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Finanzausgleich\ERT\ERT2025\Umlagen StSPLFG\Schlussrechnung StSPLFG 2024\Schlussrechnung\Veröffentlichung Homepage\"/>
    </mc:Choice>
  </mc:AlternateContent>
  <xr:revisionPtr revIDLastSave="0" documentId="13_ncr:1_{43B0E319-8DAE-4487-AB2A-8507711ABBD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chlussrechnung" sheetId="28" r:id="rId1"/>
    <sheet name="Finanzkraft" sheetId="1" r:id="rId2"/>
    <sheet name="Grunddaten Umlage § 3_IST" sheetId="8" r:id="rId3"/>
    <sheet name="landesw Umlage § 3_IST" sheetId="9" r:id="rId4"/>
    <sheet name="TB-Gemeinden_Akontierung_§3_IST" sheetId="13" r:id="rId5"/>
    <sheet name="Gde ohne TB_EinbehaltERT_IST" sheetId="14" r:id="rId6"/>
    <sheet name="Grunddaten Umlage § 3_Plan" sheetId="23" r:id="rId7"/>
    <sheet name="landesw Umlage § 3_Plan" sheetId="24" r:id="rId8"/>
    <sheet name="TBGemeinden_Akontierung_§3_Plan" sheetId="25" r:id="rId9"/>
    <sheet name="Gde ohne TB_EinbehaltERT_Plan" sheetId="26" r:id="rId10"/>
  </sheets>
  <definedNames>
    <definedName name="_xlnm.Print_Titles" localSheetId="0">Schlussrechnung!$A:$C,Schlussrechnung!$1:$2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8" l="1"/>
  <c r="W4" i="28"/>
  <c r="W5" i="28"/>
  <c r="W6" i="28"/>
  <c r="W7" i="28"/>
  <c r="W8" i="28"/>
  <c r="W9" i="28"/>
  <c r="W10" i="28"/>
  <c r="W11" i="28"/>
  <c r="W12" i="28"/>
  <c r="W13" i="28"/>
  <c r="W14" i="28"/>
  <c r="W15" i="28"/>
  <c r="W16" i="28"/>
  <c r="W17" i="28"/>
  <c r="W18" i="28"/>
  <c r="W19" i="28"/>
  <c r="W20" i="28"/>
  <c r="W21" i="28"/>
  <c r="W23" i="28"/>
  <c r="W24" i="28"/>
  <c r="W25" i="28"/>
  <c r="W26" i="28"/>
  <c r="W27" i="28"/>
  <c r="W28" i="28"/>
  <c r="W29" i="28"/>
  <c r="W30" i="28"/>
  <c r="W31" i="28"/>
  <c r="W32" i="28"/>
  <c r="W33" i="28"/>
  <c r="W34" i="28"/>
  <c r="W35" i="28"/>
  <c r="W36" i="28"/>
  <c r="W37" i="28"/>
  <c r="W38" i="28"/>
  <c r="W39" i="28"/>
  <c r="W40" i="28"/>
  <c r="W41" i="28"/>
  <c r="W42" i="28"/>
  <c r="W43" i="28"/>
  <c r="W44" i="28"/>
  <c r="W45" i="28"/>
  <c r="W46" i="28"/>
  <c r="W47" i="28"/>
  <c r="W48" i="28"/>
  <c r="W49" i="28"/>
  <c r="W50" i="28"/>
  <c r="W51" i="28"/>
  <c r="W52" i="28"/>
  <c r="W53" i="28"/>
  <c r="W54" i="28"/>
  <c r="W55" i="28"/>
  <c r="W56" i="28"/>
  <c r="W57" i="28"/>
  <c r="W58" i="28"/>
  <c r="W59" i="28"/>
  <c r="W60" i="28"/>
  <c r="W61" i="28"/>
  <c r="W62" i="28"/>
  <c r="W63" i="28"/>
  <c r="W64" i="28"/>
  <c r="W65" i="28"/>
  <c r="W66" i="28"/>
  <c r="W67" i="28"/>
  <c r="W68" i="28"/>
  <c r="W69" i="28"/>
  <c r="W70" i="28"/>
  <c r="W71" i="28"/>
  <c r="W72" i="28"/>
  <c r="W73" i="28"/>
  <c r="W74" i="28"/>
  <c r="W76" i="28"/>
  <c r="W77" i="28"/>
  <c r="W78" i="28"/>
  <c r="W79" i="28"/>
  <c r="W80" i="28"/>
  <c r="W81" i="28"/>
  <c r="W82" i="28"/>
  <c r="W83" i="28"/>
  <c r="W84" i="28"/>
  <c r="W85" i="28"/>
  <c r="W86" i="28"/>
  <c r="W87" i="28"/>
  <c r="W89" i="28"/>
  <c r="W90" i="28"/>
  <c r="W91" i="28"/>
  <c r="W92" i="28"/>
  <c r="W93" i="28"/>
  <c r="W94" i="28"/>
  <c r="W95" i="28"/>
  <c r="W96" i="28"/>
  <c r="W97" i="28"/>
  <c r="W98" i="28"/>
  <c r="W99" i="28"/>
  <c r="W100" i="28"/>
  <c r="W101" i="28"/>
  <c r="W102" i="28"/>
  <c r="W103" i="28"/>
  <c r="W104" i="28"/>
  <c r="W105" i="28"/>
  <c r="W106" i="28"/>
  <c r="W107" i="28"/>
  <c r="W108" i="28"/>
  <c r="W109" i="28"/>
  <c r="W110" i="28"/>
  <c r="W111" i="28"/>
  <c r="W112" i="28"/>
  <c r="W113" i="28"/>
  <c r="W114" i="28"/>
  <c r="W115" i="28"/>
  <c r="W116" i="28"/>
  <c r="W117" i="28"/>
  <c r="W118" i="28"/>
  <c r="W119" i="28"/>
  <c r="W120" i="28"/>
  <c r="W121" i="28"/>
  <c r="W122" i="28"/>
  <c r="W123" i="28"/>
  <c r="W124" i="28"/>
  <c r="W125" i="28"/>
  <c r="W126" i="28"/>
  <c r="W127" i="28"/>
  <c r="W128" i="28"/>
  <c r="W129" i="28"/>
  <c r="W130" i="28"/>
  <c r="W131" i="28"/>
  <c r="W132" i="28"/>
  <c r="W133" i="28"/>
  <c r="W134" i="28"/>
  <c r="W135" i="28"/>
  <c r="W136" i="28"/>
  <c r="W137" i="28"/>
  <c r="W138" i="28"/>
  <c r="W140" i="28"/>
  <c r="W141" i="28"/>
  <c r="W142" i="28"/>
  <c r="W143" i="28"/>
  <c r="W144" i="28"/>
  <c r="W145" i="28"/>
  <c r="W146" i="28"/>
  <c r="W147" i="28"/>
  <c r="W148" i="28"/>
  <c r="W150" i="28"/>
  <c r="W151" i="28"/>
  <c r="W152" i="28"/>
  <c r="W153" i="28"/>
  <c r="W154" i="28"/>
  <c r="W156" i="28"/>
  <c r="W157" i="28"/>
  <c r="W158" i="28"/>
  <c r="W159" i="28"/>
  <c r="W160" i="28"/>
  <c r="W161" i="28"/>
  <c r="W162" i="28"/>
  <c r="W163" i="28"/>
  <c r="W164" i="28"/>
  <c r="W165" i="28"/>
  <c r="W166" i="28"/>
  <c r="W167" i="28"/>
  <c r="W168" i="28"/>
  <c r="W169" i="28"/>
  <c r="W170" i="28"/>
  <c r="W171" i="28"/>
  <c r="W172" i="28"/>
  <c r="W173" i="28"/>
  <c r="W174" i="28"/>
  <c r="W175" i="28"/>
  <c r="W177" i="28"/>
  <c r="W178" i="28"/>
  <c r="W179" i="28"/>
  <c r="W180" i="28"/>
  <c r="W181" i="28"/>
  <c r="W182" i="28"/>
  <c r="W183" i="28"/>
  <c r="W184" i="28"/>
  <c r="W185" i="28"/>
  <c r="W186" i="28"/>
  <c r="W187" i="28"/>
  <c r="W188" i="28"/>
  <c r="W189" i="28"/>
  <c r="W190" i="28"/>
  <c r="W191" i="28"/>
  <c r="W192" i="28"/>
  <c r="W193" i="28"/>
  <c r="W194" i="28"/>
  <c r="W195" i="28"/>
  <c r="W196" i="28"/>
  <c r="W197" i="28"/>
  <c r="W199" i="28"/>
  <c r="W200" i="28"/>
  <c r="W201" i="28"/>
  <c r="W202" i="28"/>
  <c r="W203" i="28"/>
  <c r="W204" i="28"/>
  <c r="W205" i="28"/>
  <c r="W206" i="28"/>
  <c r="W207" i="28"/>
  <c r="W208" i="28"/>
  <c r="W209" i="28"/>
  <c r="W210" i="28"/>
  <c r="W211" i="28"/>
  <c r="W212" i="28"/>
  <c r="W213" i="28"/>
  <c r="W214" i="28"/>
  <c r="W215" i="28"/>
  <c r="W216" i="28"/>
  <c r="W217" i="28"/>
  <c r="W218" i="28"/>
  <c r="W219" i="28"/>
  <c r="W220" i="28"/>
  <c r="W221" i="28"/>
  <c r="W222" i="28"/>
  <c r="W223" i="28"/>
  <c r="W224" i="28"/>
  <c r="W225" i="28"/>
  <c r="W226" i="28"/>
  <c r="W227" i="28"/>
  <c r="W228" i="28"/>
  <c r="W229" i="28"/>
  <c r="W230" i="28"/>
  <c r="W231" i="28"/>
  <c r="W232" i="28"/>
  <c r="W233" i="28"/>
  <c r="W234" i="28"/>
  <c r="W235" i="28"/>
  <c r="W236" i="28"/>
  <c r="W237" i="28"/>
  <c r="W238" i="28"/>
  <c r="W239" i="28"/>
  <c r="W240" i="28"/>
  <c r="W241" i="28"/>
  <c r="W242" i="28"/>
  <c r="W243" i="28"/>
  <c r="W244" i="28"/>
  <c r="W245" i="28"/>
  <c r="W246" i="28"/>
  <c r="W247" i="28"/>
  <c r="W248" i="28"/>
  <c r="W249" i="28"/>
  <c r="W250" i="28"/>
  <c r="W251" i="28"/>
  <c r="W252" i="28"/>
  <c r="W253" i="28"/>
  <c r="W254" i="28"/>
  <c r="W255" i="28"/>
  <c r="W256" i="28"/>
  <c r="W257" i="28"/>
  <c r="W258" i="28"/>
  <c r="W259" i="28"/>
  <c r="W260" i="28"/>
  <c r="W261" i="28"/>
  <c r="W262" i="28"/>
  <c r="W263" i="28"/>
  <c r="W264" i="28"/>
  <c r="W265" i="28"/>
  <c r="W266" i="28"/>
  <c r="W267" i="28"/>
  <c r="W268" i="28"/>
  <c r="W269" i="28"/>
  <c r="W270" i="28"/>
  <c r="W271" i="28"/>
  <c r="W272" i="28"/>
  <c r="W273" i="28"/>
  <c r="W275" i="28"/>
  <c r="W277" i="28"/>
  <c r="W278" i="28"/>
  <c r="W279" i="28"/>
  <c r="W280" i="28"/>
  <c r="W281" i="28"/>
  <c r="W282" i="28"/>
  <c r="W283" i="28"/>
  <c r="W284" i="28"/>
  <c r="W285" i="28"/>
  <c r="W286" i="28"/>
  <c r="W287" i="28"/>
  <c r="W288" i="28"/>
  <c r="X4" i="28"/>
  <c r="Y4" i="28" s="1"/>
  <c r="X5" i="28"/>
  <c r="Y5" i="28" s="1"/>
  <c r="X6" i="28"/>
  <c r="Y6" i="28" s="1"/>
  <c r="X7" i="28"/>
  <c r="X8" i="28"/>
  <c r="X9" i="28"/>
  <c r="Y9" i="28" s="1"/>
  <c r="X10" i="28"/>
  <c r="X11" i="28"/>
  <c r="Y11" i="28" s="1"/>
  <c r="X12" i="28"/>
  <c r="Y12" i="28" s="1"/>
  <c r="X13" i="28"/>
  <c r="Y13" i="28" s="1"/>
  <c r="X14" i="28"/>
  <c r="Y14" i="28" s="1"/>
  <c r="X15" i="28"/>
  <c r="X16" i="28"/>
  <c r="X17" i="28"/>
  <c r="Y17" i="28" s="1"/>
  <c r="X18" i="28"/>
  <c r="X19" i="28"/>
  <c r="Y19" i="28" s="1"/>
  <c r="X20" i="28"/>
  <c r="Y20" i="28" s="1"/>
  <c r="X21" i="28"/>
  <c r="Y21" i="28" s="1"/>
  <c r="X23" i="28"/>
  <c r="X24" i="28"/>
  <c r="X25" i="28"/>
  <c r="Y25" i="28" s="1"/>
  <c r="X26" i="28"/>
  <c r="Y26" i="28" s="1"/>
  <c r="X27" i="28"/>
  <c r="X28" i="28"/>
  <c r="Y28" i="28" s="1"/>
  <c r="X29" i="28"/>
  <c r="Y29" i="28" s="1"/>
  <c r="X30" i="28"/>
  <c r="Y30" i="28" s="1"/>
  <c r="X31" i="28"/>
  <c r="X32" i="28"/>
  <c r="X33" i="28"/>
  <c r="Y33" i="28" s="1"/>
  <c r="X34" i="28"/>
  <c r="Y34" i="28" s="1"/>
  <c r="X35" i="28"/>
  <c r="X36" i="28"/>
  <c r="Y36" i="28" s="1"/>
  <c r="X37" i="28"/>
  <c r="Y37" i="28" s="1"/>
  <c r="X38" i="28"/>
  <c r="Y38" i="28" s="1"/>
  <c r="X39" i="28"/>
  <c r="X40" i="28"/>
  <c r="X41" i="28"/>
  <c r="Y41" i="28" s="1"/>
  <c r="X42" i="28"/>
  <c r="Y42" i="28" s="1"/>
  <c r="X43" i="28"/>
  <c r="X44" i="28"/>
  <c r="Y44" i="28" s="1"/>
  <c r="X45" i="28"/>
  <c r="Y45" i="28" s="1"/>
  <c r="X46" i="28"/>
  <c r="Y46" i="28" s="1"/>
  <c r="X47" i="28"/>
  <c r="X48" i="28"/>
  <c r="X49" i="28"/>
  <c r="Y49" i="28" s="1"/>
  <c r="X50" i="28"/>
  <c r="Y50" i="28" s="1"/>
  <c r="X51" i="28"/>
  <c r="X52" i="28"/>
  <c r="Y52" i="28" s="1"/>
  <c r="X53" i="28"/>
  <c r="Y53" i="28" s="1"/>
  <c r="X54" i="28"/>
  <c r="Y54" i="28" s="1"/>
  <c r="X55" i="28"/>
  <c r="X56" i="28"/>
  <c r="X57" i="28"/>
  <c r="Y57" i="28" s="1"/>
  <c r="X58" i="28"/>
  <c r="Y58" i="28" s="1"/>
  <c r="X59" i="28"/>
  <c r="X60" i="28"/>
  <c r="Y60" i="28" s="1"/>
  <c r="X61" i="28"/>
  <c r="Y61" i="28" s="1"/>
  <c r="X62" i="28"/>
  <c r="Y62" i="28" s="1"/>
  <c r="X63" i="28"/>
  <c r="X64" i="28"/>
  <c r="X65" i="28"/>
  <c r="Y65" i="28" s="1"/>
  <c r="X66" i="28"/>
  <c r="Y66" i="28" s="1"/>
  <c r="X67" i="28"/>
  <c r="X68" i="28"/>
  <c r="Y68" i="28" s="1"/>
  <c r="X69" i="28"/>
  <c r="Y69" i="28" s="1"/>
  <c r="X70" i="28"/>
  <c r="Y70" i="28" s="1"/>
  <c r="X71" i="28"/>
  <c r="X72" i="28"/>
  <c r="X73" i="28"/>
  <c r="Y73" i="28" s="1"/>
  <c r="X74" i="28"/>
  <c r="Y74" i="28" s="1"/>
  <c r="X76" i="28"/>
  <c r="X77" i="28"/>
  <c r="Y77" i="28" s="1"/>
  <c r="X78" i="28"/>
  <c r="Y78" i="28" s="1"/>
  <c r="X79" i="28"/>
  <c r="X80" i="28"/>
  <c r="X81" i="28"/>
  <c r="Y81" i="28" s="1"/>
  <c r="X82" i="28"/>
  <c r="Y82" i="28" s="1"/>
  <c r="X83" i="28"/>
  <c r="Y83" i="28" s="1"/>
  <c r="X84" i="28"/>
  <c r="X85" i="28"/>
  <c r="Y85" i="28" s="1"/>
  <c r="X86" i="28"/>
  <c r="Y86" i="28" s="1"/>
  <c r="X87" i="28"/>
  <c r="X89" i="28"/>
  <c r="Y89" i="28" s="1"/>
  <c r="X90" i="28"/>
  <c r="Y90" i="28" s="1"/>
  <c r="X91" i="28"/>
  <c r="Y91" i="28" s="1"/>
  <c r="X92" i="28"/>
  <c r="Y92" i="28" s="1"/>
  <c r="X93" i="28"/>
  <c r="X94" i="28"/>
  <c r="Y94" i="28" s="1"/>
  <c r="X95" i="28"/>
  <c r="X96" i="28"/>
  <c r="X97" i="28"/>
  <c r="Y97" i="28" s="1"/>
  <c r="X98" i="28"/>
  <c r="Y98" i="28" s="1"/>
  <c r="X99" i="28"/>
  <c r="Y99" i="28" s="1"/>
  <c r="X100" i="28"/>
  <c r="Y100" i="28" s="1"/>
  <c r="X101" i="28"/>
  <c r="X102" i="28"/>
  <c r="Y102" i="28" s="1"/>
  <c r="X103" i="28"/>
  <c r="X104" i="28"/>
  <c r="X105" i="28"/>
  <c r="Y105" i="28" s="1"/>
  <c r="X106" i="28"/>
  <c r="Y106" i="28" s="1"/>
  <c r="X107" i="28"/>
  <c r="Y107" i="28" s="1"/>
  <c r="X108" i="28"/>
  <c r="Y108" i="28" s="1"/>
  <c r="X109" i="28"/>
  <c r="X110" i="28"/>
  <c r="Y110" i="28" s="1"/>
  <c r="X111" i="28"/>
  <c r="X112" i="28"/>
  <c r="X113" i="28"/>
  <c r="Y113" i="28" s="1"/>
  <c r="X114" i="28"/>
  <c r="Y114" i="28" s="1"/>
  <c r="X115" i="28"/>
  <c r="Y115" i="28" s="1"/>
  <c r="X116" i="28"/>
  <c r="Y116" i="28" s="1"/>
  <c r="X117" i="28"/>
  <c r="X118" i="28"/>
  <c r="Y118" i="28" s="1"/>
  <c r="X119" i="28"/>
  <c r="X120" i="28"/>
  <c r="X121" i="28"/>
  <c r="Y121" i="28" s="1"/>
  <c r="X122" i="28"/>
  <c r="Y122" i="28" s="1"/>
  <c r="X123" i="28"/>
  <c r="Y123" i="28" s="1"/>
  <c r="X124" i="28"/>
  <c r="Y124" i="28" s="1"/>
  <c r="X125" i="28"/>
  <c r="X126" i="28"/>
  <c r="Y126" i="28" s="1"/>
  <c r="X127" i="28"/>
  <c r="X128" i="28"/>
  <c r="X129" i="28"/>
  <c r="Y129" i="28" s="1"/>
  <c r="X130" i="28"/>
  <c r="Y130" i="28" s="1"/>
  <c r="X131" i="28"/>
  <c r="Y131" i="28" s="1"/>
  <c r="X132" i="28"/>
  <c r="Y132" i="28" s="1"/>
  <c r="X133" i="28"/>
  <c r="X134" i="28"/>
  <c r="Y134" i="28" s="1"/>
  <c r="X135" i="28"/>
  <c r="X136" i="28"/>
  <c r="X137" i="28"/>
  <c r="Y137" i="28" s="1"/>
  <c r="X138" i="28"/>
  <c r="Y138" i="28" s="1"/>
  <c r="X140" i="28"/>
  <c r="Y140" i="28" s="1"/>
  <c r="X141" i="28"/>
  <c r="Y141" i="28" s="1"/>
  <c r="X142" i="28"/>
  <c r="X143" i="28"/>
  <c r="X144" i="28"/>
  <c r="X145" i="28"/>
  <c r="Y145" i="28" s="1"/>
  <c r="X146" i="28"/>
  <c r="Y146" i="28" s="1"/>
  <c r="X147" i="28"/>
  <c r="Y147" i="28" s="1"/>
  <c r="X148" i="28"/>
  <c r="Y148" i="28" s="1"/>
  <c r="X149" i="28"/>
  <c r="X150" i="28"/>
  <c r="Y150" i="28" s="1"/>
  <c r="X151" i="28"/>
  <c r="X152" i="28"/>
  <c r="X153" i="28"/>
  <c r="Y153" i="28" s="1"/>
  <c r="X154" i="28"/>
  <c r="Y154" i="28" s="1"/>
  <c r="X156" i="28"/>
  <c r="Y156" i="28" s="1"/>
  <c r="X157" i="28"/>
  <c r="Y157" i="28" s="1"/>
  <c r="X158" i="28"/>
  <c r="Y158" i="28" s="1"/>
  <c r="X159" i="28"/>
  <c r="X160" i="28"/>
  <c r="X161" i="28"/>
  <c r="Y161" i="28" s="1"/>
  <c r="X162" i="28"/>
  <c r="Y162" i="28" s="1"/>
  <c r="X163" i="28"/>
  <c r="Y163" i="28" s="1"/>
  <c r="X164" i="28"/>
  <c r="Y164" i="28" s="1"/>
  <c r="X165" i="28"/>
  <c r="Y165" i="28" s="1"/>
  <c r="X166" i="28"/>
  <c r="Y166" i="28" s="1"/>
  <c r="X167" i="28"/>
  <c r="X168" i="28"/>
  <c r="X169" i="28"/>
  <c r="Y169" i="28" s="1"/>
  <c r="X170" i="28"/>
  <c r="Y170" i="28" s="1"/>
  <c r="X171" i="28"/>
  <c r="Y171" i="28" s="1"/>
  <c r="X172" i="28"/>
  <c r="Y172" i="28" s="1"/>
  <c r="X173" i="28"/>
  <c r="Y173" i="28" s="1"/>
  <c r="X174" i="28"/>
  <c r="Y174" i="28" s="1"/>
  <c r="X175" i="28"/>
  <c r="X177" i="28"/>
  <c r="X178" i="28"/>
  <c r="Y178" i="28" s="1"/>
  <c r="X179" i="28"/>
  <c r="Y179" i="28" s="1"/>
  <c r="X180" i="28"/>
  <c r="Y180" i="28" s="1"/>
  <c r="X181" i="28"/>
  <c r="Y181" i="28" s="1"/>
  <c r="X182" i="28"/>
  <c r="Y182" i="28" s="1"/>
  <c r="X183" i="28"/>
  <c r="X184" i="28"/>
  <c r="X185" i="28"/>
  <c r="X186" i="28"/>
  <c r="Y186" i="28" s="1"/>
  <c r="X187" i="28"/>
  <c r="Y187" i="28" s="1"/>
  <c r="X188" i="28"/>
  <c r="Y188" i="28" s="1"/>
  <c r="X189" i="28"/>
  <c r="Y189" i="28" s="1"/>
  <c r="X190" i="28"/>
  <c r="Y190" i="28" s="1"/>
  <c r="X191" i="28"/>
  <c r="X192" i="28"/>
  <c r="X193" i="28"/>
  <c r="X194" i="28"/>
  <c r="Y194" i="28" s="1"/>
  <c r="X195" i="28"/>
  <c r="Y195" i="28" s="1"/>
  <c r="X196" i="28"/>
  <c r="Y196" i="28" s="1"/>
  <c r="X197" i="28"/>
  <c r="Y197" i="28" s="1"/>
  <c r="X199" i="28"/>
  <c r="X200" i="28"/>
  <c r="X201" i="28"/>
  <c r="Y201" i="28" s="1"/>
  <c r="X202" i="28"/>
  <c r="X203" i="28"/>
  <c r="Y203" i="28" s="1"/>
  <c r="X204" i="28"/>
  <c r="Y204" i="28" s="1"/>
  <c r="X205" i="28"/>
  <c r="Y205" i="28" s="1"/>
  <c r="X206" i="28"/>
  <c r="Y206" i="28" s="1"/>
  <c r="X207" i="28"/>
  <c r="X208" i="28"/>
  <c r="X209" i="28"/>
  <c r="Y209" i="28" s="1"/>
  <c r="X210" i="28"/>
  <c r="X211" i="28"/>
  <c r="Y211" i="28" s="1"/>
  <c r="X212" i="28"/>
  <c r="Y212" i="28" s="1"/>
  <c r="X213" i="28"/>
  <c r="Y213" i="28" s="1"/>
  <c r="X214" i="28"/>
  <c r="Y214" i="28" s="1"/>
  <c r="X215" i="28"/>
  <c r="X216" i="28"/>
  <c r="X217" i="28"/>
  <c r="Y217" i="28" s="1"/>
  <c r="X218" i="28"/>
  <c r="X219" i="28"/>
  <c r="Y219" i="28" s="1"/>
  <c r="X220" i="28"/>
  <c r="Y220" i="28" s="1"/>
  <c r="X221" i="28"/>
  <c r="Y221" i="28" s="1"/>
  <c r="X222" i="28"/>
  <c r="Y222" i="28" s="1"/>
  <c r="X223" i="28"/>
  <c r="X224" i="28"/>
  <c r="X225" i="28"/>
  <c r="Y225" i="28" s="1"/>
  <c r="X226" i="28"/>
  <c r="X227" i="28"/>
  <c r="Y227" i="28" s="1"/>
  <c r="X228" i="28"/>
  <c r="Y228" i="28" s="1"/>
  <c r="X229" i="28"/>
  <c r="Y229" i="28" s="1"/>
  <c r="X230" i="28"/>
  <c r="Y230" i="28" s="1"/>
  <c r="X231" i="28"/>
  <c r="X232" i="28"/>
  <c r="X233" i="28"/>
  <c r="Y233" i="28" s="1"/>
  <c r="X234" i="28"/>
  <c r="X235" i="28"/>
  <c r="Y235" i="28" s="1"/>
  <c r="X236" i="28"/>
  <c r="Y236" i="28" s="1"/>
  <c r="X237" i="28"/>
  <c r="Y237" i="28" s="1"/>
  <c r="X238" i="28"/>
  <c r="Y238" i="28" s="1"/>
  <c r="X239" i="28"/>
  <c r="X240" i="28"/>
  <c r="X241" i="28"/>
  <c r="Y241" i="28" s="1"/>
  <c r="X242" i="28"/>
  <c r="X243" i="28"/>
  <c r="Y243" i="28" s="1"/>
  <c r="X244" i="28"/>
  <c r="Y244" i="28" s="1"/>
  <c r="X245" i="28"/>
  <c r="Y245" i="28" s="1"/>
  <c r="X246" i="28"/>
  <c r="Y246" i="28" s="1"/>
  <c r="X247" i="28"/>
  <c r="X248" i="28"/>
  <c r="X249" i="28"/>
  <c r="Y249" i="28" s="1"/>
  <c r="X250" i="28"/>
  <c r="X251" i="28"/>
  <c r="Y251" i="28" s="1"/>
  <c r="X252" i="28"/>
  <c r="Y252" i="28" s="1"/>
  <c r="X253" i="28"/>
  <c r="Y253" i="28" s="1"/>
  <c r="X254" i="28"/>
  <c r="Y254" i="28" s="1"/>
  <c r="X255" i="28"/>
  <c r="X256" i="28"/>
  <c r="X257" i="28"/>
  <c r="Y257" i="28" s="1"/>
  <c r="X258" i="28"/>
  <c r="X259" i="28"/>
  <c r="Y259" i="28" s="1"/>
  <c r="X260" i="28"/>
  <c r="Y260" i="28" s="1"/>
  <c r="X261" i="28"/>
  <c r="Y261" i="28" s="1"/>
  <c r="X262" i="28"/>
  <c r="Y262" i="28" s="1"/>
  <c r="X263" i="28"/>
  <c r="X264" i="28"/>
  <c r="X265" i="28"/>
  <c r="Y265" i="28" s="1"/>
  <c r="X266" i="28"/>
  <c r="X267" i="28"/>
  <c r="Y267" i="28" s="1"/>
  <c r="X268" i="28"/>
  <c r="Y268" i="28" s="1"/>
  <c r="X269" i="28"/>
  <c r="Y269" i="28" s="1"/>
  <c r="X270" i="28"/>
  <c r="Y270" i="28" s="1"/>
  <c r="X271" i="28"/>
  <c r="X272" i="28"/>
  <c r="X273" i="28"/>
  <c r="Y273" i="28" s="1"/>
  <c r="X274" i="28"/>
  <c r="X275" i="28"/>
  <c r="X277" i="28"/>
  <c r="Y277" i="28" s="1"/>
  <c r="X278" i="28"/>
  <c r="Y278" i="28" s="1"/>
  <c r="X279" i="28"/>
  <c r="X280" i="28"/>
  <c r="X281" i="28"/>
  <c r="Y281" i="28" s="1"/>
  <c r="X282" i="28"/>
  <c r="Y282" i="28" s="1"/>
  <c r="X283" i="28"/>
  <c r="Y283" i="28" s="1"/>
  <c r="X284" i="28"/>
  <c r="X285" i="28"/>
  <c r="Y285" i="28" s="1"/>
  <c r="X286" i="28"/>
  <c r="Y286" i="28" s="1"/>
  <c r="X287" i="28"/>
  <c r="X288" i="28"/>
  <c r="O308" i="28"/>
  <c r="O289" i="28"/>
  <c r="I303" i="28"/>
  <c r="I304" i="28"/>
  <c r="I305" i="28"/>
  <c r="I306" i="28"/>
  <c r="I307" i="28"/>
  <c r="I302" i="28"/>
  <c r="H303" i="28"/>
  <c r="H304" i="28"/>
  <c r="H305" i="28"/>
  <c r="H306" i="28"/>
  <c r="H307" i="28"/>
  <c r="H302" i="28"/>
  <c r="F305" i="28"/>
  <c r="F306" i="28"/>
  <c r="F307" i="28"/>
  <c r="F304" i="28"/>
  <c r="F303" i="28"/>
  <c r="F302" i="28"/>
  <c r="B307" i="28"/>
  <c r="B306" i="28"/>
  <c r="B305" i="28"/>
  <c r="B304" i="28"/>
  <c r="B303" i="28"/>
  <c r="B302" i="28"/>
  <c r="I4" i="28"/>
  <c r="I5" i="28"/>
  <c r="I6" i="28"/>
  <c r="I7" i="28"/>
  <c r="I8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80" i="28"/>
  <c r="I81" i="28"/>
  <c r="I82" i="28"/>
  <c r="I83" i="28"/>
  <c r="I84" i="28"/>
  <c r="I85" i="28"/>
  <c r="I86" i="28"/>
  <c r="I87" i="28"/>
  <c r="I88" i="28"/>
  <c r="I89" i="28"/>
  <c r="I90" i="28"/>
  <c r="I91" i="28"/>
  <c r="I92" i="28"/>
  <c r="I93" i="28"/>
  <c r="I94" i="28"/>
  <c r="I95" i="28"/>
  <c r="I96" i="28"/>
  <c r="I97" i="28"/>
  <c r="I98" i="28"/>
  <c r="I99" i="28"/>
  <c r="I100" i="28"/>
  <c r="I101" i="28"/>
  <c r="I102" i="28"/>
  <c r="I103" i="28"/>
  <c r="I104" i="28"/>
  <c r="I105" i="28"/>
  <c r="I106" i="28"/>
  <c r="I107" i="28"/>
  <c r="I108" i="28"/>
  <c r="I109" i="28"/>
  <c r="I110" i="28"/>
  <c r="I111" i="28"/>
  <c r="I112" i="28"/>
  <c r="I113" i="28"/>
  <c r="I114" i="28"/>
  <c r="I115" i="28"/>
  <c r="I116" i="28"/>
  <c r="I117" i="28"/>
  <c r="I118" i="28"/>
  <c r="I119" i="28"/>
  <c r="I120" i="28"/>
  <c r="I121" i="28"/>
  <c r="I122" i="28"/>
  <c r="I123" i="28"/>
  <c r="I124" i="28"/>
  <c r="I125" i="28"/>
  <c r="I126" i="28"/>
  <c r="I127" i="28"/>
  <c r="I128" i="28"/>
  <c r="I129" i="28"/>
  <c r="I130" i="28"/>
  <c r="I131" i="28"/>
  <c r="I132" i="28"/>
  <c r="I133" i="28"/>
  <c r="I134" i="28"/>
  <c r="I135" i="28"/>
  <c r="I136" i="28"/>
  <c r="I137" i="28"/>
  <c r="I138" i="28"/>
  <c r="I139" i="28"/>
  <c r="I140" i="28"/>
  <c r="I141" i="28"/>
  <c r="I142" i="28"/>
  <c r="I143" i="28"/>
  <c r="I144" i="28"/>
  <c r="I145" i="28"/>
  <c r="I146" i="28"/>
  <c r="I147" i="28"/>
  <c r="I148" i="28"/>
  <c r="I149" i="28"/>
  <c r="I150" i="28"/>
  <c r="I151" i="28"/>
  <c r="I152" i="28"/>
  <c r="I153" i="28"/>
  <c r="I154" i="28"/>
  <c r="I155" i="28"/>
  <c r="I156" i="28"/>
  <c r="I157" i="28"/>
  <c r="I158" i="28"/>
  <c r="I159" i="28"/>
  <c r="I160" i="28"/>
  <c r="I161" i="28"/>
  <c r="I162" i="28"/>
  <c r="I163" i="28"/>
  <c r="I164" i="28"/>
  <c r="I165" i="28"/>
  <c r="I166" i="28"/>
  <c r="I167" i="28"/>
  <c r="I168" i="28"/>
  <c r="I169" i="28"/>
  <c r="I170" i="28"/>
  <c r="I171" i="28"/>
  <c r="I172" i="28"/>
  <c r="I173" i="28"/>
  <c r="I174" i="28"/>
  <c r="I175" i="28"/>
  <c r="I176" i="28"/>
  <c r="I177" i="28"/>
  <c r="I178" i="28"/>
  <c r="I179" i="28"/>
  <c r="I180" i="28"/>
  <c r="I181" i="28"/>
  <c r="I182" i="28"/>
  <c r="I183" i="28"/>
  <c r="I184" i="28"/>
  <c r="I185" i="28"/>
  <c r="I186" i="28"/>
  <c r="I187" i="28"/>
  <c r="I188" i="28"/>
  <c r="I189" i="28"/>
  <c r="I190" i="28"/>
  <c r="I191" i="28"/>
  <c r="I192" i="28"/>
  <c r="I193" i="28"/>
  <c r="I194" i="28"/>
  <c r="I195" i="28"/>
  <c r="I196" i="28"/>
  <c r="I197" i="28"/>
  <c r="I198" i="28"/>
  <c r="I199" i="28"/>
  <c r="I200" i="28"/>
  <c r="I201" i="28"/>
  <c r="I202" i="28"/>
  <c r="I203" i="28"/>
  <c r="I204" i="28"/>
  <c r="I205" i="28"/>
  <c r="I206" i="28"/>
  <c r="I207" i="28"/>
  <c r="I208" i="28"/>
  <c r="I209" i="28"/>
  <c r="I210" i="28"/>
  <c r="I211" i="28"/>
  <c r="I212" i="28"/>
  <c r="I213" i="28"/>
  <c r="I214" i="28"/>
  <c r="I215" i="28"/>
  <c r="I216" i="28"/>
  <c r="I217" i="28"/>
  <c r="I218" i="28"/>
  <c r="I219" i="28"/>
  <c r="I220" i="28"/>
  <c r="I221" i="28"/>
  <c r="I222" i="28"/>
  <c r="I223" i="28"/>
  <c r="I224" i="28"/>
  <c r="I225" i="28"/>
  <c r="I226" i="28"/>
  <c r="I227" i="28"/>
  <c r="I228" i="28"/>
  <c r="I229" i="28"/>
  <c r="I230" i="28"/>
  <c r="I231" i="28"/>
  <c r="I232" i="28"/>
  <c r="I233" i="28"/>
  <c r="I234" i="28"/>
  <c r="I235" i="28"/>
  <c r="I236" i="28"/>
  <c r="I237" i="28"/>
  <c r="I238" i="28"/>
  <c r="I239" i="28"/>
  <c r="I240" i="28"/>
  <c r="I241" i="28"/>
  <c r="I242" i="28"/>
  <c r="I243" i="28"/>
  <c r="I244" i="28"/>
  <c r="I245" i="28"/>
  <c r="I246" i="28"/>
  <c r="I247" i="28"/>
  <c r="I248" i="28"/>
  <c r="I249" i="28"/>
  <c r="I250" i="28"/>
  <c r="I251" i="28"/>
  <c r="I252" i="28"/>
  <c r="I253" i="28"/>
  <c r="I254" i="28"/>
  <c r="I255" i="28"/>
  <c r="I256" i="28"/>
  <c r="I257" i="28"/>
  <c r="I258" i="28"/>
  <c r="I259" i="28"/>
  <c r="I260" i="28"/>
  <c r="I261" i="28"/>
  <c r="I262" i="28"/>
  <c r="I263" i="28"/>
  <c r="I264" i="28"/>
  <c r="I265" i="28"/>
  <c r="I266" i="28"/>
  <c r="I267" i="28"/>
  <c r="I268" i="28"/>
  <c r="I269" i="28"/>
  <c r="I270" i="28"/>
  <c r="I271" i="28"/>
  <c r="I272" i="28"/>
  <c r="I273" i="28"/>
  <c r="I274" i="28"/>
  <c r="I275" i="28"/>
  <c r="I276" i="28"/>
  <c r="I277" i="28"/>
  <c r="I278" i="28"/>
  <c r="I279" i="28"/>
  <c r="I280" i="28"/>
  <c r="I281" i="28"/>
  <c r="I282" i="28"/>
  <c r="I283" i="28"/>
  <c r="I284" i="28"/>
  <c r="I285" i="28"/>
  <c r="I286" i="28"/>
  <c r="I287" i="28"/>
  <c r="I288" i="28"/>
  <c r="H4" i="28"/>
  <c r="H5" i="28"/>
  <c r="H6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66" i="28"/>
  <c r="H67" i="28"/>
  <c r="H68" i="28"/>
  <c r="H69" i="28"/>
  <c r="H70" i="28"/>
  <c r="H71" i="28"/>
  <c r="H72" i="28"/>
  <c r="H73" i="28"/>
  <c r="H74" i="28"/>
  <c r="H75" i="28"/>
  <c r="H76" i="28"/>
  <c r="H77" i="28"/>
  <c r="H78" i="28"/>
  <c r="H79" i="28"/>
  <c r="H80" i="28"/>
  <c r="H81" i="28"/>
  <c r="H82" i="28"/>
  <c r="H83" i="28"/>
  <c r="H84" i="28"/>
  <c r="H85" i="28"/>
  <c r="H86" i="28"/>
  <c r="H87" i="28"/>
  <c r="H88" i="28"/>
  <c r="H89" i="28"/>
  <c r="H90" i="28"/>
  <c r="H91" i="28"/>
  <c r="H92" i="28"/>
  <c r="H93" i="28"/>
  <c r="H94" i="28"/>
  <c r="H95" i="28"/>
  <c r="H96" i="28"/>
  <c r="H97" i="28"/>
  <c r="H98" i="28"/>
  <c r="H99" i="28"/>
  <c r="H100" i="28"/>
  <c r="H101" i="28"/>
  <c r="H102" i="28"/>
  <c r="H103" i="28"/>
  <c r="H104" i="28"/>
  <c r="H105" i="28"/>
  <c r="H106" i="28"/>
  <c r="H107" i="28"/>
  <c r="H108" i="28"/>
  <c r="H109" i="28"/>
  <c r="H110" i="28"/>
  <c r="H111" i="28"/>
  <c r="H112" i="28"/>
  <c r="H113" i="28"/>
  <c r="H114" i="28"/>
  <c r="H115" i="28"/>
  <c r="H116" i="28"/>
  <c r="H117" i="28"/>
  <c r="H118" i="28"/>
  <c r="H119" i="28"/>
  <c r="H120" i="28"/>
  <c r="H121" i="28"/>
  <c r="H122" i="28"/>
  <c r="H123" i="28"/>
  <c r="H124" i="28"/>
  <c r="H125" i="28"/>
  <c r="H126" i="28"/>
  <c r="H127" i="28"/>
  <c r="H128" i="28"/>
  <c r="H129" i="28"/>
  <c r="H130" i="28"/>
  <c r="H131" i="28"/>
  <c r="H132" i="28"/>
  <c r="H133" i="28"/>
  <c r="H134" i="28"/>
  <c r="H135" i="28"/>
  <c r="H136" i="28"/>
  <c r="H137" i="28"/>
  <c r="H138" i="28"/>
  <c r="H139" i="28"/>
  <c r="H140" i="28"/>
  <c r="H141" i="28"/>
  <c r="H142" i="28"/>
  <c r="H143" i="28"/>
  <c r="H144" i="28"/>
  <c r="H145" i="28"/>
  <c r="H146" i="28"/>
  <c r="H147" i="28"/>
  <c r="H148" i="28"/>
  <c r="H149" i="28"/>
  <c r="H150" i="28"/>
  <c r="H151" i="28"/>
  <c r="H152" i="28"/>
  <c r="H153" i="28"/>
  <c r="H154" i="28"/>
  <c r="H155" i="28"/>
  <c r="H156" i="28"/>
  <c r="H157" i="28"/>
  <c r="H158" i="28"/>
  <c r="H159" i="28"/>
  <c r="H160" i="28"/>
  <c r="H161" i="28"/>
  <c r="H162" i="28"/>
  <c r="H163" i="28"/>
  <c r="H164" i="28"/>
  <c r="H165" i="28"/>
  <c r="H166" i="28"/>
  <c r="H167" i="28"/>
  <c r="H168" i="28"/>
  <c r="H169" i="28"/>
  <c r="H170" i="28"/>
  <c r="H171" i="28"/>
  <c r="H172" i="28"/>
  <c r="H173" i="28"/>
  <c r="H174" i="28"/>
  <c r="H175" i="28"/>
  <c r="H176" i="28"/>
  <c r="H177" i="28"/>
  <c r="H178" i="28"/>
  <c r="H179" i="28"/>
  <c r="H180" i="28"/>
  <c r="H181" i="28"/>
  <c r="H182" i="28"/>
  <c r="H183" i="28"/>
  <c r="H184" i="28"/>
  <c r="H185" i="28"/>
  <c r="H186" i="28"/>
  <c r="H187" i="28"/>
  <c r="H188" i="28"/>
  <c r="H189" i="28"/>
  <c r="H190" i="28"/>
  <c r="H191" i="28"/>
  <c r="H192" i="28"/>
  <c r="H193" i="28"/>
  <c r="H194" i="28"/>
  <c r="H195" i="28"/>
  <c r="H196" i="28"/>
  <c r="H197" i="28"/>
  <c r="H198" i="28"/>
  <c r="H199" i="28"/>
  <c r="H200" i="28"/>
  <c r="H201" i="28"/>
  <c r="H202" i="28"/>
  <c r="H203" i="28"/>
  <c r="H204" i="28"/>
  <c r="H205" i="28"/>
  <c r="H206" i="28"/>
  <c r="H207" i="28"/>
  <c r="H208" i="28"/>
  <c r="H209" i="28"/>
  <c r="H210" i="28"/>
  <c r="H211" i="28"/>
  <c r="H212" i="28"/>
  <c r="H213" i="28"/>
  <c r="H214" i="28"/>
  <c r="H215" i="28"/>
  <c r="H216" i="28"/>
  <c r="H217" i="28"/>
  <c r="H218" i="28"/>
  <c r="H219" i="28"/>
  <c r="H220" i="28"/>
  <c r="H221" i="28"/>
  <c r="H222" i="28"/>
  <c r="H223" i="28"/>
  <c r="H224" i="28"/>
  <c r="H225" i="28"/>
  <c r="H226" i="28"/>
  <c r="H227" i="28"/>
  <c r="H228" i="28"/>
  <c r="H229" i="28"/>
  <c r="H230" i="28"/>
  <c r="H231" i="28"/>
  <c r="H232" i="28"/>
  <c r="H233" i="28"/>
  <c r="H234" i="28"/>
  <c r="H235" i="28"/>
  <c r="H236" i="28"/>
  <c r="H237" i="28"/>
  <c r="H238" i="28"/>
  <c r="H239" i="28"/>
  <c r="H240" i="28"/>
  <c r="H241" i="28"/>
  <c r="H242" i="28"/>
  <c r="H243" i="28"/>
  <c r="H244" i="28"/>
  <c r="H245" i="28"/>
  <c r="H246" i="28"/>
  <c r="H247" i="28"/>
  <c r="H248" i="28"/>
  <c r="H249" i="28"/>
  <c r="H250" i="28"/>
  <c r="H251" i="28"/>
  <c r="H252" i="28"/>
  <c r="H253" i="28"/>
  <c r="H254" i="28"/>
  <c r="H255" i="28"/>
  <c r="H256" i="28"/>
  <c r="H257" i="28"/>
  <c r="H258" i="28"/>
  <c r="H259" i="28"/>
  <c r="H260" i="28"/>
  <c r="H261" i="28"/>
  <c r="H262" i="28"/>
  <c r="H263" i="28"/>
  <c r="H264" i="28"/>
  <c r="H265" i="28"/>
  <c r="H266" i="28"/>
  <c r="H267" i="28"/>
  <c r="H268" i="28"/>
  <c r="H269" i="28"/>
  <c r="H270" i="28"/>
  <c r="H271" i="28"/>
  <c r="H272" i="28"/>
  <c r="H273" i="28"/>
  <c r="H274" i="28"/>
  <c r="H275" i="28"/>
  <c r="H276" i="28"/>
  <c r="H277" i="28"/>
  <c r="H278" i="28"/>
  <c r="H279" i="28"/>
  <c r="H280" i="28"/>
  <c r="H281" i="28"/>
  <c r="H282" i="28"/>
  <c r="H283" i="28"/>
  <c r="H284" i="28"/>
  <c r="H285" i="28"/>
  <c r="H286" i="28"/>
  <c r="H287" i="28"/>
  <c r="H288" i="28"/>
  <c r="I3" i="28"/>
  <c r="H3" i="28"/>
  <c r="F4" i="28"/>
  <c r="F5" i="28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F41" i="28"/>
  <c r="F42" i="28"/>
  <c r="F43" i="28"/>
  <c r="F44" i="28"/>
  <c r="F45" i="28"/>
  <c r="F46" i="28"/>
  <c r="F47" i="28"/>
  <c r="F48" i="28"/>
  <c r="F49" i="28"/>
  <c r="F50" i="28"/>
  <c r="F51" i="28"/>
  <c r="F52" i="28"/>
  <c r="F53" i="28"/>
  <c r="F54" i="28"/>
  <c r="F55" i="28"/>
  <c r="F56" i="28"/>
  <c r="F57" i="28"/>
  <c r="F58" i="28"/>
  <c r="F59" i="28"/>
  <c r="F60" i="28"/>
  <c r="F61" i="28"/>
  <c r="F62" i="28"/>
  <c r="F63" i="28"/>
  <c r="F64" i="28"/>
  <c r="F65" i="28"/>
  <c r="F66" i="28"/>
  <c r="F67" i="28"/>
  <c r="F68" i="28"/>
  <c r="F69" i="28"/>
  <c r="F70" i="28"/>
  <c r="F71" i="28"/>
  <c r="F72" i="28"/>
  <c r="F73" i="28"/>
  <c r="F74" i="28"/>
  <c r="F75" i="28"/>
  <c r="F76" i="28"/>
  <c r="F77" i="28"/>
  <c r="F78" i="28"/>
  <c r="F79" i="28"/>
  <c r="F80" i="28"/>
  <c r="F81" i="28"/>
  <c r="F82" i="28"/>
  <c r="F83" i="28"/>
  <c r="F84" i="28"/>
  <c r="F85" i="28"/>
  <c r="F86" i="28"/>
  <c r="F87" i="28"/>
  <c r="F88" i="28"/>
  <c r="F89" i="28"/>
  <c r="F90" i="28"/>
  <c r="F91" i="28"/>
  <c r="F92" i="28"/>
  <c r="F93" i="28"/>
  <c r="F94" i="28"/>
  <c r="F95" i="28"/>
  <c r="F96" i="28"/>
  <c r="F97" i="28"/>
  <c r="F98" i="28"/>
  <c r="F99" i="28"/>
  <c r="F100" i="28"/>
  <c r="F101" i="28"/>
  <c r="F102" i="28"/>
  <c r="F103" i="28"/>
  <c r="F104" i="28"/>
  <c r="F105" i="28"/>
  <c r="F106" i="28"/>
  <c r="F107" i="28"/>
  <c r="F108" i="28"/>
  <c r="F109" i="28"/>
  <c r="F110" i="28"/>
  <c r="F111" i="28"/>
  <c r="F112" i="28"/>
  <c r="F113" i="28"/>
  <c r="F114" i="28"/>
  <c r="F115" i="28"/>
  <c r="F116" i="28"/>
  <c r="F117" i="28"/>
  <c r="F118" i="28"/>
  <c r="F119" i="28"/>
  <c r="F120" i="28"/>
  <c r="F121" i="28"/>
  <c r="F122" i="28"/>
  <c r="F123" i="28"/>
  <c r="F124" i="28"/>
  <c r="F125" i="28"/>
  <c r="F126" i="28"/>
  <c r="F127" i="28"/>
  <c r="F128" i="28"/>
  <c r="F129" i="28"/>
  <c r="F130" i="28"/>
  <c r="F131" i="28"/>
  <c r="F132" i="28"/>
  <c r="F133" i="28"/>
  <c r="F134" i="28"/>
  <c r="F135" i="28"/>
  <c r="F136" i="28"/>
  <c r="F137" i="28"/>
  <c r="F138" i="28"/>
  <c r="F139" i="28"/>
  <c r="F140" i="28"/>
  <c r="F141" i="28"/>
  <c r="F142" i="28"/>
  <c r="F143" i="28"/>
  <c r="F144" i="28"/>
  <c r="F145" i="28"/>
  <c r="F146" i="28"/>
  <c r="F147" i="28"/>
  <c r="F148" i="28"/>
  <c r="F149" i="28"/>
  <c r="F150" i="28"/>
  <c r="F151" i="28"/>
  <c r="F152" i="28"/>
  <c r="F153" i="28"/>
  <c r="F154" i="28"/>
  <c r="F155" i="28"/>
  <c r="F156" i="28"/>
  <c r="F157" i="28"/>
  <c r="F158" i="28"/>
  <c r="F159" i="28"/>
  <c r="F160" i="28"/>
  <c r="F161" i="28"/>
  <c r="F162" i="28"/>
  <c r="F163" i="28"/>
  <c r="F164" i="28"/>
  <c r="F165" i="28"/>
  <c r="F166" i="28"/>
  <c r="F167" i="28"/>
  <c r="F168" i="28"/>
  <c r="F169" i="28"/>
  <c r="F170" i="28"/>
  <c r="F171" i="28"/>
  <c r="F172" i="28"/>
  <c r="F173" i="28"/>
  <c r="F174" i="28"/>
  <c r="F175" i="28"/>
  <c r="F176" i="28"/>
  <c r="F177" i="28"/>
  <c r="F178" i="28"/>
  <c r="F179" i="28"/>
  <c r="F180" i="28"/>
  <c r="F181" i="28"/>
  <c r="F182" i="28"/>
  <c r="F183" i="28"/>
  <c r="F184" i="28"/>
  <c r="F185" i="28"/>
  <c r="F186" i="28"/>
  <c r="F187" i="28"/>
  <c r="F188" i="28"/>
  <c r="F189" i="28"/>
  <c r="F190" i="28"/>
  <c r="F191" i="28"/>
  <c r="F192" i="28"/>
  <c r="F193" i="28"/>
  <c r="F194" i="28"/>
  <c r="F195" i="28"/>
  <c r="F196" i="28"/>
  <c r="F197" i="28"/>
  <c r="F198" i="28"/>
  <c r="F199" i="28"/>
  <c r="F200" i="28"/>
  <c r="F201" i="28"/>
  <c r="F202" i="28"/>
  <c r="F203" i="28"/>
  <c r="F204" i="28"/>
  <c r="F205" i="28"/>
  <c r="F206" i="28"/>
  <c r="F207" i="28"/>
  <c r="F208" i="28"/>
  <c r="F209" i="28"/>
  <c r="F210" i="28"/>
  <c r="F211" i="28"/>
  <c r="F212" i="28"/>
  <c r="F213" i="28"/>
  <c r="F214" i="28"/>
  <c r="F215" i="28"/>
  <c r="F216" i="28"/>
  <c r="F217" i="28"/>
  <c r="F218" i="28"/>
  <c r="F219" i="28"/>
  <c r="F220" i="28"/>
  <c r="F221" i="28"/>
  <c r="F222" i="28"/>
  <c r="F223" i="28"/>
  <c r="F224" i="28"/>
  <c r="F225" i="28"/>
  <c r="F226" i="28"/>
  <c r="F227" i="28"/>
  <c r="F228" i="28"/>
  <c r="F229" i="28"/>
  <c r="F230" i="28"/>
  <c r="F231" i="28"/>
  <c r="F232" i="28"/>
  <c r="F233" i="28"/>
  <c r="F234" i="28"/>
  <c r="F235" i="28"/>
  <c r="F236" i="28"/>
  <c r="F237" i="28"/>
  <c r="F238" i="28"/>
  <c r="F239" i="28"/>
  <c r="F240" i="28"/>
  <c r="F241" i="28"/>
  <c r="F242" i="28"/>
  <c r="F243" i="28"/>
  <c r="F244" i="28"/>
  <c r="F245" i="28"/>
  <c r="F246" i="28"/>
  <c r="F247" i="28"/>
  <c r="F248" i="28"/>
  <c r="F249" i="28"/>
  <c r="F250" i="28"/>
  <c r="F251" i="28"/>
  <c r="F252" i="28"/>
  <c r="F253" i="28"/>
  <c r="F254" i="28"/>
  <c r="F255" i="28"/>
  <c r="F256" i="28"/>
  <c r="F257" i="28"/>
  <c r="F258" i="28"/>
  <c r="F259" i="28"/>
  <c r="F260" i="28"/>
  <c r="F261" i="28"/>
  <c r="F262" i="28"/>
  <c r="F263" i="28"/>
  <c r="F264" i="28"/>
  <c r="F265" i="28"/>
  <c r="F266" i="28"/>
  <c r="F267" i="28"/>
  <c r="F268" i="28"/>
  <c r="F269" i="28"/>
  <c r="F270" i="28"/>
  <c r="F271" i="28"/>
  <c r="F272" i="28"/>
  <c r="F273" i="28"/>
  <c r="F274" i="28"/>
  <c r="F275" i="28"/>
  <c r="F276" i="28"/>
  <c r="F277" i="28"/>
  <c r="F278" i="28"/>
  <c r="F279" i="28"/>
  <c r="F280" i="28"/>
  <c r="F281" i="28"/>
  <c r="F282" i="28"/>
  <c r="F283" i="28"/>
  <c r="F284" i="28"/>
  <c r="F285" i="28"/>
  <c r="F286" i="28"/>
  <c r="F287" i="28"/>
  <c r="F288" i="28"/>
  <c r="F3" i="28"/>
  <c r="Y284" i="28" l="1"/>
  <c r="Y275" i="28"/>
  <c r="Y266" i="28"/>
  <c r="Y258" i="28"/>
  <c r="Y250" i="28"/>
  <c r="Y242" i="28"/>
  <c r="Y234" i="28"/>
  <c r="Y226" i="28"/>
  <c r="Y218" i="28"/>
  <c r="Y210" i="28"/>
  <c r="Y202" i="28"/>
  <c r="Y193" i="28"/>
  <c r="Y185" i="28"/>
  <c r="Y177" i="28"/>
  <c r="Y142" i="28"/>
  <c r="Y133" i="28"/>
  <c r="Y125" i="28"/>
  <c r="Y117" i="28"/>
  <c r="Y109" i="28"/>
  <c r="Y101" i="28"/>
  <c r="Y93" i="28"/>
  <c r="Y84" i="28"/>
  <c r="Y76" i="28"/>
  <c r="Y67" i="28"/>
  <c r="Y59" i="28"/>
  <c r="Y51" i="28"/>
  <c r="Y43" i="28"/>
  <c r="Y35" i="28"/>
  <c r="Y27" i="28"/>
  <c r="Y18" i="28"/>
  <c r="Y10" i="28"/>
  <c r="Y288" i="28"/>
  <c r="Y280" i="28"/>
  <c r="Y272" i="28"/>
  <c r="Y264" i="28"/>
  <c r="Y256" i="28"/>
  <c r="Y248" i="28"/>
  <c r="Y240" i="28"/>
  <c r="Y232" i="28"/>
  <c r="Y224" i="28"/>
  <c r="Y216" i="28"/>
  <c r="Y208" i="28"/>
  <c r="Y200" i="28"/>
  <c r="Y192" i="28"/>
  <c r="Y184" i="28"/>
  <c r="Y168" i="28"/>
  <c r="Y160" i="28"/>
  <c r="Y152" i="28"/>
  <c r="Y144" i="28"/>
  <c r="Y136" i="28"/>
  <c r="Y128" i="28"/>
  <c r="Y120" i="28"/>
  <c r="Y112" i="28"/>
  <c r="Y104" i="28"/>
  <c r="Y96" i="28"/>
  <c r="Y80" i="28"/>
  <c r="Y72" i="28"/>
  <c r="Y64" i="28"/>
  <c r="Y56" i="28"/>
  <c r="Y48" i="28"/>
  <c r="Y40" i="28"/>
  <c r="Y32" i="28"/>
  <c r="Y24" i="28"/>
  <c r="Y16" i="28"/>
  <c r="Y8" i="28"/>
  <c r="Y287" i="28"/>
  <c r="Y279" i="28"/>
  <c r="Y271" i="28"/>
  <c r="Y263" i="28"/>
  <c r="Y255" i="28"/>
  <c r="Y247" i="28"/>
  <c r="Y239" i="28"/>
  <c r="Y231" i="28"/>
  <c r="Y223" i="28"/>
  <c r="Y215" i="28"/>
  <c r="Y207" i="28"/>
  <c r="Y199" i="28"/>
  <c r="Y191" i="28"/>
  <c r="Y183" i="28"/>
  <c r="Y175" i="28"/>
  <c r="Y167" i="28"/>
  <c r="Y159" i="28"/>
  <c r="Y151" i="28"/>
  <c r="Y143" i="28"/>
  <c r="Y135" i="28"/>
  <c r="Y127" i="28"/>
  <c r="Y119" i="28"/>
  <c r="Y111" i="28"/>
  <c r="Y103" i="28"/>
  <c r="Y95" i="28"/>
  <c r="Y87" i="28"/>
  <c r="Y79" i="28"/>
  <c r="Y71" i="28"/>
  <c r="Y63" i="28"/>
  <c r="Y55" i="28"/>
  <c r="Y47" i="28"/>
  <c r="Y39" i="28"/>
  <c r="Y31" i="28"/>
  <c r="Y23" i="28"/>
  <c r="Y15" i="28"/>
  <c r="Y7" i="28"/>
  <c r="F308" i="28"/>
  <c r="I308" i="28"/>
  <c r="H308" i="28"/>
  <c r="F289" i="28"/>
  <c r="I289" i="28"/>
  <c r="H289" i="28"/>
  <c r="D289" i="1" l="1"/>
  <c r="D289" i="24" l="1"/>
  <c r="E247" i="24" s="1"/>
  <c r="E266" i="24"/>
  <c r="E261" i="24"/>
  <c r="E257" i="24"/>
  <c r="E236" i="24"/>
  <c r="E235" i="24"/>
  <c r="E231" i="24"/>
  <c r="E205" i="24"/>
  <c r="E201" i="24"/>
  <c r="E200" i="24"/>
  <c r="E184" i="24"/>
  <c r="E181" i="24"/>
  <c r="E177" i="24"/>
  <c r="E163" i="24"/>
  <c r="E161" i="24"/>
  <c r="E160" i="24"/>
  <c r="E147" i="24"/>
  <c r="E145" i="24"/>
  <c r="E144" i="24"/>
  <c r="E133" i="24"/>
  <c r="E132" i="24"/>
  <c r="E131" i="24"/>
  <c r="E128" i="24"/>
  <c r="E127" i="24"/>
  <c r="E126" i="24"/>
  <c r="E125" i="24"/>
  <c r="E124" i="24"/>
  <c r="E122" i="24"/>
  <c r="E121" i="24"/>
  <c r="E120" i="24"/>
  <c r="E119" i="24"/>
  <c r="E118" i="24"/>
  <c r="E115" i="24"/>
  <c r="E114" i="24"/>
  <c r="E113" i="24"/>
  <c r="E112" i="24"/>
  <c r="E109" i="24"/>
  <c r="E108" i="24"/>
  <c r="E107" i="24"/>
  <c r="E106" i="24"/>
  <c r="E105" i="24"/>
  <c r="E103" i="24"/>
  <c r="E102" i="24"/>
  <c r="E101" i="24"/>
  <c r="E100" i="24"/>
  <c r="E99" i="24"/>
  <c r="E96" i="24"/>
  <c r="E95" i="24"/>
  <c r="E94" i="24"/>
  <c r="E93" i="24"/>
  <c r="E92" i="24"/>
  <c r="E90" i="24"/>
  <c r="E89" i="24"/>
  <c r="E88" i="24"/>
  <c r="E87" i="24"/>
  <c r="E86" i="24"/>
  <c r="E83" i="24"/>
  <c r="E82" i="24"/>
  <c r="E81" i="24"/>
  <c r="E80" i="24"/>
  <c r="E77" i="24"/>
  <c r="E76" i="24"/>
  <c r="E75" i="24"/>
  <c r="E74" i="24"/>
  <c r="E73" i="24"/>
  <c r="E71" i="24"/>
  <c r="E70" i="24"/>
  <c r="E69" i="24"/>
  <c r="E68" i="24"/>
  <c r="E67" i="24"/>
  <c r="E64" i="24"/>
  <c r="E63" i="24"/>
  <c r="E62" i="24"/>
  <c r="E61" i="24"/>
  <c r="E60" i="24"/>
  <c r="E58" i="24"/>
  <c r="E57" i="24"/>
  <c r="E56" i="24"/>
  <c r="E55" i="24"/>
  <c r="E54" i="24"/>
  <c r="E52" i="24"/>
  <c r="E51" i="24"/>
  <c r="E50" i="24"/>
  <c r="E49" i="24"/>
  <c r="E47" i="24"/>
  <c r="E46" i="24"/>
  <c r="E45" i="24"/>
  <c r="E44" i="24"/>
  <c r="E41" i="24"/>
  <c r="E40" i="24"/>
  <c r="E39" i="24"/>
  <c r="E38" i="24"/>
  <c r="E36" i="24"/>
  <c r="E35" i="24"/>
  <c r="E34" i="24"/>
  <c r="E33" i="24"/>
  <c r="E31" i="24"/>
  <c r="E30" i="24"/>
  <c r="E29" i="24"/>
  <c r="E28" i="24"/>
  <c r="E26" i="24"/>
  <c r="E25" i="24"/>
  <c r="E24" i="24"/>
  <c r="E23" i="24"/>
  <c r="E22" i="24"/>
  <c r="E20" i="24"/>
  <c r="E19" i="24"/>
  <c r="E18" i="24"/>
  <c r="E17" i="24"/>
  <c r="E16" i="24"/>
  <c r="E15" i="24"/>
  <c r="E14" i="24"/>
  <c r="E13" i="24"/>
  <c r="E11" i="24"/>
  <c r="E10" i="24"/>
  <c r="E9" i="24"/>
  <c r="E8" i="24"/>
  <c r="E7" i="24"/>
  <c r="E6" i="24"/>
  <c r="E5" i="24"/>
  <c r="E4" i="24"/>
  <c r="D304" i="23"/>
  <c r="D310" i="23" s="1"/>
  <c r="F303" i="23"/>
  <c r="N307" i="28" s="1"/>
  <c r="E303" i="23"/>
  <c r="G307" i="28" s="1"/>
  <c r="F302" i="23"/>
  <c r="N306" i="28" s="1"/>
  <c r="E302" i="23"/>
  <c r="G306" i="28" s="1"/>
  <c r="F301" i="23"/>
  <c r="N305" i="28" s="1"/>
  <c r="E301" i="23"/>
  <c r="G305" i="28" s="1"/>
  <c r="F300" i="23"/>
  <c r="N304" i="28" s="1"/>
  <c r="E300" i="23"/>
  <c r="G304" i="28" s="1"/>
  <c r="F299" i="23"/>
  <c r="N303" i="28" s="1"/>
  <c r="E299" i="23"/>
  <c r="G303" i="28" s="1"/>
  <c r="F298" i="23"/>
  <c r="E298" i="23"/>
  <c r="G302" i="28" s="1"/>
  <c r="D289" i="23"/>
  <c r="E288" i="23"/>
  <c r="G288" i="28" s="1"/>
  <c r="E287" i="23"/>
  <c r="G287" i="28" s="1"/>
  <c r="E286" i="23"/>
  <c r="G286" i="28" s="1"/>
  <c r="E285" i="23"/>
  <c r="G285" i="28" s="1"/>
  <c r="E284" i="23"/>
  <c r="G284" i="28" s="1"/>
  <c r="E283" i="23"/>
  <c r="G283" i="28" s="1"/>
  <c r="E282" i="23"/>
  <c r="G282" i="28" s="1"/>
  <c r="E281" i="23"/>
  <c r="G281" i="28" s="1"/>
  <c r="E280" i="23"/>
  <c r="G280" i="28" s="1"/>
  <c r="E279" i="23"/>
  <c r="G279" i="28" s="1"/>
  <c r="E278" i="23"/>
  <c r="G278" i="28" s="1"/>
  <c r="E277" i="23"/>
  <c r="G277" i="28" s="1"/>
  <c r="E276" i="23"/>
  <c r="E275" i="23"/>
  <c r="G275" i="28" s="1"/>
  <c r="E274" i="23"/>
  <c r="G274" i="28" s="1"/>
  <c r="E273" i="23"/>
  <c r="G273" i="28" s="1"/>
  <c r="E272" i="23"/>
  <c r="G272" i="28" s="1"/>
  <c r="E271" i="23"/>
  <c r="G271" i="28" s="1"/>
  <c r="E270" i="23"/>
  <c r="G270" i="28" s="1"/>
  <c r="E269" i="23"/>
  <c r="G269" i="28" s="1"/>
  <c r="E268" i="23"/>
  <c r="G268" i="28" s="1"/>
  <c r="E267" i="23"/>
  <c r="G267" i="28" s="1"/>
  <c r="E266" i="23"/>
  <c r="G266" i="28" s="1"/>
  <c r="E265" i="23"/>
  <c r="G265" i="28" s="1"/>
  <c r="E264" i="23"/>
  <c r="G264" i="28" s="1"/>
  <c r="E263" i="23"/>
  <c r="G263" i="28" s="1"/>
  <c r="E262" i="23"/>
  <c r="G262" i="28" s="1"/>
  <c r="E261" i="23"/>
  <c r="G261" i="28" s="1"/>
  <c r="E260" i="23"/>
  <c r="G260" i="28" s="1"/>
  <c r="E259" i="23"/>
  <c r="G259" i="28" s="1"/>
  <c r="E258" i="23"/>
  <c r="G258" i="28" s="1"/>
  <c r="E257" i="23"/>
  <c r="G257" i="28" s="1"/>
  <c r="E256" i="23"/>
  <c r="G256" i="28" s="1"/>
  <c r="E255" i="23"/>
  <c r="G255" i="28" s="1"/>
  <c r="E254" i="23"/>
  <c r="G254" i="28" s="1"/>
  <c r="E253" i="23"/>
  <c r="G253" i="28" s="1"/>
  <c r="E252" i="23"/>
  <c r="G252" i="28" s="1"/>
  <c r="E251" i="23"/>
  <c r="G251" i="28" s="1"/>
  <c r="E250" i="23"/>
  <c r="G250" i="28" s="1"/>
  <c r="E249" i="23"/>
  <c r="G249" i="28" s="1"/>
  <c r="E248" i="23"/>
  <c r="G248" i="28" s="1"/>
  <c r="E247" i="23"/>
  <c r="G247" i="28" s="1"/>
  <c r="E246" i="23"/>
  <c r="G246" i="28" s="1"/>
  <c r="E245" i="23"/>
  <c r="G245" i="28" s="1"/>
  <c r="E244" i="23"/>
  <c r="G244" i="28" s="1"/>
  <c r="E243" i="23"/>
  <c r="G243" i="28" s="1"/>
  <c r="E242" i="23"/>
  <c r="G242" i="28" s="1"/>
  <c r="E241" i="23"/>
  <c r="G241" i="28" s="1"/>
  <c r="E240" i="23"/>
  <c r="G240" i="28" s="1"/>
  <c r="E239" i="23"/>
  <c r="G239" i="28" s="1"/>
  <c r="E238" i="23"/>
  <c r="G238" i="28" s="1"/>
  <c r="E237" i="23"/>
  <c r="G237" i="28" s="1"/>
  <c r="E236" i="23"/>
  <c r="G236" i="28" s="1"/>
  <c r="E235" i="23"/>
  <c r="G235" i="28" s="1"/>
  <c r="E234" i="23"/>
  <c r="G234" i="28" s="1"/>
  <c r="E233" i="23"/>
  <c r="G233" i="28" s="1"/>
  <c r="E232" i="23"/>
  <c r="G232" i="28" s="1"/>
  <c r="E231" i="23"/>
  <c r="G231" i="28" s="1"/>
  <c r="E230" i="23"/>
  <c r="G230" i="28" s="1"/>
  <c r="E229" i="23"/>
  <c r="G229" i="28" s="1"/>
  <c r="E228" i="23"/>
  <c r="G228" i="28" s="1"/>
  <c r="E227" i="23"/>
  <c r="G227" i="28" s="1"/>
  <c r="E226" i="23"/>
  <c r="G226" i="28" s="1"/>
  <c r="E225" i="23"/>
  <c r="G225" i="28" s="1"/>
  <c r="E224" i="23"/>
  <c r="G224" i="28" s="1"/>
  <c r="E223" i="23"/>
  <c r="G223" i="28" s="1"/>
  <c r="E222" i="23"/>
  <c r="G222" i="28" s="1"/>
  <c r="E221" i="23"/>
  <c r="G221" i="28" s="1"/>
  <c r="E220" i="23"/>
  <c r="G220" i="28" s="1"/>
  <c r="E219" i="23"/>
  <c r="G219" i="28" s="1"/>
  <c r="E218" i="23"/>
  <c r="G218" i="28" s="1"/>
  <c r="E217" i="23"/>
  <c r="G217" i="28" s="1"/>
  <c r="E216" i="23"/>
  <c r="G216" i="28" s="1"/>
  <c r="E215" i="23"/>
  <c r="G215" i="28" s="1"/>
  <c r="E214" i="23"/>
  <c r="G214" i="28" s="1"/>
  <c r="E213" i="23"/>
  <c r="G213" i="28" s="1"/>
  <c r="E212" i="23"/>
  <c r="G212" i="28" s="1"/>
  <c r="E211" i="23"/>
  <c r="G211" i="28" s="1"/>
  <c r="E210" i="23"/>
  <c r="G210" i="28" s="1"/>
  <c r="E209" i="23"/>
  <c r="G209" i="28" s="1"/>
  <c r="E208" i="23"/>
  <c r="G208" i="28" s="1"/>
  <c r="E207" i="23"/>
  <c r="G207" i="28" s="1"/>
  <c r="E206" i="23"/>
  <c r="G206" i="28" s="1"/>
  <c r="E205" i="23"/>
  <c r="G205" i="28" s="1"/>
  <c r="E204" i="23"/>
  <c r="G204" i="28" s="1"/>
  <c r="E203" i="23"/>
  <c r="G203" i="28" s="1"/>
  <c r="E202" i="23"/>
  <c r="G202" i="28" s="1"/>
  <c r="E201" i="23"/>
  <c r="G201" i="28" s="1"/>
  <c r="E200" i="23"/>
  <c r="G200" i="28" s="1"/>
  <c r="E199" i="23"/>
  <c r="G199" i="28" s="1"/>
  <c r="E198" i="23"/>
  <c r="E197" i="23"/>
  <c r="G197" i="28" s="1"/>
  <c r="E196" i="23"/>
  <c r="G196" i="28" s="1"/>
  <c r="E195" i="23"/>
  <c r="G195" i="28" s="1"/>
  <c r="E194" i="23"/>
  <c r="G194" i="28" s="1"/>
  <c r="E193" i="23"/>
  <c r="G193" i="28" s="1"/>
  <c r="E192" i="23"/>
  <c r="G192" i="28" s="1"/>
  <c r="E191" i="23"/>
  <c r="G191" i="28" s="1"/>
  <c r="E190" i="23"/>
  <c r="G190" i="28" s="1"/>
  <c r="E189" i="23"/>
  <c r="G189" i="28" s="1"/>
  <c r="E188" i="23"/>
  <c r="G188" i="28" s="1"/>
  <c r="E187" i="23"/>
  <c r="G187" i="28" s="1"/>
  <c r="E186" i="23"/>
  <c r="G186" i="28" s="1"/>
  <c r="E185" i="23"/>
  <c r="G185" i="28" s="1"/>
  <c r="E184" i="23"/>
  <c r="G184" i="28" s="1"/>
  <c r="E183" i="23"/>
  <c r="G183" i="28" s="1"/>
  <c r="E182" i="23"/>
  <c r="G182" i="28" s="1"/>
  <c r="E181" i="23"/>
  <c r="G181" i="28" s="1"/>
  <c r="E180" i="23"/>
  <c r="G180" i="28" s="1"/>
  <c r="E179" i="23"/>
  <c r="G179" i="28" s="1"/>
  <c r="E178" i="23"/>
  <c r="G178" i="28" s="1"/>
  <c r="E177" i="23"/>
  <c r="G177" i="28" s="1"/>
  <c r="E176" i="23"/>
  <c r="G176" i="28" s="1"/>
  <c r="E175" i="23"/>
  <c r="G175" i="28" s="1"/>
  <c r="E174" i="23"/>
  <c r="G174" i="28" s="1"/>
  <c r="E173" i="23"/>
  <c r="G173" i="28" s="1"/>
  <c r="E172" i="23"/>
  <c r="G172" i="28" s="1"/>
  <c r="E171" i="23"/>
  <c r="G171" i="28" s="1"/>
  <c r="E170" i="23"/>
  <c r="G170" i="28" s="1"/>
  <c r="E169" i="23"/>
  <c r="G169" i="28" s="1"/>
  <c r="E168" i="23"/>
  <c r="G168" i="28" s="1"/>
  <c r="E167" i="23"/>
  <c r="G167" i="28" s="1"/>
  <c r="E166" i="23"/>
  <c r="G166" i="28" s="1"/>
  <c r="E165" i="23"/>
  <c r="G165" i="28" s="1"/>
  <c r="E164" i="23"/>
  <c r="G164" i="28" s="1"/>
  <c r="E163" i="23"/>
  <c r="G163" i="28" s="1"/>
  <c r="E162" i="23"/>
  <c r="G162" i="28" s="1"/>
  <c r="E161" i="23"/>
  <c r="G161" i="28" s="1"/>
  <c r="E160" i="23"/>
  <c r="G160" i="28" s="1"/>
  <c r="E159" i="23"/>
  <c r="G159" i="28" s="1"/>
  <c r="E158" i="23"/>
  <c r="G158" i="28" s="1"/>
  <c r="E157" i="23"/>
  <c r="G157" i="28" s="1"/>
  <c r="E156" i="23"/>
  <c r="G156" i="28" s="1"/>
  <c r="J155" i="23"/>
  <c r="J155" i="28" s="1"/>
  <c r="E155" i="23"/>
  <c r="G155" i="28" s="1"/>
  <c r="E154" i="23"/>
  <c r="G154" i="28" s="1"/>
  <c r="E153" i="23"/>
  <c r="G153" i="28" s="1"/>
  <c r="E152" i="23"/>
  <c r="G152" i="28" s="1"/>
  <c r="E151" i="23"/>
  <c r="G151" i="28" s="1"/>
  <c r="E150" i="23"/>
  <c r="G150" i="28" s="1"/>
  <c r="E149" i="23"/>
  <c r="G149" i="28" s="1"/>
  <c r="E148" i="23"/>
  <c r="G148" i="28" s="1"/>
  <c r="E147" i="23"/>
  <c r="G147" i="28" s="1"/>
  <c r="E146" i="23"/>
  <c r="G146" i="28" s="1"/>
  <c r="E145" i="23"/>
  <c r="G145" i="28" s="1"/>
  <c r="E144" i="23"/>
  <c r="G144" i="28" s="1"/>
  <c r="E143" i="23"/>
  <c r="G143" i="28" s="1"/>
  <c r="E142" i="23"/>
  <c r="G142" i="28" s="1"/>
  <c r="E141" i="23"/>
  <c r="G141" i="28" s="1"/>
  <c r="E140" i="23"/>
  <c r="G140" i="28" s="1"/>
  <c r="E139" i="23"/>
  <c r="G139" i="28" s="1"/>
  <c r="E138" i="23"/>
  <c r="G138" i="28" s="1"/>
  <c r="E137" i="23"/>
  <c r="G137" i="28" s="1"/>
  <c r="E136" i="23"/>
  <c r="G136" i="28" s="1"/>
  <c r="E135" i="23"/>
  <c r="G135" i="28" s="1"/>
  <c r="E134" i="23"/>
  <c r="G134" i="28" s="1"/>
  <c r="E133" i="23"/>
  <c r="G133" i="28" s="1"/>
  <c r="E132" i="23"/>
  <c r="G132" i="28" s="1"/>
  <c r="E131" i="23"/>
  <c r="G131" i="28" s="1"/>
  <c r="E130" i="23"/>
  <c r="G130" i="28" s="1"/>
  <c r="E129" i="23"/>
  <c r="G129" i="28" s="1"/>
  <c r="E128" i="23"/>
  <c r="G128" i="28" s="1"/>
  <c r="E127" i="23"/>
  <c r="G127" i="28" s="1"/>
  <c r="E126" i="23"/>
  <c r="G126" i="28" s="1"/>
  <c r="E125" i="23"/>
  <c r="G125" i="28" s="1"/>
  <c r="E124" i="23"/>
  <c r="G124" i="28" s="1"/>
  <c r="E123" i="23"/>
  <c r="G123" i="28" s="1"/>
  <c r="E122" i="23"/>
  <c r="G122" i="28" s="1"/>
  <c r="E121" i="23"/>
  <c r="G121" i="28" s="1"/>
  <c r="E120" i="23"/>
  <c r="G120" i="28" s="1"/>
  <c r="E119" i="23"/>
  <c r="G119" i="28" s="1"/>
  <c r="E118" i="23"/>
  <c r="G118" i="28" s="1"/>
  <c r="E117" i="23"/>
  <c r="G117" i="28" s="1"/>
  <c r="E116" i="23"/>
  <c r="G116" i="28" s="1"/>
  <c r="E115" i="23"/>
  <c r="G115" i="28" s="1"/>
  <c r="E114" i="23"/>
  <c r="G114" i="28" s="1"/>
  <c r="E113" i="23"/>
  <c r="G113" i="28" s="1"/>
  <c r="E112" i="23"/>
  <c r="G112" i="28" s="1"/>
  <c r="E111" i="23"/>
  <c r="G111" i="28" s="1"/>
  <c r="E110" i="23"/>
  <c r="G110" i="28" s="1"/>
  <c r="E109" i="23"/>
  <c r="G109" i="28" s="1"/>
  <c r="E108" i="23"/>
  <c r="G108" i="28" s="1"/>
  <c r="E107" i="23"/>
  <c r="G107" i="28" s="1"/>
  <c r="E106" i="23"/>
  <c r="G106" i="28" s="1"/>
  <c r="E105" i="23"/>
  <c r="G105" i="28" s="1"/>
  <c r="E104" i="23"/>
  <c r="G104" i="28" s="1"/>
  <c r="E103" i="23"/>
  <c r="G103" i="28" s="1"/>
  <c r="E102" i="23"/>
  <c r="G102" i="28" s="1"/>
  <c r="E101" i="23"/>
  <c r="G101" i="28" s="1"/>
  <c r="E100" i="23"/>
  <c r="G100" i="28" s="1"/>
  <c r="E99" i="23"/>
  <c r="G99" i="28" s="1"/>
  <c r="E98" i="23"/>
  <c r="G98" i="28" s="1"/>
  <c r="E97" i="23"/>
  <c r="G97" i="28" s="1"/>
  <c r="E96" i="23"/>
  <c r="G96" i="28" s="1"/>
  <c r="E95" i="23"/>
  <c r="G95" i="28" s="1"/>
  <c r="E94" i="23"/>
  <c r="G94" i="28" s="1"/>
  <c r="E93" i="23"/>
  <c r="G93" i="28" s="1"/>
  <c r="E92" i="23"/>
  <c r="G92" i="28" s="1"/>
  <c r="E91" i="23"/>
  <c r="G91" i="28" s="1"/>
  <c r="E90" i="23"/>
  <c r="G90" i="28" s="1"/>
  <c r="E89" i="23"/>
  <c r="G89" i="28" s="1"/>
  <c r="E88" i="23"/>
  <c r="G88" i="28" s="1"/>
  <c r="E87" i="23"/>
  <c r="G87" i="28" s="1"/>
  <c r="E86" i="23"/>
  <c r="G86" i="28" s="1"/>
  <c r="E85" i="23"/>
  <c r="G85" i="28" s="1"/>
  <c r="E84" i="23"/>
  <c r="G84" i="28" s="1"/>
  <c r="E83" i="23"/>
  <c r="G83" i="28" s="1"/>
  <c r="E82" i="23"/>
  <c r="G82" i="28" s="1"/>
  <c r="E81" i="23"/>
  <c r="G81" i="28" s="1"/>
  <c r="E80" i="23"/>
  <c r="G80" i="28" s="1"/>
  <c r="E79" i="23"/>
  <c r="G79" i="28" s="1"/>
  <c r="E78" i="23"/>
  <c r="G78" i="28" s="1"/>
  <c r="E77" i="23"/>
  <c r="G77" i="28" s="1"/>
  <c r="E76" i="23"/>
  <c r="G76" i="28" s="1"/>
  <c r="E75" i="23"/>
  <c r="E74" i="23"/>
  <c r="G74" i="28" s="1"/>
  <c r="E73" i="23"/>
  <c r="G73" i="28" s="1"/>
  <c r="E72" i="23"/>
  <c r="G72" i="28" s="1"/>
  <c r="E71" i="23"/>
  <c r="G71" i="28" s="1"/>
  <c r="E70" i="23"/>
  <c r="G70" i="28" s="1"/>
  <c r="E69" i="23"/>
  <c r="G69" i="28" s="1"/>
  <c r="E68" i="23"/>
  <c r="G68" i="28" s="1"/>
  <c r="E67" i="23"/>
  <c r="G67" i="28" s="1"/>
  <c r="E66" i="23"/>
  <c r="G66" i="28" s="1"/>
  <c r="E65" i="23"/>
  <c r="G65" i="28" s="1"/>
  <c r="E64" i="23"/>
  <c r="G64" i="28" s="1"/>
  <c r="E63" i="23"/>
  <c r="G63" i="28" s="1"/>
  <c r="E62" i="23"/>
  <c r="G62" i="28" s="1"/>
  <c r="E61" i="23"/>
  <c r="G61" i="28" s="1"/>
  <c r="E60" i="23"/>
  <c r="G60" i="28" s="1"/>
  <c r="E59" i="23"/>
  <c r="G59" i="28" s="1"/>
  <c r="E58" i="23"/>
  <c r="G58" i="28" s="1"/>
  <c r="E57" i="23"/>
  <c r="G57" i="28" s="1"/>
  <c r="E56" i="23"/>
  <c r="G56" i="28" s="1"/>
  <c r="E55" i="23"/>
  <c r="G55" i="28" s="1"/>
  <c r="E54" i="23"/>
  <c r="G54" i="28" s="1"/>
  <c r="E53" i="23"/>
  <c r="G53" i="28" s="1"/>
  <c r="E52" i="23"/>
  <c r="G52" i="28" s="1"/>
  <c r="E51" i="23"/>
  <c r="G51" i="28" s="1"/>
  <c r="E50" i="23"/>
  <c r="G50" i="28" s="1"/>
  <c r="E49" i="23"/>
  <c r="G49" i="28" s="1"/>
  <c r="E48" i="23"/>
  <c r="G48" i="28" s="1"/>
  <c r="E47" i="23"/>
  <c r="G47" i="28" s="1"/>
  <c r="E46" i="23"/>
  <c r="G46" i="28" s="1"/>
  <c r="E45" i="23"/>
  <c r="G45" i="28" s="1"/>
  <c r="E44" i="23"/>
  <c r="G44" i="28" s="1"/>
  <c r="E43" i="23"/>
  <c r="G43" i="28" s="1"/>
  <c r="E42" i="23"/>
  <c r="G42" i="28" s="1"/>
  <c r="E41" i="23"/>
  <c r="G41" i="28" s="1"/>
  <c r="E40" i="23"/>
  <c r="G40" i="28" s="1"/>
  <c r="E39" i="23"/>
  <c r="G39" i="28" s="1"/>
  <c r="E38" i="23"/>
  <c r="G38" i="28" s="1"/>
  <c r="E37" i="23"/>
  <c r="G37" i="28" s="1"/>
  <c r="E36" i="23"/>
  <c r="G36" i="28" s="1"/>
  <c r="E35" i="23"/>
  <c r="G35" i="28" s="1"/>
  <c r="E34" i="23"/>
  <c r="G34" i="28" s="1"/>
  <c r="E33" i="23"/>
  <c r="G33" i="28" s="1"/>
  <c r="E32" i="23"/>
  <c r="G32" i="28" s="1"/>
  <c r="E31" i="23"/>
  <c r="G31" i="28" s="1"/>
  <c r="E30" i="23"/>
  <c r="G30" i="28" s="1"/>
  <c r="E29" i="23"/>
  <c r="G29" i="28" s="1"/>
  <c r="E28" i="23"/>
  <c r="G28" i="28" s="1"/>
  <c r="E27" i="23"/>
  <c r="G27" i="28" s="1"/>
  <c r="E26" i="23"/>
  <c r="G26" i="28" s="1"/>
  <c r="E25" i="23"/>
  <c r="G25" i="28" s="1"/>
  <c r="E24" i="23"/>
  <c r="G24" i="28" s="1"/>
  <c r="E23" i="23"/>
  <c r="G23" i="28" s="1"/>
  <c r="E22" i="23"/>
  <c r="G22" i="28" s="1"/>
  <c r="E21" i="23"/>
  <c r="G21" i="28" s="1"/>
  <c r="E20" i="23"/>
  <c r="G20" i="28" s="1"/>
  <c r="E19" i="23"/>
  <c r="G19" i="28" s="1"/>
  <c r="E18" i="23"/>
  <c r="G18" i="28" s="1"/>
  <c r="E17" i="23"/>
  <c r="G17" i="28" s="1"/>
  <c r="E16" i="23"/>
  <c r="G16" i="28" s="1"/>
  <c r="E15" i="23"/>
  <c r="G15" i="28" s="1"/>
  <c r="E14" i="23"/>
  <c r="G14" i="28" s="1"/>
  <c r="E13" i="23"/>
  <c r="G13" i="28" s="1"/>
  <c r="E12" i="23"/>
  <c r="G12" i="28" s="1"/>
  <c r="E11" i="23"/>
  <c r="G11" i="28" s="1"/>
  <c r="E10" i="23"/>
  <c r="G10" i="28" s="1"/>
  <c r="E9" i="23"/>
  <c r="G9" i="28" s="1"/>
  <c r="E8" i="23"/>
  <c r="G8" i="28" s="1"/>
  <c r="E7" i="23"/>
  <c r="G7" i="28" s="1"/>
  <c r="E6" i="23"/>
  <c r="G6" i="28" s="1"/>
  <c r="E5" i="23"/>
  <c r="G5" i="28" s="1"/>
  <c r="E4" i="23"/>
  <c r="G4" i="28" s="1"/>
  <c r="E3" i="23"/>
  <c r="G3" i="28" s="1"/>
  <c r="E135" i="24" l="1"/>
  <c r="E149" i="24"/>
  <c r="E165" i="24"/>
  <c r="E185" i="24"/>
  <c r="E208" i="24"/>
  <c r="E240" i="24"/>
  <c r="E270" i="24"/>
  <c r="E137" i="24"/>
  <c r="E152" i="24"/>
  <c r="E168" i="24"/>
  <c r="E189" i="24"/>
  <c r="E211" i="24"/>
  <c r="E243" i="24"/>
  <c r="E271" i="24"/>
  <c r="E138" i="24"/>
  <c r="E153" i="24"/>
  <c r="E169" i="24"/>
  <c r="E192" i="24"/>
  <c r="E212" i="24"/>
  <c r="E244" i="24"/>
  <c r="E277" i="24"/>
  <c r="E139" i="24"/>
  <c r="E155" i="24"/>
  <c r="E173" i="24"/>
  <c r="E193" i="24"/>
  <c r="E220" i="24"/>
  <c r="E248" i="24"/>
  <c r="E281" i="24"/>
  <c r="E141" i="24"/>
  <c r="E157" i="24"/>
  <c r="E176" i="24"/>
  <c r="E197" i="24"/>
  <c r="E227" i="24"/>
  <c r="E253" i="24"/>
  <c r="E282" i="24"/>
  <c r="J75" i="23"/>
  <c r="J75" i="28" s="1"/>
  <c r="G75" i="28"/>
  <c r="G289" i="28" s="1"/>
  <c r="J276" i="23"/>
  <c r="K276" i="23" s="1"/>
  <c r="G276" i="28"/>
  <c r="J198" i="23"/>
  <c r="J198" i="28" s="1"/>
  <c r="G198" i="28"/>
  <c r="J139" i="23"/>
  <c r="J139" i="28" s="1"/>
  <c r="J176" i="23"/>
  <c r="J176" i="28" s="1"/>
  <c r="J22" i="23"/>
  <c r="J3" i="23"/>
  <c r="J3" i="28" s="1"/>
  <c r="J88" i="23"/>
  <c r="J149" i="23"/>
  <c r="J149" i="28" s="1"/>
  <c r="J274" i="23"/>
  <c r="K274" i="23" s="1"/>
  <c r="G308" i="28"/>
  <c r="F304" i="23"/>
  <c r="N302" i="28"/>
  <c r="N308" i="28" s="1"/>
  <c r="D75" i="26"/>
  <c r="E75" i="26" s="1"/>
  <c r="K75" i="23"/>
  <c r="D155" i="26"/>
  <c r="E155" i="26" s="1"/>
  <c r="K155" i="23"/>
  <c r="E289" i="23"/>
  <c r="D176" i="26"/>
  <c r="E176" i="26" s="1"/>
  <c r="K176" i="23"/>
  <c r="D88" i="26"/>
  <c r="E88" i="26" s="1"/>
  <c r="D149" i="26"/>
  <c r="E149" i="26" s="1"/>
  <c r="K149" i="23"/>
  <c r="D198" i="26"/>
  <c r="E198" i="26" s="1"/>
  <c r="E304" i="23"/>
  <c r="E171" i="24"/>
  <c r="E179" i="24"/>
  <c r="E187" i="24"/>
  <c r="E195" i="24"/>
  <c r="E203" i="24"/>
  <c r="E223" i="24"/>
  <c r="E232" i="24"/>
  <c r="E134" i="24"/>
  <c r="E140" i="24"/>
  <c r="E148" i="24"/>
  <c r="E156" i="24"/>
  <c r="E164" i="24"/>
  <c r="E172" i="24"/>
  <c r="E180" i="24"/>
  <c r="E188" i="24"/>
  <c r="E196" i="24"/>
  <c r="E204" i="24"/>
  <c r="E215" i="24"/>
  <c r="E224" i="24"/>
  <c r="E288" i="24"/>
  <c r="E284" i="24"/>
  <c r="E280" i="24"/>
  <c r="E276" i="24"/>
  <c r="E272" i="24"/>
  <c r="E287" i="24"/>
  <c r="E286" i="24"/>
  <c r="E265" i="24"/>
  <c r="E256" i="24"/>
  <c r="E251" i="24"/>
  <c r="E279" i="24"/>
  <c r="E274" i="24"/>
  <c r="E269" i="24"/>
  <c r="E260" i="24"/>
  <c r="E255" i="24"/>
  <c r="E246" i="24"/>
  <c r="E242" i="24"/>
  <c r="E238" i="24"/>
  <c r="E234" i="24"/>
  <c r="E230" i="24"/>
  <c r="E226" i="24"/>
  <c r="E222" i="24"/>
  <c r="E218" i="24"/>
  <c r="E214" i="24"/>
  <c r="E210" i="24"/>
  <c r="E206" i="24"/>
  <c r="E202" i="24"/>
  <c r="E198" i="24"/>
  <c r="E194" i="24"/>
  <c r="E190" i="24"/>
  <c r="E186" i="24"/>
  <c r="E182" i="24"/>
  <c r="E178" i="24"/>
  <c r="E174" i="24"/>
  <c r="E170" i="24"/>
  <c r="E166" i="24"/>
  <c r="E162" i="24"/>
  <c r="E158" i="24"/>
  <c r="E154" i="24"/>
  <c r="E150" i="24"/>
  <c r="E146" i="24"/>
  <c r="E142" i="24"/>
  <c r="E285" i="24"/>
  <c r="E264" i="24"/>
  <c r="E259" i="24"/>
  <c r="E250" i="24"/>
  <c r="E278" i="24"/>
  <c r="E273" i="24"/>
  <c r="E268" i="24"/>
  <c r="E263" i="24"/>
  <c r="E254" i="24"/>
  <c r="E245" i="24"/>
  <c r="E241" i="24"/>
  <c r="E237" i="24"/>
  <c r="E233" i="24"/>
  <c r="E229" i="24"/>
  <c r="E225" i="24"/>
  <c r="E221" i="24"/>
  <c r="E217" i="24"/>
  <c r="E213" i="24"/>
  <c r="E209" i="24"/>
  <c r="E283" i="24"/>
  <c r="E267" i="24"/>
  <c r="E258" i="24"/>
  <c r="E249" i="24"/>
  <c r="E42" i="24"/>
  <c r="E59" i="24"/>
  <c r="E65" i="24"/>
  <c r="E78" i="24"/>
  <c r="E84" i="24"/>
  <c r="E91" i="24"/>
  <c r="E97" i="24"/>
  <c r="E110" i="24"/>
  <c r="E116" i="24"/>
  <c r="E123" i="24"/>
  <c r="E129" i="24"/>
  <c r="E143" i="24"/>
  <c r="E151" i="24"/>
  <c r="E159" i="24"/>
  <c r="E167" i="24"/>
  <c r="E175" i="24"/>
  <c r="E183" i="24"/>
  <c r="E191" i="24"/>
  <c r="E199" i="24"/>
  <c r="E207" i="24"/>
  <c r="E216" i="24"/>
  <c r="E239" i="24"/>
  <c r="E275" i="24"/>
  <c r="E3" i="24"/>
  <c r="E12" i="24"/>
  <c r="E21" i="24"/>
  <c r="E27" i="24"/>
  <c r="E32" i="24"/>
  <c r="E37" i="24"/>
  <c r="E43" i="24"/>
  <c r="E48" i="24"/>
  <c r="E53" i="24"/>
  <c r="E66" i="24"/>
  <c r="E72" i="24"/>
  <c r="E79" i="24"/>
  <c r="E85" i="24"/>
  <c r="E98" i="24"/>
  <c r="E104" i="24"/>
  <c r="E111" i="24"/>
  <c r="E117" i="24"/>
  <c r="E130" i="24"/>
  <c r="E136" i="24"/>
  <c r="E219" i="24"/>
  <c r="E228" i="24"/>
  <c r="E252" i="24"/>
  <c r="E262" i="24"/>
  <c r="K3" i="23" l="1"/>
  <c r="D3" i="26"/>
  <c r="J88" i="28"/>
  <c r="K88" i="23"/>
  <c r="D276" i="26"/>
  <c r="E276" i="26" s="1"/>
  <c r="J276" i="28"/>
  <c r="D274" i="26"/>
  <c r="E274" i="26" s="1"/>
  <c r="J274" i="28"/>
  <c r="K139" i="23"/>
  <c r="D139" i="26"/>
  <c r="E139" i="26" s="1"/>
  <c r="D22" i="26"/>
  <c r="E22" i="26" s="1"/>
  <c r="J22" i="28"/>
  <c r="K22" i="23"/>
  <c r="K198" i="23"/>
  <c r="E310" i="23"/>
  <c r="F289" i="24" s="1"/>
  <c r="E3" i="26"/>
  <c r="F287" i="24" l="1"/>
  <c r="F287" i="23" s="1"/>
  <c r="F283" i="24"/>
  <c r="F283" i="23" s="1"/>
  <c r="F279" i="24"/>
  <c r="F279" i="23" s="1"/>
  <c r="F275" i="24"/>
  <c r="F275" i="23" s="1"/>
  <c r="F271" i="24"/>
  <c r="F271" i="23" s="1"/>
  <c r="F267" i="24"/>
  <c r="F267" i="23" s="1"/>
  <c r="F263" i="24"/>
  <c r="F263" i="23" s="1"/>
  <c r="F259" i="24"/>
  <c r="F259" i="23" s="1"/>
  <c r="F255" i="24"/>
  <c r="F255" i="23" s="1"/>
  <c r="F251" i="24"/>
  <c r="F251" i="23" s="1"/>
  <c r="F247" i="24"/>
  <c r="F247" i="23" s="1"/>
  <c r="F286" i="24"/>
  <c r="F286" i="23" s="1"/>
  <c r="F282" i="24"/>
  <c r="F282" i="23" s="1"/>
  <c r="F280" i="24"/>
  <c r="F280" i="23" s="1"/>
  <c r="F274" i="24"/>
  <c r="F274" i="23" s="1"/>
  <c r="F269" i="24"/>
  <c r="F269" i="23" s="1"/>
  <c r="F260" i="24"/>
  <c r="F260" i="23" s="1"/>
  <c r="F246" i="24"/>
  <c r="F246" i="23" s="1"/>
  <c r="F242" i="24"/>
  <c r="F242" i="23" s="1"/>
  <c r="F238" i="24"/>
  <c r="F238" i="23" s="1"/>
  <c r="F234" i="24"/>
  <c r="F234" i="23" s="1"/>
  <c r="F230" i="24"/>
  <c r="F230" i="23" s="1"/>
  <c r="F226" i="24"/>
  <c r="F226" i="23" s="1"/>
  <c r="F222" i="24"/>
  <c r="F222" i="23" s="1"/>
  <c r="F218" i="24"/>
  <c r="F218" i="23" s="1"/>
  <c r="F214" i="24"/>
  <c r="F214" i="23" s="1"/>
  <c r="F210" i="24"/>
  <c r="F210" i="23" s="1"/>
  <c r="F206" i="24"/>
  <c r="F206" i="23" s="1"/>
  <c r="F202" i="24"/>
  <c r="F202" i="23" s="1"/>
  <c r="F198" i="24"/>
  <c r="F198" i="23" s="1"/>
  <c r="F194" i="24"/>
  <c r="F194" i="23" s="1"/>
  <c r="F190" i="24"/>
  <c r="F190" i="23" s="1"/>
  <c r="F186" i="24"/>
  <c r="F186" i="23" s="1"/>
  <c r="F182" i="24"/>
  <c r="F182" i="23" s="1"/>
  <c r="F178" i="24"/>
  <c r="F178" i="23" s="1"/>
  <c r="F174" i="24"/>
  <c r="F174" i="23" s="1"/>
  <c r="F170" i="24"/>
  <c r="F170" i="23" s="1"/>
  <c r="F166" i="24"/>
  <c r="F166" i="23" s="1"/>
  <c r="F162" i="24"/>
  <c r="F162" i="23" s="1"/>
  <c r="F158" i="24"/>
  <c r="F158" i="23" s="1"/>
  <c r="F154" i="24"/>
  <c r="F154" i="23" s="1"/>
  <c r="F150" i="24"/>
  <c r="F150" i="23" s="1"/>
  <c r="F146" i="24"/>
  <c r="F146" i="23" s="1"/>
  <c r="F142" i="24"/>
  <c r="F142" i="23" s="1"/>
  <c r="F138" i="24"/>
  <c r="F138" i="23" s="1"/>
  <c r="F134" i="24"/>
  <c r="F134" i="23" s="1"/>
  <c r="F130" i="24"/>
  <c r="F130" i="23" s="1"/>
  <c r="F126" i="24"/>
  <c r="F126" i="23" s="1"/>
  <c r="F122" i="24"/>
  <c r="F122" i="23" s="1"/>
  <c r="F118" i="24"/>
  <c r="F118" i="23" s="1"/>
  <c r="F114" i="24"/>
  <c r="F114" i="23" s="1"/>
  <c r="F110" i="24"/>
  <c r="F110" i="23" s="1"/>
  <c r="F106" i="24"/>
  <c r="F106" i="23" s="1"/>
  <c r="F102" i="24"/>
  <c r="F102" i="23" s="1"/>
  <c r="F98" i="24"/>
  <c r="F98" i="23" s="1"/>
  <c r="F94" i="24"/>
  <c r="F94" i="23" s="1"/>
  <c r="F90" i="24"/>
  <c r="F90" i="23" s="1"/>
  <c r="F86" i="24"/>
  <c r="F86" i="23" s="1"/>
  <c r="F82" i="24"/>
  <c r="F82" i="23" s="1"/>
  <c r="F78" i="24"/>
  <c r="F78" i="23" s="1"/>
  <c r="F74" i="24"/>
  <c r="F74" i="23" s="1"/>
  <c r="F70" i="24"/>
  <c r="F70" i="23" s="1"/>
  <c r="F66" i="24"/>
  <c r="F66" i="23" s="1"/>
  <c r="F62" i="24"/>
  <c r="F62" i="23" s="1"/>
  <c r="F58" i="24"/>
  <c r="F58" i="23" s="1"/>
  <c r="F54" i="24"/>
  <c r="F54" i="23" s="1"/>
  <c r="F50" i="24"/>
  <c r="F50" i="23" s="1"/>
  <c r="F46" i="24"/>
  <c r="F46" i="23" s="1"/>
  <c r="F42" i="24"/>
  <c r="F42" i="23" s="1"/>
  <c r="F38" i="24"/>
  <c r="F38" i="23" s="1"/>
  <c r="F34" i="24"/>
  <c r="F34" i="23" s="1"/>
  <c r="F30" i="24"/>
  <c r="F30" i="23" s="1"/>
  <c r="F26" i="24"/>
  <c r="F26" i="23" s="1"/>
  <c r="F22" i="24"/>
  <c r="F22" i="23" s="1"/>
  <c r="F18" i="24"/>
  <c r="F18" i="23" s="1"/>
  <c r="F14" i="24"/>
  <c r="F14" i="23" s="1"/>
  <c r="F10" i="24"/>
  <c r="F10" i="23" s="1"/>
  <c r="F6" i="24"/>
  <c r="F6" i="23" s="1"/>
  <c r="F285" i="24"/>
  <c r="F285" i="23" s="1"/>
  <c r="F264" i="24"/>
  <c r="F264" i="23" s="1"/>
  <c r="F250" i="24"/>
  <c r="F250" i="23" s="1"/>
  <c r="F278" i="24"/>
  <c r="F278" i="23" s="1"/>
  <c r="F273" i="24"/>
  <c r="F273" i="23" s="1"/>
  <c r="F268" i="24"/>
  <c r="F268" i="23" s="1"/>
  <c r="F254" i="24"/>
  <c r="F254" i="23" s="1"/>
  <c r="F245" i="24"/>
  <c r="F245" i="23" s="1"/>
  <c r="F241" i="24"/>
  <c r="F241" i="23" s="1"/>
  <c r="F237" i="24"/>
  <c r="F237" i="23" s="1"/>
  <c r="F233" i="24"/>
  <c r="F233" i="23" s="1"/>
  <c r="F229" i="24"/>
  <c r="F229" i="23" s="1"/>
  <c r="F225" i="24"/>
  <c r="F225" i="23" s="1"/>
  <c r="F221" i="24"/>
  <c r="F221" i="23" s="1"/>
  <c r="F217" i="24"/>
  <c r="F217" i="23" s="1"/>
  <c r="F213" i="24"/>
  <c r="F213" i="23" s="1"/>
  <c r="F209" i="24"/>
  <c r="F209" i="23" s="1"/>
  <c r="F205" i="24"/>
  <c r="F205" i="23" s="1"/>
  <c r="F201" i="24"/>
  <c r="F201" i="23" s="1"/>
  <c r="F197" i="24"/>
  <c r="F197" i="23" s="1"/>
  <c r="F193" i="24"/>
  <c r="F193" i="23" s="1"/>
  <c r="F189" i="24"/>
  <c r="F189" i="23" s="1"/>
  <c r="F185" i="24"/>
  <c r="F185" i="23" s="1"/>
  <c r="F181" i="24"/>
  <c r="F181" i="23" s="1"/>
  <c r="F177" i="24"/>
  <c r="F177" i="23" s="1"/>
  <c r="F173" i="24"/>
  <c r="F173" i="23" s="1"/>
  <c r="F169" i="24"/>
  <c r="F169" i="23" s="1"/>
  <c r="F165" i="24"/>
  <c r="F165" i="23" s="1"/>
  <c r="F161" i="24"/>
  <c r="F161" i="23" s="1"/>
  <c r="F157" i="24"/>
  <c r="F157" i="23" s="1"/>
  <c r="F153" i="24"/>
  <c r="F153" i="23" s="1"/>
  <c r="F149" i="24"/>
  <c r="F149" i="23" s="1"/>
  <c r="F145" i="24"/>
  <c r="F145" i="23" s="1"/>
  <c r="F141" i="24"/>
  <c r="F141" i="23" s="1"/>
  <c r="F137" i="24"/>
  <c r="F137" i="23" s="1"/>
  <c r="F133" i="24"/>
  <c r="F133" i="23" s="1"/>
  <c r="F129" i="24"/>
  <c r="F129" i="23" s="1"/>
  <c r="F125" i="24"/>
  <c r="F125" i="23" s="1"/>
  <c r="F121" i="24"/>
  <c r="F121" i="23" s="1"/>
  <c r="F117" i="24"/>
  <c r="F117" i="23" s="1"/>
  <c r="F113" i="24"/>
  <c r="F113" i="23" s="1"/>
  <c r="F109" i="24"/>
  <c r="F109" i="23" s="1"/>
  <c r="F105" i="24"/>
  <c r="F105" i="23" s="1"/>
  <c r="F101" i="24"/>
  <c r="F101" i="23" s="1"/>
  <c r="F97" i="24"/>
  <c r="F97" i="23" s="1"/>
  <c r="F93" i="24"/>
  <c r="F93" i="23" s="1"/>
  <c r="F89" i="24"/>
  <c r="F89" i="23" s="1"/>
  <c r="F85" i="24"/>
  <c r="F85" i="23" s="1"/>
  <c r="F81" i="24"/>
  <c r="F81" i="23" s="1"/>
  <c r="F77" i="24"/>
  <c r="F77" i="23" s="1"/>
  <c r="F73" i="24"/>
  <c r="F73" i="23" s="1"/>
  <c r="F69" i="24"/>
  <c r="F69" i="23" s="1"/>
  <c r="F65" i="24"/>
  <c r="F65" i="23" s="1"/>
  <c r="F61" i="24"/>
  <c r="F61" i="23" s="1"/>
  <c r="F57" i="24"/>
  <c r="F57" i="23" s="1"/>
  <c r="F53" i="24"/>
  <c r="F53" i="23" s="1"/>
  <c r="F49" i="24"/>
  <c r="F49" i="23" s="1"/>
  <c r="F45" i="24"/>
  <c r="F45" i="23" s="1"/>
  <c r="F41" i="24"/>
  <c r="F41" i="23" s="1"/>
  <c r="F37" i="24"/>
  <c r="F37" i="23" s="1"/>
  <c r="F33" i="24"/>
  <c r="F33" i="23" s="1"/>
  <c r="G33" i="23" s="1"/>
  <c r="F29" i="24"/>
  <c r="F29" i="23" s="1"/>
  <c r="F25" i="24"/>
  <c r="F25" i="23" s="1"/>
  <c r="F21" i="24"/>
  <c r="F21" i="23" s="1"/>
  <c r="F284" i="24"/>
  <c r="F284" i="23" s="1"/>
  <c r="F258" i="24"/>
  <c r="F258" i="23" s="1"/>
  <c r="F249" i="24"/>
  <c r="F249" i="23" s="1"/>
  <c r="F277" i="24"/>
  <c r="F277" i="23" s="1"/>
  <c r="F272" i="24"/>
  <c r="F272" i="23" s="1"/>
  <c r="F262" i="24"/>
  <c r="F262" i="23" s="1"/>
  <c r="F253" i="24"/>
  <c r="F253" i="23" s="1"/>
  <c r="F244" i="24"/>
  <c r="F244" i="23" s="1"/>
  <c r="F240" i="24"/>
  <c r="F240" i="23" s="1"/>
  <c r="F236" i="24"/>
  <c r="F236" i="23" s="1"/>
  <c r="F232" i="24"/>
  <c r="F232" i="23" s="1"/>
  <c r="F228" i="24"/>
  <c r="F228" i="23" s="1"/>
  <c r="F224" i="24"/>
  <c r="F224" i="23" s="1"/>
  <c r="F220" i="24"/>
  <c r="F220" i="23" s="1"/>
  <c r="F216" i="24"/>
  <c r="F216" i="23" s="1"/>
  <c r="F212" i="24"/>
  <c r="F212" i="23" s="1"/>
  <c r="F208" i="24"/>
  <c r="F208" i="23" s="1"/>
  <c r="F204" i="24"/>
  <c r="F204" i="23" s="1"/>
  <c r="F200" i="24"/>
  <c r="F200" i="23" s="1"/>
  <c r="F196" i="24"/>
  <c r="F196" i="23" s="1"/>
  <c r="F192" i="24"/>
  <c r="F192" i="23" s="1"/>
  <c r="F188" i="24"/>
  <c r="F188" i="23" s="1"/>
  <c r="F184" i="24"/>
  <c r="F184" i="23" s="1"/>
  <c r="F180" i="24"/>
  <c r="F180" i="23" s="1"/>
  <c r="F176" i="24"/>
  <c r="F176" i="23" s="1"/>
  <c r="F172" i="24"/>
  <c r="F172" i="23" s="1"/>
  <c r="F168" i="24"/>
  <c r="F168" i="23" s="1"/>
  <c r="F164" i="24"/>
  <c r="F164" i="23" s="1"/>
  <c r="F160" i="24"/>
  <c r="F160" i="23" s="1"/>
  <c r="F156" i="24"/>
  <c r="F156" i="23" s="1"/>
  <c r="F152" i="24"/>
  <c r="F152" i="23" s="1"/>
  <c r="F148" i="24"/>
  <c r="F148" i="23" s="1"/>
  <c r="F144" i="24"/>
  <c r="F144" i="23" s="1"/>
  <c r="F140" i="24"/>
  <c r="F140" i="23" s="1"/>
  <c r="F136" i="24"/>
  <c r="F136" i="23" s="1"/>
  <c r="F132" i="24"/>
  <c r="F132" i="23" s="1"/>
  <c r="F128" i="24"/>
  <c r="F128" i="23" s="1"/>
  <c r="F124" i="24"/>
  <c r="F124" i="23" s="1"/>
  <c r="F120" i="24"/>
  <c r="F120" i="23" s="1"/>
  <c r="F116" i="24"/>
  <c r="F116" i="23" s="1"/>
  <c r="F112" i="24"/>
  <c r="F112" i="23" s="1"/>
  <c r="F108" i="24"/>
  <c r="F108" i="23" s="1"/>
  <c r="F104" i="24"/>
  <c r="F104" i="23" s="1"/>
  <c r="F100" i="24"/>
  <c r="F100" i="23" s="1"/>
  <c r="F96" i="24"/>
  <c r="F96" i="23" s="1"/>
  <c r="F92" i="24"/>
  <c r="F92" i="23" s="1"/>
  <c r="F88" i="24"/>
  <c r="F88" i="23" s="1"/>
  <c r="F84" i="24"/>
  <c r="F84" i="23" s="1"/>
  <c r="F80" i="24"/>
  <c r="F80" i="23" s="1"/>
  <c r="F76" i="24"/>
  <c r="F76" i="23" s="1"/>
  <c r="F72" i="24"/>
  <c r="F72" i="23" s="1"/>
  <c r="F68" i="24"/>
  <c r="F68" i="23" s="1"/>
  <c r="F64" i="24"/>
  <c r="F64" i="23" s="1"/>
  <c r="F60" i="24"/>
  <c r="F60" i="23" s="1"/>
  <c r="F56" i="24"/>
  <c r="F56" i="23" s="1"/>
  <c r="F276" i="24"/>
  <c r="F276" i="23" s="1"/>
  <c r="F239" i="24"/>
  <c r="F239" i="23" s="1"/>
  <c r="F207" i="24"/>
  <c r="F207" i="23" s="1"/>
  <c r="F199" i="24"/>
  <c r="F199" i="23" s="1"/>
  <c r="F191" i="24"/>
  <c r="F191" i="23" s="1"/>
  <c r="F183" i="24"/>
  <c r="F183" i="23" s="1"/>
  <c r="F175" i="24"/>
  <c r="F175" i="23" s="1"/>
  <c r="F167" i="24"/>
  <c r="F167" i="23" s="1"/>
  <c r="F159" i="24"/>
  <c r="F159" i="23" s="1"/>
  <c r="F151" i="24"/>
  <c r="F151" i="23" s="1"/>
  <c r="F143" i="24"/>
  <c r="F143" i="23" s="1"/>
  <c r="F123" i="24"/>
  <c r="F123" i="23" s="1"/>
  <c r="F91" i="24"/>
  <c r="F91" i="23" s="1"/>
  <c r="F59" i="24"/>
  <c r="F59" i="23" s="1"/>
  <c r="F16" i="24"/>
  <c r="F16" i="23" s="1"/>
  <c r="F7" i="24"/>
  <c r="F7" i="23" s="1"/>
  <c r="F261" i="24"/>
  <c r="F261" i="23" s="1"/>
  <c r="F248" i="24"/>
  <c r="F248" i="23" s="1"/>
  <c r="F227" i="24"/>
  <c r="F227" i="23" s="1"/>
  <c r="F135" i="24"/>
  <c r="F135" i="23" s="1"/>
  <c r="F103" i="24"/>
  <c r="F103" i="23" s="1"/>
  <c r="F71" i="24"/>
  <c r="F71" i="23" s="1"/>
  <c r="F52" i="24"/>
  <c r="F52" i="23" s="1"/>
  <c r="F47" i="24"/>
  <c r="F47" i="23" s="1"/>
  <c r="F36" i="24"/>
  <c r="F36" i="23" s="1"/>
  <c r="F31" i="24"/>
  <c r="F31" i="23" s="1"/>
  <c r="F20" i="24"/>
  <c r="F20" i="23" s="1"/>
  <c r="F11" i="24"/>
  <c r="F11" i="23" s="1"/>
  <c r="F215" i="24"/>
  <c r="F215" i="23" s="1"/>
  <c r="F115" i="24"/>
  <c r="F115" i="23" s="1"/>
  <c r="F83" i="24"/>
  <c r="F83" i="23" s="1"/>
  <c r="F15" i="24"/>
  <c r="F15" i="23" s="1"/>
  <c r="F288" i="24"/>
  <c r="F288" i="23" s="1"/>
  <c r="F270" i="24"/>
  <c r="F270" i="23" s="1"/>
  <c r="F257" i="24"/>
  <c r="F257" i="23" s="1"/>
  <c r="F235" i="24"/>
  <c r="F235" i="23" s="1"/>
  <c r="F127" i="24"/>
  <c r="F127" i="23" s="1"/>
  <c r="F95" i="24"/>
  <c r="F95" i="23" s="1"/>
  <c r="F63" i="24"/>
  <c r="F63" i="23" s="1"/>
  <c r="F51" i="24"/>
  <c r="F51" i="23" s="1"/>
  <c r="F40" i="24"/>
  <c r="F40" i="23" s="1"/>
  <c r="F35" i="24"/>
  <c r="F35" i="23" s="1"/>
  <c r="F24" i="24"/>
  <c r="F24" i="23" s="1"/>
  <c r="F19" i="24"/>
  <c r="F19" i="23" s="1"/>
  <c r="F5" i="24"/>
  <c r="F5" i="23" s="1"/>
  <c r="F281" i="24"/>
  <c r="F281" i="23" s="1"/>
  <c r="F266" i="24"/>
  <c r="F266" i="23" s="1"/>
  <c r="F256" i="24"/>
  <c r="F256" i="23" s="1"/>
  <c r="F243" i="24"/>
  <c r="F243" i="23" s="1"/>
  <c r="F211" i="24"/>
  <c r="F211" i="23" s="1"/>
  <c r="F119" i="24"/>
  <c r="F119" i="23" s="1"/>
  <c r="F87" i="24"/>
  <c r="F87" i="23" s="1"/>
  <c r="F55" i="24"/>
  <c r="F55" i="23" s="1"/>
  <c r="F44" i="24"/>
  <c r="F44" i="23" s="1"/>
  <c r="F39" i="24"/>
  <c r="F39" i="23" s="1"/>
  <c r="F28" i="24"/>
  <c r="F28" i="23" s="1"/>
  <c r="F23" i="24"/>
  <c r="F23" i="23" s="1"/>
  <c r="F13" i="24"/>
  <c r="F13" i="23" s="1"/>
  <c r="F4" i="24"/>
  <c r="F4" i="23" s="1"/>
  <c r="F252" i="24"/>
  <c r="F252" i="23" s="1"/>
  <c r="F8" i="24"/>
  <c r="F8" i="23" s="1"/>
  <c r="F203" i="24"/>
  <c r="F203" i="23" s="1"/>
  <c r="F187" i="24"/>
  <c r="F187" i="23" s="1"/>
  <c r="F171" i="24"/>
  <c r="F171" i="23" s="1"/>
  <c r="F75" i="24"/>
  <c r="F75" i="23" s="1"/>
  <c r="F67" i="24"/>
  <c r="F67" i="23" s="1"/>
  <c r="F48" i="24"/>
  <c r="F48" i="23" s="1"/>
  <c r="F223" i="24"/>
  <c r="F223" i="23" s="1"/>
  <c r="F155" i="24"/>
  <c r="F155" i="23" s="1"/>
  <c r="F195" i="24"/>
  <c r="F195" i="23" s="1"/>
  <c r="F179" i="24"/>
  <c r="F179" i="23" s="1"/>
  <c r="F163" i="24"/>
  <c r="F163" i="23" s="1"/>
  <c r="F17" i="24"/>
  <c r="F17" i="23" s="1"/>
  <c r="F107" i="24"/>
  <c r="F107" i="23" s="1"/>
  <c r="F99" i="24"/>
  <c r="F99" i="23" s="1"/>
  <c r="F79" i="24"/>
  <c r="F79" i="23" s="1"/>
  <c r="F43" i="24"/>
  <c r="F43" i="23" s="1"/>
  <c r="F9" i="24"/>
  <c r="F9" i="23" s="1"/>
  <c r="F3" i="24"/>
  <c r="F231" i="24"/>
  <c r="F231" i="23" s="1"/>
  <c r="F147" i="24"/>
  <c r="F147" i="23" s="1"/>
  <c r="F32" i="24"/>
  <c r="F32" i="23" s="1"/>
  <c r="F219" i="24"/>
  <c r="F219" i="23" s="1"/>
  <c r="F131" i="24"/>
  <c r="F131" i="23" s="1"/>
  <c r="F111" i="24"/>
  <c r="F111" i="23" s="1"/>
  <c r="F12" i="24"/>
  <c r="F12" i="23" s="1"/>
  <c r="F265" i="24"/>
  <c r="F265" i="23" s="1"/>
  <c r="F27" i="24"/>
  <c r="F27" i="23" s="1"/>
  <c r="F139" i="24"/>
  <c r="F139" i="23" s="1"/>
  <c r="G139" i="23" l="1"/>
  <c r="W139" i="28"/>
  <c r="G276" i="23"/>
  <c r="W276" i="28"/>
  <c r="G149" i="23"/>
  <c r="W149" i="28"/>
  <c r="Y149" i="28" s="1"/>
  <c r="G198" i="23"/>
  <c r="I198" i="23" s="1"/>
  <c r="W198" i="28"/>
  <c r="G88" i="23"/>
  <c r="W88" i="28"/>
  <c r="G176" i="23"/>
  <c r="I176" i="23" s="1"/>
  <c r="W176" i="28"/>
  <c r="G155" i="23"/>
  <c r="W155" i="28"/>
  <c r="G274" i="23"/>
  <c r="H274" i="23" s="1"/>
  <c r="W274" i="28"/>
  <c r="Y274" i="28" s="1"/>
  <c r="G22" i="23"/>
  <c r="W22" i="28"/>
  <c r="G75" i="23"/>
  <c r="W75" i="28"/>
  <c r="H139" i="23"/>
  <c r="I139" i="23"/>
  <c r="G288" i="23"/>
  <c r="J288" i="23"/>
  <c r="J288" i="28" s="1"/>
  <c r="G239" i="23"/>
  <c r="J239" i="23"/>
  <c r="J239" i="28" s="1"/>
  <c r="J80" i="23"/>
  <c r="J80" i="28" s="1"/>
  <c r="G80" i="23"/>
  <c r="J112" i="23"/>
  <c r="J112" i="28" s="1"/>
  <c r="G112" i="23"/>
  <c r="J144" i="23"/>
  <c r="J144" i="28" s="1"/>
  <c r="G144" i="23"/>
  <c r="H176" i="23"/>
  <c r="G208" i="23"/>
  <c r="J208" i="23"/>
  <c r="J208" i="28" s="1"/>
  <c r="G240" i="23"/>
  <c r="J240" i="23"/>
  <c r="J240" i="28" s="1"/>
  <c r="G284" i="23"/>
  <c r="J284" i="23"/>
  <c r="J284" i="28" s="1"/>
  <c r="G49" i="23"/>
  <c r="J49" i="23"/>
  <c r="J49" i="28" s="1"/>
  <c r="J81" i="23"/>
  <c r="J81" i="28" s="1"/>
  <c r="G81" i="23"/>
  <c r="J113" i="23"/>
  <c r="J113" i="28" s="1"/>
  <c r="G113" i="23"/>
  <c r="J145" i="23"/>
  <c r="J145" i="28" s="1"/>
  <c r="G145" i="23"/>
  <c r="J177" i="23"/>
  <c r="J177" i="28" s="1"/>
  <c r="G177" i="23"/>
  <c r="J209" i="23"/>
  <c r="J209" i="28" s="1"/>
  <c r="G209" i="23"/>
  <c r="G241" i="23"/>
  <c r="J241" i="23"/>
  <c r="J241" i="28" s="1"/>
  <c r="G285" i="23"/>
  <c r="J285" i="23"/>
  <c r="J285" i="28" s="1"/>
  <c r="G34" i="23"/>
  <c r="J34" i="23"/>
  <c r="J34" i="28" s="1"/>
  <c r="G66" i="23"/>
  <c r="J66" i="23"/>
  <c r="J66" i="28" s="1"/>
  <c r="G98" i="23"/>
  <c r="J98" i="23"/>
  <c r="J98" i="28" s="1"/>
  <c r="G130" i="23"/>
  <c r="J130" i="23"/>
  <c r="J130" i="28" s="1"/>
  <c r="J162" i="23"/>
  <c r="J162" i="28" s="1"/>
  <c r="G162" i="23"/>
  <c r="G194" i="23"/>
  <c r="J194" i="23"/>
  <c r="J194" i="28" s="1"/>
  <c r="G226" i="23"/>
  <c r="J226" i="23"/>
  <c r="J226" i="28" s="1"/>
  <c r="G263" i="23"/>
  <c r="J263" i="23"/>
  <c r="J263" i="28" s="1"/>
  <c r="G40" i="23"/>
  <c r="J40" i="23"/>
  <c r="J40" i="28" s="1"/>
  <c r="G256" i="23"/>
  <c r="J256" i="23"/>
  <c r="J256" i="28" s="1"/>
  <c r="G159" i="23"/>
  <c r="J159" i="23"/>
  <c r="J159" i="28" s="1"/>
  <c r="J148" i="23"/>
  <c r="J148" i="28" s="1"/>
  <c r="G148" i="23"/>
  <c r="G180" i="23"/>
  <c r="J180" i="23"/>
  <c r="J180" i="28" s="1"/>
  <c r="G212" i="23"/>
  <c r="J212" i="23"/>
  <c r="J212" i="28" s="1"/>
  <c r="G244" i="23"/>
  <c r="J244" i="23"/>
  <c r="J244" i="28" s="1"/>
  <c r="G21" i="23"/>
  <c r="J21" i="23"/>
  <c r="J21" i="28" s="1"/>
  <c r="G53" i="23"/>
  <c r="J53" i="23"/>
  <c r="J53" i="28" s="1"/>
  <c r="G85" i="23"/>
  <c r="J85" i="23"/>
  <c r="J85" i="28" s="1"/>
  <c r="J117" i="23"/>
  <c r="J117" i="28" s="1"/>
  <c r="G117" i="23"/>
  <c r="I149" i="23"/>
  <c r="H149" i="23"/>
  <c r="G181" i="23"/>
  <c r="J181" i="23"/>
  <c r="J181" i="28" s="1"/>
  <c r="G213" i="23"/>
  <c r="J213" i="23"/>
  <c r="J213" i="28" s="1"/>
  <c r="G245" i="23"/>
  <c r="J245" i="23"/>
  <c r="J245" i="28" s="1"/>
  <c r="G6" i="23"/>
  <c r="J6" i="23"/>
  <c r="J6" i="28" s="1"/>
  <c r="G38" i="23"/>
  <c r="J38" i="23"/>
  <c r="J38" i="28" s="1"/>
  <c r="G70" i="23"/>
  <c r="J70" i="23"/>
  <c r="J70" i="28" s="1"/>
  <c r="J102" i="23"/>
  <c r="J102" i="28" s="1"/>
  <c r="G102" i="23"/>
  <c r="J134" i="23"/>
  <c r="J134" i="28" s="1"/>
  <c r="G134" i="23"/>
  <c r="J166" i="23"/>
  <c r="J166" i="28" s="1"/>
  <c r="G166" i="23"/>
  <c r="G230" i="23"/>
  <c r="J230" i="23"/>
  <c r="J230" i="28" s="1"/>
  <c r="G280" i="23"/>
  <c r="J280" i="23"/>
  <c r="J280" i="28" s="1"/>
  <c r="G267" i="23"/>
  <c r="J267" i="23"/>
  <c r="J267" i="28" s="1"/>
  <c r="G31" i="23"/>
  <c r="J31" i="23"/>
  <c r="J31" i="28" s="1"/>
  <c r="G28" i="23"/>
  <c r="J28" i="23"/>
  <c r="J28" i="28" s="1"/>
  <c r="F3" i="23"/>
  <c r="W3" i="28" s="1"/>
  <c r="G7" i="23"/>
  <c r="J7" i="23"/>
  <c r="J7" i="28" s="1"/>
  <c r="J120" i="23"/>
  <c r="J120" i="28" s="1"/>
  <c r="G120" i="23"/>
  <c r="G184" i="23"/>
  <c r="J184" i="23"/>
  <c r="J184" i="28" s="1"/>
  <c r="G216" i="23"/>
  <c r="J216" i="23"/>
  <c r="J216" i="28" s="1"/>
  <c r="G253" i="23"/>
  <c r="J253" i="23"/>
  <c r="J253" i="28" s="1"/>
  <c r="G25" i="23"/>
  <c r="J25" i="23"/>
  <c r="J25" i="28" s="1"/>
  <c r="G57" i="23"/>
  <c r="J57" i="23"/>
  <c r="J57" i="28" s="1"/>
  <c r="J89" i="23"/>
  <c r="J89" i="28" s="1"/>
  <c r="G89" i="23"/>
  <c r="J121" i="23"/>
  <c r="J121" i="28" s="1"/>
  <c r="G121" i="23"/>
  <c r="J153" i="23"/>
  <c r="J153" i="28" s="1"/>
  <c r="G153" i="23"/>
  <c r="J185" i="23"/>
  <c r="J185" i="28" s="1"/>
  <c r="G185" i="23"/>
  <c r="J217" i="23"/>
  <c r="J217" i="28" s="1"/>
  <c r="G217" i="23"/>
  <c r="J254" i="23"/>
  <c r="J254" i="28" s="1"/>
  <c r="G254" i="23"/>
  <c r="G10" i="23"/>
  <c r="J10" i="23"/>
  <c r="J10" i="28" s="1"/>
  <c r="G42" i="23"/>
  <c r="J42" i="23"/>
  <c r="J42" i="28" s="1"/>
  <c r="G74" i="23"/>
  <c r="J74" i="23"/>
  <c r="J74" i="28" s="1"/>
  <c r="G106" i="23"/>
  <c r="J106" i="23"/>
  <c r="J106" i="28" s="1"/>
  <c r="J138" i="23"/>
  <c r="J138" i="28" s="1"/>
  <c r="G138" i="23"/>
  <c r="G170" i="23"/>
  <c r="J170" i="23"/>
  <c r="J170" i="28" s="1"/>
  <c r="G202" i="23"/>
  <c r="J202" i="23"/>
  <c r="J202" i="28" s="1"/>
  <c r="G234" i="23"/>
  <c r="J234" i="23"/>
  <c r="J234" i="28" s="1"/>
  <c r="G282" i="23"/>
  <c r="J282" i="23"/>
  <c r="J282" i="28" s="1"/>
  <c r="G271" i="23"/>
  <c r="J271" i="23"/>
  <c r="J271" i="28" s="1"/>
  <c r="G147" i="23"/>
  <c r="J147" i="23"/>
  <c r="J147" i="28" s="1"/>
  <c r="G151" i="23"/>
  <c r="J151" i="23"/>
  <c r="J151" i="28" s="1"/>
  <c r="G36" i="23"/>
  <c r="J36" i="23"/>
  <c r="J36" i="28" s="1"/>
  <c r="G265" i="23"/>
  <c r="J265" i="23"/>
  <c r="J265" i="28" s="1"/>
  <c r="G63" i="23"/>
  <c r="J63" i="23"/>
  <c r="J63" i="28" s="1"/>
  <c r="G95" i="23"/>
  <c r="J95" i="23"/>
  <c r="J95" i="28" s="1"/>
  <c r="G60" i="23"/>
  <c r="J60" i="23"/>
  <c r="J60" i="28" s="1"/>
  <c r="G188" i="23"/>
  <c r="J188" i="23"/>
  <c r="J188" i="28" s="1"/>
  <c r="G220" i="23"/>
  <c r="J220" i="23"/>
  <c r="J220" i="28" s="1"/>
  <c r="G262" i="23"/>
  <c r="J262" i="23"/>
  <c r="J262" i="28" s="1"/>
  <c r="G29" i="23"/>
  <c r="J29" i="23"/>
  <c r="J29" i="28" s="1"/>
  <c r="G61" i="23"/>
  <c r="J61" i="23"/>
  <c r="J61" i="28" s="1"/>
  <c r="G93" i="23"/>
  <c r="J93" i="23"/>
  <c r="J93" i="28" s="1"/>
  <c r="J125" i="23"/>
  <c r="J125" i="28" s="1"/>
  <c r="G125" i="23"/>
  <c r="J157" i="23"/>
  <c r="J157" i="28" s="1"/>
  <c r="G157" i="23"/>
  <c r="G189" i="23"/>
  <c r="J189" i="23"/>
  <c r="J189" i="28" s="1"/>
  <c r="G221" i="23"/>
  <c r="J221" i="23"/>
  <c r="J221" i="28" s="1"/>
  <c r="J268" i="23"/>
  <c r="J268" i="28" s="1"/>
  <c r="G268" i="23"/>
  <c r="G14" i="23"/>
  <c r="J14" i="23"/>
  <c r="J14" i="28" s="1"/>
  <c r="G46" i="23"/>
  <c r="J46" i="23"/>
  <c r="J46" i="28" s="1"/>
  <c r="G78" i="23"/>
  <c r="J78" i="23"/>
  <c r="J78" i="28" s="1"/>
  <c r="J110" i="23"/>
  <c r="J110" i="28" s="1"/>
  <c r="G110" i="23"/>
  <c r="J142" i="23"/>
  <c r="J142" i="28" s="1"/>
  <c r="G142" i="23"/>
  <c r="G174" i="23"/>
  <c r="J174" i="23"/>
  <c r="J174" i="28" s="1"/>
  <c r="G206" i="23"/>
  <c r="J206" i="23"/>
  <c r="J206" i="28" s="1"/>
  <c r="J238" i="23"/>
  <c r="J238" i="28" s="1"/>
  <c r="G238" i="23"/>
  <c r="G286" i="23"/>
  <c r="J286" i="23"/>
  <c r="J286" i="28" s="1"/>
  <c r="G275" i="23"/>
  <c r="J275" i="23"/>
  <c r="J275" i="28" s="1"/>
  <c r="G243" i="23"/>
  <c r="J243" i="23"/>
  <c r="J243" i="28" s="1"/>
  <c r="G27" i="23"/>
  <c r="J27" i="23"/>
  <c r="J27" i="28" s="1"/>
  <c r="G15" i="23"/>
  <c r="J15" i="23"/>
  <c r="J15" i="28" s="1"/>
  <c r="G84" i="23"/>
  <c r="J84" i="23"/>
  <c r="J84" i="28" s="1"/>
  <c r="G266" i="23"/>
  <c r="J266" i="23"/>
  <c r="J266" i="28" s="1"/>
  <c r="G167" i="23"/>
  <c r="J167" i="23"/>
  <c r="J167" i="28" s="1"/>
  <c r="G12" i="23"/>
  <c r="J12" i="23"/>
  <c r="J12" i="28" s="1"/>
  <c r="G281" i="23"/>
  <c r="J281" i="23"/>
  <c r="J281" i="28" s="1"/>
  <c r="G175" i="23"/>
  <c r="J175" i="23"/>
  <c r="J175" i="28" s="1"/>
  <c r="J156" i="23"/>
  <c r="J156" i="28" s="1"/>
  <c r="G156" i="23"/>
  <c r="G8" i="23"/>
  <c r="J8" i="23"/>
  <c r="J8" i="28" s="1"/>
  <c r="G215" i="23"/>
  <c r="J215" i="23"/>
  <c r="J215" i="28" s="1"/>
  <c r="G71" i="23"/>
  <c r="J71" i="23"/>
  <c r="J71" i="28" s="1"/>
  <c r="G59" i="23"/>
  <c r="J59" i="23"/>
  <c r="J59" i="28" s="1"/>
  <c r="G183" i="23"/>
  <c r="J183" i="23"/>
  <c r="J183" i="28" s="1"/>
  <c r="G64" i="23"/>
  <c r="J64" i="23"/>
  <c r="J64" i="28" s="1"/>
  <c r="J96" i="23"/>
  <c r="J96" i="28" s="1"/>
  <c r="G96" i="23"/>
  <c r="J128" i="23"/>
  <c r="J128" i="28" s="1"/>
  <c r="G128" i="23"/>
  <c r="J160" i="23"/>
  <c r="J160" i="28" s="1"/>
  <c r="G160" i="23"/>
  <c r="G192" i="23"/>
  <c r="J192" i="23"/>
  <c r="J192" i="28" s="1"/>
  <c r="G224" i="23"/>
  <c r="J224" i="23"/>
  <c r="J224" i="28" s="1"/>
  <c r="G272" i="23"/>
  <c r="J272" i="23"/>
  <c r="J272" i="28" s="1"/>
  <c r="J33" i="23"/>
  <c r="J33" i="28" s="1"/>
  <c r="G65" i="23"/>
  <c r="J65" i="23"/>
  <c r="J65" i="28" s="1"/>
  <c r="J97" i="23"/>
  <c r="J97" i="28" s="1"/>
  <c r="G97" i="23"/>
  <c r="J129" i="23"/>
  <c r="J129" i="28" s="1"/>
  <c r="G129" i="23"/>
  <c r="J161" i="23"/>
  <c r="J161" i="28" s="1"/>
  <c r="G161" i="23"/>
  <c r="J193" i="23"/>
  <c r="J193" i="28" s="1"/>
  <c r="G193" i="23"/>
  <c r="J225" i="23"/>
  <c r="J225" i="28" s="1"/>
  <c r="G225" i="23"/>
  <c r="G273" i="23"/>
  <c r="J273" i="23"/>
  <c r="J273" i="28" s="1"/>
  <c r="G18" i="23"/>
  <c r="J18" i="23"/>
  <c r="J18" i="28" s="1"/>
  <c r="G50" i="23"/>
  <c r="J50" i="23"/>
  <c r="J50" i="28" s="1"/>
  <c r="G82" i="23"/>
  <c r="J82" i="23"/>
  <c r="J82" i="28" s="1"/>
  <c r="G114" i="23"/>
  <c r="J114" i="23"/>
  <c r="J114" i="28" s="1"/>
  <c r="J146" i="23"/>
  <c r="J146" i="28" s="1"/>
  <c r="G146" i="23"/>
  <c r="G178" i="23"/>
  <c r="J178" i="23"/>
  <c r="J178" i="28" s="1"/>
  <c r="G210" i="23"/>
  <c r="J210" i="23"/>
  <c r="J210" i="28" s="1"/>
  <c r="J242" i="23"/>
  <c r="J242" i="28" s="1"/>
  <c r="G242" i="23"/>
  <c r="G247" i="23"/>
  <c r="J247" i="23"/>
  <c r="J247" i="28" s="1"/>
  <c r="G279" i="23"/>
  <c r="J279" i="23"/>
  <c r="J279" i="28" s="1"/>
  <c r="H75" i="23"/>
  <c r="I75" i="23"/>
  <c r="G231" i="23"/>
  <c r="J231" i="23"/>
  <c r="J231" i="28" s="1"/>
  <c r="I276" i="23"/>
  <c r="H276" i="23"/>
  <c r="G187" i="23"/>
  <c r="J187" i="23"/>
  <c r="J187" i="28" s="1"/>
  <c r="G83" i="23"/>
  <c r="J83" i="23"/>
  <c r="J83" i="28" s="1"/>
  <c r="G56" i="23"/>
  <c r="J56" i="23"/>
  <c r="J56" i="28" s="1"/>
  <c r="G9" i="23"/>
  <c r="J9" i="23"/>
  <c r="J9" i="28" s="1"/>
  <c r="G44" i="23"/>
  <c r="J44" i="23"/>
  <c r="J44" i="28" s="1"/>
  <c r="G16" i="23"/>
  <c r="J16" i="23"/>
  <c r="J16" i="28" s="1"/>
  <c r="H155" i="23"/>
  <c r="I155" i="23"/>
  <c r="J127" i="23"/>
  <c r="J127" i="28" s="1"/>
  <c r="G127" i="23"/>
  <c r="G223" i="23"/>
  <c r="J223" i="23"/>
  <c r="J223" i="28" s="1"/>
  <c r="G252" i="23"/>
  <c r="J252" i="23"/>
  <c r="J252" i="28" s="1"/>
  <c r="G87" i="23"/>
  <c r="J87" i="23"/>
  <c r="J87" i="28" s="1"/>
  <c r="G19" i="23"/>
  <c r="J19" i="23"/>
  <c r="J19" i="28" s="1"/>
  <c r="G235" i="23"/>
  <c r="J235" i="23"/>
  <c r="J235" i="28" s="1"/>
  <c r="J103" i="23"/>
  <c r="J103" i="28" s="1"/>
  <c r="G103" i="23"/>
  <c r="G91" i="23"/>
  <c r="J91" i="23"/>
  <c r="J91" i="28" s="1"/>
  <c r="G191" i="23"/>
  <c r="J191" i="23"/>
  <c r="J191" i="28" s="1"/>
  <c r="J68" i="23"/>
  <c r="J68" i="28" s="1"/>
  <c r="G68" i="23"/>
  <c r="G100" i="23"/>
  <c r="J100" i="23"/>
  <c r="J100" i="28" s="1"/>
  <c r="J132" i="23"/>
  <c r="J132" i="28" s="1"/>
  <c r="G132" i="23"/>
  <c r="J164" i="23"/>
  <c r="J164" i="28" s="1"/>
  <c r="G164" i="23"/>
  <c r="G196" i="23"/>
  <c r="J196" i="23"/>
  <c r="J196" i="28" s="1"/>
  <c r="G228" i="23"/>
  <c r="J228" i="23"/>
  <c r="J228" i="28" s="1"/>
  <c r="G277" i="23"/>
  <c r="J277" i="23"/>
  <c r="J277" i="28" s="1"/>
  <c r="G37" i="23"/>
  <c r="J37" i="23"/>
  <c r="J37" i="28" s="1"/>
  <c r="G69" i="23"/>
  <c r="J69" i="23"/>
  <c r="J69" i="28" s="1"/>
  <c r="J101" i="23"/>
  <c r="J101" i="28" s="1"/>
  <c r="G101" i="23"/>
  <c r="J133" i="23"/>
  <c r="J133" i="28" s="1"/>
  <c r="G133" i="23"/>
  <c r="J165" i="23"/>
  <c r="J165" i="28" s="1"/>
  <c r="G165" i="23"/>
  <c r="G197" i="23"/>
  <c r="J197" i="23"/>
  <c r="J197" i="28" s="1"/>
  <c r="G229" i="23"/>
  <c r="J229" i="23"/>
  <c r="J229" i="28" s="1"/>
  <c r="G278" i="23"/>
  <c r="J278" i="23"/>
  <c r="J278" i="28" s="1"/>
  <c r="H22" i="23"/>
  <c r="I22" i="23"/>
  <c r="G54" i="23"/>
  <c r="J54" i="23"/>
  <c r="J54" i="28" s="1"/>
  <c r="G86" i="23"/>
  <c r="J86" i="23"/>
  <c r="J86" i="28" s="1"/>
  <c r="J118" i="23"/>
  <c r="J118" i="28" s="1"/>
  <c r="G118" i="23"/>
  <c r="J150" i="23"/>
  <c r="J150" i="28" s="1"/>
  <c r="G150" i="23"/>
  <c r="G182" i="23"/>
  <c r="J182" i="23"/>
  <c r="J182" i="28" s="1"/>
  <c r="G214" i="23"/>
  <c r="J214" i="23"/>
  <c r="J214" i="28" s="1"/>
  <c r="J246" i="23"/>
  <c r="J246" i="28" s="1"/>
  <c r="G246" i="23"/>
  <c r="G251" i="23"/>
  <c r="J251" i="23"/>
  <c r="J251" i="28" s="1"/>
  <c r="G283" i="23"/>
  <c r="J283" i="23"/>
  <c r="J283" i="28" s="1"/>
  <c r="G17" i="23"/>
  <c r="J17" i="23"/>
  <c r="J17" i="28" s="1"/>
  <c r="G248" i="23"/>
  <c r="J248" i="23"/>
  <c r="J248" i="28" s="1"/>
  <c r="G171" i="23"/>
  <c r="J171" i="23"/>
  <c r="J171" i="28" s="1"/>
  <c r="G261" i="23"/>
  <c r="J261" i="23"/>
  <c r="J261" i="28" s="1"/>
  <c r="G179" i="23"/>
  <c r="J179" i="23"/>
  <c r="J179" i="28" s="1"/>
  <c r="I88" i="23"/>
  <c r="H88" i="23"/>
  <c r="G195" i="23"/>
  <c r="J195" i="23"/>
  <c r="J195" i="28" s="1"/>
  <c r="G115" i="23"/>
  <c r="J115" i="23"/>
  <c r="J115" i="28" s="1"/>
  <c r="G124" i="23"/>
  <c r="J124" i="23"/>
  <c r="J124" i="28" s="1"/>
  <c r="G43" i="23"/>
  <c r="J43" i="23"/>
  <c r="J43" i="28" s="1"/>
  <c r="G55" i="23"/>
  <c r="J55" i="23"/>
  <c r="J55" i="28" s="1"/>
  <c r="G131" i="23"/>
  <c r="J131" i="23"/>
  <c r="J131" i="28" s="1"/>
  <c r="G99" i="23"/>
  <c r="J99" i="23"/>
  <c r="J99" i="28" s="1"/>
  <c r="G4" i="23"/>
  <c r="J4" i="23"/>
  <c r="J4" i="28" s="1"/>
  <c r="G24" i="23"/>
  <c r="J24" i="23"/>
  <c r="J24" i="28" s="1"/>
  <c r="G11" i="23"/>
  <c r="J11" i="23"/>
  <c r="J11" i="28" s="1"/>
  <c r="G135" i="23"/>
  <c r="J135" i="23"/>
  <c r="J135" i="28" s="1"/>
  <c r="G123" i="23"/>
  <c r="J123" i="23"/>
  <c r="J123" i="28" s="1"/>
  <c r="G199" i="23"/>
  <c r="J199" i="23"/>
  <c r="J199" i="28" s="1"/>
  <c r="G72" i="23"/>
  <c r="J72" i="23"/>
  <c r="J72" i="28" s="1"/>
  <c r="J104" i="23"/>
  <c r="J104" i="28" s="1"/>
  <c r="G104" i="23"/>
  <c r="J136" i="23"/>
  <c r="J136" i="28" s="1"/>
  <c r="G136" i="23"/>
  <c r="J168" i="23"/>
  <c r="J168" i="28" s="1"/>
  <c r="G168" i="23"/>
  <c r="G200" i="23"/>
  <c r="J200" i="23"/>
  <c r="J200" i="28" s="1"/>
  <c r="G232" i="23"/>
  <c r="J232" i="23"/>
  <c r="J232" i="28" s="1"/>
  <c r="G249" i="23"/>
  <c r="J249" i="23"/>
  <c r="J249" i="28" s="1"/>
  <c r="G41" i="23"/>
  <c r="J41" i="23"/>
  <c r="J41" i="28" s="1"/>
  <c r="G73" i="23"/>
  <c r="J73" i="23"/>
  <c r="J73" i="28" s="1"/>
  <c r="G105" i="23"/>
  <c r="J105" i="23"/>
  <c r="J105" i="28" s="1"/>
  <c r="J137" i="23"/>
  <c r="J137" i="28" s="1"/>
  <c r="G137" i="23"/>
  <c r="J169" i="23"/>
  <c r="J169" i="28" s="1"/>
  <c r="G169" i="23"/>
  <c r="G201" i="23"/>
  <c r="J201" i="23"/>
  <c r="J201" i="28" s="1"/>
  <c r="G233" i="23"/>
  <c r="J233" i="23"/>
  <c r="J233" i="28" s="1"/>
  <c r="J250" i="23"/>
  <c r="J250" i="28" s="1"/>
  <c r="G250" i="23"/>
  <c r="G26" i="23"/>
  <c r="J26" i="23"/>
  <c r="J26" i="28" s="1"/>
  <c r="G58" i="23"/>
  <c r="J58" i="23"/>
  <c r="J58" i="28" s="1"/>
  <c r="G90" i="23"/>
  <c r="J90" i="23"/>
  <c r="J90" i="28" s="1"/>
  <c r="G122" i="23"/>
  <c r="J122" i="23"/>
  <c r="J122" i="28" s="1"/>
  <c r="J154" i="23"/>
  <c r="J154" i="28" s="1"/>
  <c r="G154" i="23"/>
  <c r="G186" i="23"/>
  <c r="J186" i="23"/>
  <c r="J186" i="28" s="1"/>
  <c r="G218" i="23"/>
  <c r="J218" i="23"/>
  <c r="J218" i="28" s="1"/>
  <c r="J260" i="23"/>
  <c r="J260" i="28" s="1"/>
  <c r="G260" i="23"/>
  <c r="G255" i="23"/>
  <c r="J255" i="23"/>
  <c r="J255" i="28" s="1"/>
  <c r="G287" i="23"/>
  <c r="J287" i="23"/>
  <c r="J287" i="28" s="1"/>
  <c r="G23" i="23"/>
  <c r="J23" i="23"/>
  <c r="J23" i="28" s="1"/>
  <c r="G163" i="23"/>
  <c r="J163" i="23"/>
  <c r="J163" i="28" s="1"/>
  <c r="G51" i="23"/>
  <c r="J51" i="23"/>
  <c r="J51" i="28" s="1"/>
  <c r="G116" i="23"/>
  <c r="J116" i="23"/>
  <c r="J116" i="28" s="1"/>
  <c r="G39" i="23"/>
  <c r="J39" i="23"/>
  <c r="J39" i="28" s="1"/>
  <c r="G47" i="23"/>
  <c r="J47" i="23"/>
  <c r="J47" i="28" s="1"/>
  <c r="J152" i="23"/>
  <c r="J152" i="28" s="1"/>
  <c r="G152" i="23"/>
  <c r="G203" i="23"/>
  <c r="J203" i="23"/>
  <c r="J203" i="28" s="1"/>
  <c r="G52" i="23"/>
  <c r="J52" i="23"/>
  <c r="J52" i="28" s="1"/>
  <c r="G92" i="23"/>
  <c r="J92" i="23"/>
  <c r="J92" i="28" s="1"/>
  <c r="J111" i="23"/>
  <c r="J111" i="28" s="1"/>
  <c r="G111" i="23"/>
  <c r="G5" i="23"/>
  <c r="J5" i="23"/>
  <c r="J5" i="28" s="1"/>
  <c r="G79" i="23"/>
  <c r="J79" i="23"/>
  <c r="J79" i="28" s="1"/>
  <c r="G219" i="23"/>
  <c r="J219" i="23"/>
  <c r="J219" i="28" s="1"/>
  <c r="G48" i="23"/>
  <c r="J48" i="23"/>
  <c r="J48" i="28" s="1"/>
  <c r="G119" i="23"/>
  <c r="J119" i="23"/>
  <c r="J119" i="28" s="1"/>
  <c r="G257" i="23"/>
  <c r="J257" i="23"/>
  <c r="J257" i="28" s="1"/>
  <c r="G32" i="23"/>
  <c r="J32" i="23"/>
  <c r="J32" i="28" s="1"/>
  <c r="G107" i="23"/>
  <c r="J107" i="23"/>
  <c r="J107" i="28" s="1"/>
  <c r="G67" i="23"/>
  <c r="J67" i="23"/>
  <c r="J67" i="28" s="1"/>
  <c r="G13" i="23"/>
  <c r="J13" i="23"/>
  <c r="J13" i="28" s="1"/>
  <c r="G211" i="23"/>
  <c r="J211" i="23"/>
  <c r="J211" i="28" s="1"/>
  <c r="G35" i="23"/>
  <c r="J35" i="23"/>
  <c r="J35" i="28" s="1"/>
  <c r="G270" i="23"/>
  <c r="J270" i="23"/>
  <c r="J270" i="28" s="1"/>
  <c r="G20" i="23"/>
  <c r="J20" i="23"/>
  <c r="J20" i="28" s="1"/>
  <c r="G227" i="23"/>
  <c r="J227" i="23"/>
  <c r="J227" i="28" s="1"/>
  <c r="G143" i="23"/>
  <c r="J143" i="23"/>
  <c r="J143" i="28" s="1"/>
  <c r="G207" i="23"/>
  <c r="J207" i="23"/>
  <c r="J207" i="28" s="1"/>
  <c r="J76" i="23"/>
  <c r="J76" i="28" s="1"/>
  <c r="G76" i="23"/>
  <c r="J108" i="23"/>
  <c r="J108" i="28" s="1"/>
  <c r="G108" i="23"/>
  <c r="J140" i="23"/>
  <c r="J140" i="28" s="1"/>
  <c r="G140" i="23"/>
  <c r="G172" i="23"/>
  <c r="J172" i="23"/>
  <c r="J172" i="28" s="1"/>
  <c r="G204" i="23"/>
  <c r="J204" i="23"/>
  <c r="J204" i="28" s="1"/>
  <c r="G236" i="23"/>
  <c r="J236" i="23"/>
  <c r="J236" i="28" s="1"/>
  <c r="G258" i="23"/>
  <c r="J258" i="23"/>
  <c r="J258" i="28" s="1"/>
  <c r="G45" i="23"/>
  <c r="J45" i="23"/>
  <c r="J45" i="28" s="1"/>
  <c r="G77" i="23"/>
  <c r="J77" i="23"/>
  <c r="J77" i="28" s="1"/>
  <c r="J109" i="23"/>
  <c r="J109" i="28" s="1"/>
  <c r="G109" i="23"/>
  <c r="J141" i="23"/>
  <c r="J141" i="28" s="1"/>
  <c r="G141" i="23"/>
  <c r="G173" i="23"/>
  <c r="J173" i="23"/>
  <c r="J173" i="28" s="1"/>
  <c r="G205" i="23"/>
  <c r="J205" i="23"/>
  <c r="J205" i="28" s="1"/>
  <c r="G237" i="23"/>
  <c r="J237" i="23"/>
  <c r="J237" i="28" s="1"/>
  <c r="G264" i="23"/>
  <c r="J264" i="23"/>
  <c r="J264" i="28" s="1"/>
  <c r="G30" i="23"/>
  <c r="J30" i="23"/>
  <c r="J30" i="28" s="1"/>
  <c r="G62" i="23"/>
  <c r="J62" i="23"/>
  <c r="J62" i="28" s="1"/>
  <c r="G94" i="23"/>
  <c r="J94" i="23"/>
  <c r="J94" i="28" s="1"/>
  <c r="J126" i="23"/>
  <c r="J126" i="28" s="1"/>
  <c r="G126" i="23"/>
  <c r="J158" i="23"/>
  <c r="J158" i="28" s="1"/>
  <c r="G158" i="23"/>
  <c r="G190" i="23"/>
  <c r="J190" i="23"/>
  <c r="J190" i="28" s="1"/>
  <c r="G222" i="23"/>
  <c r="J222" i="23"/>
  <c r="J222" i="28" s="1"/>
  <c r="G269" i="23"/>
  <c r="J269" i="23"/>
  <c r="J269" i="28" s="1"/>
  <c r="G259" i="23"/>
  <c r="J259" i="23"/>
  <c r="J259" i="28" s="1"/>
  <c r="E198" i="25" l="1"/>
  <c r="S198" i="28"/>
  <c r="D274" i="25"/>
  <c r="N274" i="28"/>
  <c r="E176" i="25"/>
  <c r="S176" i="28"/>
  <c r="D75" i="25"/>
  <c r="N75" i="28"/>
  <c r="I274" i="23"/>
  <c r="H198" i="23"/>
  <c r="E139" i="25"/>
  <c r="S139" i="28"/>
  <c r="E22" i="25"/>
  <c r="S22" i="28"/>
  <c r="D276" i="25"/>
  <c r="N276" i="28"/>
  <c r="D139" i="25"/>
  <c r="N139" i="28"/>
  <c r="D22" i="25"/>
  <c r="N22" i="28"/>
  <c r="E276" i="25"/>
  <c r="S276" i="28"/>
  <c r="J289" i="28"/>
  <c r="D88" i="25"/>
  <c r="N88" i="28"/>
  <c r="E155" i="25"/>
  <c r="S155" i="28"/>
  <c r="E88" i="25"/>
  <c r="S88" i="28"/>
  <c r="D155" i="25"/>
  <c r="N155" i="28"/>
  <c r="D149" i="25"/>
  <c r="N149" i="28"/>
  <c r="E75" i="25"/>
  <c r="S75" i="28"/>
  <c r="E149" i="25"/>
  <c r="S149" i="28"/>
  <c r="D176" i="25"/>
  <c r="N176" i="28"/>
  <c r="D219" i="26"/>
  <c r="E219" i="26" s="1"/>
  <c r="K219" i="23"/>
  <c r="I250" i="23"/>
  <c r="H250" i="23"/>
  <c r="I137" i="23"/>
  <c r="H137" i="23"/>
  <c r="D249" i="26"/>
  <c r="E249" i="26" s="1"/>
  <c r="K249" i="23"/>
  <c r="I136" i="23"/>
  <c r="H136" i="23"/>
  <c r="D123" i="26"/>
  <c r="E123" i="26" s="1"/>
  <c r="K123" i="23"/>
  <c r="D4" i="26"/>
  <c r="K4" i="23"/>
  <c r="J289" i="23"/>
  <c r="D43" i="26"/>
  <c r="E43" i="26" s="1"/>
  <c r="K43" i="23"/>
  <c r="D248" i="26"/>
  <c r="E248" i="26" s="1"/>
  <c r="K248" i="23"/>
  <c r="I246" i="23"/>
  <c r="H246" i="23"/>
  <c r="H118" i="23"/>
  <c r="I118" i="23"/>
  <c r="D278" i="26"/>
  <c r="E278" i="26" s="1"/>
  <c r="K278" i="23"/>
  <c r="I133" i="23"/>
  <c r="H133" i="23"/>
  <c r="D277" i="26"/>
  <c r="E277" i="26" s="1"/>
  <c r="K277" i="23"/>
  <c r="I132" i="23"/>
  <c r="H132" i="23"/>
  <c r="D91" i="26"/>
  <c r="E91" i="26" s="1"/>
  <c r="K91" i="23"/>
  <c r="D87" i="26"/>
  <c r="E87" i="26" s="1"/>
  <c r="K87" i="23"/>
  <c r="D56" i="26"/>
  <c r="E56" i="26" s="1"/>
  <c r="K56" i="23"/>
  <c r="D231" i="26"/>
  <c r="E231" i="26" s="1"/>
  <c r="K231" i="23"/>
  <c r="I242" i="23"/>
  <c r="H242" i="23"/>
  <c r="D114" i="26"/>
  <c r="E114" i="26" s="1"/>
  <c r="K114" i="23"/>
  <c r="D273" i="26"/>
  <c r="E273" i="26" s="1"/>
  <c r="K273" i="23"/>
  <c r="I129" i="23"/>
  <c r="H129" i="23"/>
  <c r="D272" i="26"/>
  <c r="E272" i="26" s="1"/>
  <c r="K272" i="23"/>
  <c r="I128" i="23"/>
  <c r="H128" i="23"/>
  <c r="D59" i="26"/>
  <c r="E59" i="26" s="1"/>
  <c r="K59" i="23"/>
  <c r="I156" i="23"/>
  <c r="H156" i="23"/>
  <c r="D167" i="26"/>
  <c r="E167" i="26" s="1"/>
  <c r="K167" i="23"/>
  <c r="D27" i="26"/>
  <c r="E27" i="26" s="1"/>
  <c r="K27" i="23"/>
  <c r="I238" i="23"/>
  <c r="H238" i="23"/>
  <c r="H110" i="23"/>
  <c r="I110" i="23"/>
  <c r="I268" i="23"/>
  <c r="H268" i="23"/>
  <c r="I125" i="23"/>
  <c r="H125" i="23"/>
  <c r="D262" i="26"/>
  <c r="E262" i="26" s="1"/>
  <c r="K262" i="23"/>
  <c r="D95" i="26"/>
  <c r="E95" i="26" s="1"/>
  <c r="K95" i="23"/>
  <c r="D151" i="26"/>
  <c r="E151" i="26" s="1"/>
  <c r="K151" i="23"/>
  <c r="D234" i="26"/>
  <c r="E234" i="26" s="1"/>
  <c r="K234" i="23"/>
  <c r="D106" i="26"/>
  <c r="E106" i="26" s="1"/>
  <c r="K106" i="23"/>
  <c r="I254" i="23"/>
  <c r="H254" i="23"/>
  <c r="I121" i="23"/>
  <c r="H121" i="23"/>
  <c r="D253" i="26"/>
  <c r="E253" i="26" s="1"/>
  <c r="K253" i="23"/>
  <c r="D7" i="26"/>
  <c r="E7" i="26" s="1"/>
  <c r="K7" i="23"/>
  <c r="D267" i="26"/>
  <c r="E267" i="26" s="1"/>
  <c r="K267" i="23"/>
  <c r="I166" i="23"/>
  <c r="H166" i="23"/>
  <c r="D38" i="26"/>
  <c r="E38" i="26" s="1"/>
  <c r="K38" i="23"/>
  <c r="D181" i="26"/>
  <c r="E181" i="26" s="1"/>
  <c r="K181" i="23"/>
  <c r="D53" i="26"/>
  <c r="E53" i="26" s="1"/>
  <c r="K53" i="23"/>
  <c r="D180" i="26"/>
  <c r="E180" i="26" s="1"/>
  <c r="K180" i="23"/>
  <c r="D40" i="26"/>
  <c r="E40" i="26" s="1"/>
  <c r="K40" i="23"/>
  <c r="D194" i="26"/>
  <c r="E194" i="26" s="1"/>
  <c r="K194" i="23"/>
  <c r="D66" i="26"/>
  <c r="E66" i="26" s="1"/>
  <c r="K66" i="23"/>
  <c r="I209" i="23"/>
  <c r="H209" i="23"/>
  <c r="I81" i="23"/>
  <c r="H81" i="23"/>
  <c r="D208" i="26"/>
  <c r="E208" i="26" s="1"/>
  <c r="K208" i="23"/>
  <c r="I80" i="23"/>
  <c r="H80" i="23"/>
  <c r="D237" i="26"/>
  <c r="E237" i="26" s="1"/>
  <c r="K237" i="23"/>
  <c r="D32" i="26"/>
  <c r="E32" i="26" s="1"/>
  <c r="K32" i="23"/>
  <c r="H94" i="23"/>
  <c r="I94" i="23"/>
  <c r="D108" i="26"/>
  <c r="E108" i="26" s="1"/>
  <c r="K108" i="23"/>
  <c r="I92" i="23"/>
  <c r="H92" i="23"/>
  <c r="H163" i="23"/>
  <c r="I163" i="23"/>
  <c r="D260" i="26"/>
  <c r="E260" i="26" s="1"/>
  <c r="K260" i="23"/>
  <c r="I122" i="23"/>
  <c r="H122" i="23"/>
  <c r="D137" i="26"/>
  <c r="E137" i="26" s="1"/>
  <c r="K137" i="23"/>
  <c r="I249" i="23"/>
  <c r="H249" i="23"/>
  <c r="D136" i="26"/>
  <c r="E136" i="26" s="1"/>
  <c r="K136" i="23"/>
  <c r="H123" i="23"/>
  <c r="I123" i="23"/>
  <c r="H4" i="23"/>
  <c r="I4" i="23"/>
  <c r="H43" i="23"/>
  <c r="I43" i="23"/>
  <c r="I248" i="23"/>
  <c r="H248" i="23"/>
  <c r="D246" i="26"/>
  <c r="E246" i="26" s="1"/>
  <c r="K246" i="23"/>
  <c r="D118" i="26"/>
  <c r="E118" i="26" s="1"/>
  <c r="K118" i="23"/>
  <c r="I278" i="23"/>
  <c r="H278" i="23"/>
  <c r="D133" i="26"/>
  <c r="E133" i="26" s="1"/>
  <c r="K133" i="23"/>
  <c r="I277" i="23"/>
  <c r="H277" i="23"/>
  <c r="D132" i="26"/>
  <c r="E132" i="26" s="1"/>
  <c r="K132" i="23"/>
  <c r="H91" i="23"/>
  <c r="I91" i="23"/>
  <c r="I87" i="23"/>
  <c r="H87" i="23"/>
  <c r="H56" i="23"/>
  <c r="I56" i="23"/>
  <c r="I231" i="23"/>
  <c r="H231" i="23"/>
  <c r="D242" i="26"/>
  <c r="E242" i="26" s="1"/>
  <c r="K242" i="23"/>
  <c r="I114" i="23"/>
  <c r="H114" i="23"/>
  <c r="I273" i="23"/>
  <c r="H273" i="23"/>
  <c r="D129" i="26"/>
  <c r="E129" i="26" s="1"/>
  <c r="K129" i="23"/>
  <c r="I272" i="23"/>
  <c r="H272" i="23"/>
  <c r="D128" i="26"/>
  <c r="E128" i="26" s="1"/>
  <c r="K128" i="23"/>
  <c r="H59" i="23"/>
  <c r="I59" i="23"/>
  <c r="D156" i="26"/>
  <c r="E156" i="26" s="1"/>
  <c r="K156" i="23"/>
  <c r="H167" i="23"/>
  <c r="I167" i="23"/>
  <c r="H27" i="23"/>
  <c r="I27" i="23"/>
  <c r="D238" i="26"/>
  <c r="E238" i="26" s="1"/>
  <c r="K238" i="23"/>
  <c r="D110" i="26"/>
  <c r="E110" i="26" s="1"/>
  <c r="K110" i="23"/>
  <c r="D268" i="26"/>
  <c r="E268" i="26" s="1"/>
  <c r="K268" i="23"/>
  <c r="D125" i="26"/>
  <c r="E125" i="26" s="1"/>
  <c r="K125" i="23"/>
  <c r="I262" i="23"/>
  <c r="H262" i="23"/>
  <c r="I95" i="23"/>
  <c r="H95" i="23"/>
  <c r="H151" i="23"/>
  <c r="I151" i="23"/>
  <c r="I234" i="23"/>
  <c r="H234" i="23"/>
  <c r="I106" i="23"/>
  <c r="H106" i="23"/>
  <c r="D254" i="26"/>
  <c r="E254" i="26" s="1"/>
  <c r="K254" i="23"/>
  <c r="D121" i="26"/>
  <c r="E121" i="26" s="1"/>
  <c r="K121" i="23"/>
  <c r="I253" i="23"/>
  <c r="H253" i="23"/>
  <c r="H7" i="23"/>
  <c r="I7" i="23"/>
  <c r="I267" i="23"/>
  <c r="H267" i="23"/>
  <c r="D166" i="26"/>
  <c r="E166" i="26" s="1"/>
  <c r="K166" i="23"/>
  <c r="H38" i="23"/>
  <c r="I38" i="23"/>
  <c r="I181" i="23"/>
  <c r="H181" i="23"/>
  <c r="H53" i="23"/>
  <c r="I53" i="23"/>
  <c r="I180" i="23"/>
  <c r="H180" i="23"/>
  <c r="H40" i="23"/>
  <c r="I40" i="23"/>
  <c r="H194" i="23"/>
  <c r="I194" i="23"/>
  <c r="I66" i="23"/>
  <c r="H66" i="23"/>
  <c r="D209" i="26"/>
  <c r="E209" i="26" s="1"/>
  <c r="K209" i="23"/>
  <c r="D81" i="26"/>
  <c r="E81" i="26" s="1"/>
  <c r="K81" i="23"/>
  <c r="H208" i="23"/>
  <c r="I208" i="23"/>
  <c r="D80" i="26"/>
  <c r="E80" i="26" s="1"/>
  <c r="K80" i="23"/>
  <c r="D94" i="26"/>
  <c r="E94" i="26" s="1"/>
  <c r="K94" i="23"/>
  <c r="D211" i="26"/>
  <c r="E211" i="26" s="1"/>
  <c r="K211" i="23"/>
  <c r="I237" i="23"/>
  <c r="H237" i="23"/>
  <c r="H32" i="23"/>
  <c r="I32" i="23"/>
  <c r="H47" i="23"/>
  <c r="I47" i="23"/>
  <c r="D250" i="26"/>
  <c r="E250" i="26" s="1"/>
  <c r="K250" i="23"/>
  <c r="D190" i="26"/>
  <c r="E190" i="26" s="1"/>
  <c r="K190" i="23"/>
  <c r="D62" i="26"/>
  <c r="E62" i="26" s="1"/>
  <c r="K62" i="23"/>
  <c r="D205" i="26"/>
  <c r="E205" i="26" s="1"/>
  <c r="K205" i="23"/>
  <c r="D77" i="26"/>
  <c r="E77" i="26" s="1"/>
  <c r="K77" i="23"/>
  <c r="D204" i="26"/>
  <c r="E204" i="26" s="1"/>
  <c r="K204" i="23"/>
  <c r="I76" i="23"/>
  <c r="H76" i="23"/>
  <c r="D20" i="26"/>
  <c r="E20" i="26" s="1"/>
  <c r="K20" i="23"/>
  <c r="D13" i="26"/>
  <c r="E13" i="26" s="1"/>
  <c r="K13" i="23"/>
  <c r="D257" i="26"/>
  <c r="E257" i="26" s="1"/>
  <c r="K257" i="23"/>
  <c r="D79" i="26"/>
  <c r="E79" i="26" s="1"/>
  <c r="K79" i="23"/>
  <c r="D52" i="26"/>
  <c r="E52" i="26" s="1"/>
  <c r="K52" i="23"/>
  <c r="D39" i="26"/>
  <c r="E39" i="26" s="1"/>
  <c r="K39" i="23"/>
  <c r="D23" i="26"/>
  <c r="E23" i="26" s="1"/>
  <c r="K23" i="23"/>
  <c r="D218" i="26"/>
  <c r="E218" i="26" s="1"/>
  <c r="K218" i="23"/>
  <c r="D90" i="26"/>
  <c r="E90" i="26" s="1"/>
  <c r="K90" i="23"/>
  <c r="D233" i="26"/>
  <c r="E233" i="26" s="1"/>
  <c r="K233" i="23"/>
  <c r="D105" i="26"/>
  <c r="E105" i="26" s="1"/>
  <c r="K105" i="23"/>
  <c r="D232" i="26"/>
  <c r="E232" i="26" s="1"/>
  <c r="K232" i="23"/>
  <c r="H104" i="23"/>
  <c r="I104" i="23"/>
  <c r="D135" i="26"/>
  <c r="E135" i="26" s="1"/>
  <c r="K135" i="23"/>
  <c r="D99" i="26"/>
  <c r="E99" i="26" s="1"/>
  <c r="K99" i="23"/>
  <c r="D124" i="26"/>
  <c r="E124" i="26" s="1"/>
  <c r="K124" i="23"/>
  <c r="D179" i="26"/>
  <c r="E179" i="26" s="1"/>
  <c r="K179" i="23"/>
  <c r="D17" i="26"/>
  <c r="E17" i="26" s="1"/>
  <c r="K17" i="23"/>
  <c r="D214" i="26"/>
  <c r="E214" i="26" s="1"/>
  <c r="K214" i="23"/>
  <c r="D86" i="26"/>
  <c r="E86" i="26" s="1"/>
  <c r="K86" i="23"/>
  <c r="D229" i="26"/>
  <c r="E229" i="26" s="1"/>
  <c r="K229" i="23"/>
  <c r="I101" i="23"/>
  <c r="H101" i="23"/>
  <c r="D228" i="26"/>
  <c r="E228" i="26" s="1"/>
  <c r="K228" i="23"/>
  <c r="D100" i="26"/>
  <c r="E100" i="26" s="1"/>
  <c r="K100" i="23"/>
  <c r="I103" i="23"/>
  <c r="H103" i="23"/>
  <c r="D252" i="26"/>
  <c r="E252" i="26" s="1"/>
  <c r="K252" i="23"/>
  <c r="D16" i="26"/>
  <c r="E16" i="26" s="1"/>
  <c r="K16" i="23"/>
  <c r="D83" i="26"/>
  <c r="E83" i="26" s="1"/>
  <c r="K83" i="23"/>
  <c r="D210" i="26"/>
  <c r="E210" i="26" s="1"/>
  <c r="K210" i="23"/>
  <c r="D82" i="26"/>
  <c r="E82" i="26" s="1"/>
  <c r="K82" i="23"/>
  <c r="I225" i="23"/>
  <c r="H225" i="23"/>
  <c r="I97" i="23"/>
  <c r="H97" i="23"/>
  <c r="D224" i="26"/>
  <c r="E224" i="26" s="1"/>
  <c r="K224" i="23"/>
  <c r="I96" i="23"/>
  <c r="H96" i="23"/>
  <c r="D71" i="26"/>
  <c r="E71" i="26" s="1"/>
  <c r="K71" i="23"/>
  <c r="D175" i="26"/>
  <c r="E175" i="26" s="1"/>
  <c r="K175" i="23"/>
  <c r="D266" i="26"/>
  <c r="E266" i="26" s="1"/>
  <c r="K266" i="23"/>
  <c r="D243" i="26"/>
  <c r="E243" i="26" s="1"/>
  <c r="K243" i="23"/>
  <c r="D206" i="26"/>
  <c r="E206" i="26" s="1"/>
  <c r="K206" i="23"/>
  <c r="D78" i="26"/>
  <c r="E78" i="26" s="1"/>
  <c r="K78" i="23"/>
  <c r="D221" i="26"/>
  <c r="E221" i="26" s="1"/>
  <c r="K221" i="23"/>
  <c r="D93" i="26"/>
  <c r="E93" i="26" s="1"/>
  <c r="K93" i="23"/>
  <c r="D220" i="26"/>
  <c r="E220" i="26" s="1"/>
  <c r="K220" i="23"/>
  <c r="D63" i="26"/>
  <c r="E63" i="26" s="1"/>
  <c r="K63" i="23"/>
  <c r="D147" i="26"/>
  <c r="E147" i="26" s="1"/>
  <c r="K147" i="23"/>
  <c r="D202" i="26"/>
  <c r="E202" i="26" s="1"/>
  <c r="K202" i="23"/>
  <c r="D74" i="26"/>
  <c r="E74" i="26" s="1"/>
  <c r="K74" i="23"/>
  <c r="I217" i="23"/>
  <c r="H217" i="23"/>
  <c r="I89" i="23"/>
  <c r="H89" i="23"/>
  <c r="D216" i="26"/>
  <c r="E216" i="26" s="1"/>
  <c r="K216" i="23"/>
  <c r="F289" i="23"/>
  <c r="G3" i="23"/>
  <c r="D280" i="26"/>
  <c r="E280" i="26" s="1"/>
  <c r="K280" i="23"/>
  <c r="I134" i="23"/>
  <c r="H134" i="23"/>
  <c r="D6" i="26"/>
  <c r="E6" i="26" s="1"/>
  <c r="K6" i="23"/>
  <c r="D21" i="26"/>
  <c r="E21" i="26" s="1"/>
  <c r="K21" i="23"/>
  <c r="I148" i="23"/>
  <c r="H148" i="23"/>
  <c r="D263" i="26"/>
  <c r="E263" i="26" s="1"/>
  <c r="K263" i="23"/>
  <c r="I162" i="23"/>
  <c r="H162" i="23"/>
  <c r="D34" i="26"/>
  <c r="E34" i="26" s="1"/>
  <c r="K34" i="23"/>
  <c r="I177" i="23"/>
  <c r="H177" i="23"/>
  <c r="D49" i="26"/>
  <c r="E49" i="26" s="1"/>
  <c r="K49" i="23"/>
  <c r="D239" i="26"/>
  <c r="E239" i="26" s="1"/>
  <c r="K239" i="23"/>
  <c r="I108" i="23"/>
  <c r="H108" i="23"/>
  <c r="D92" i="26"/>
  <c r="E92" i="26" s="1"/>
  <c r="K92" i="23"/>
  <c r="I222" i="23"/>
  <c r="H222" i="23"/>
  <c r="D109" i="26"/>
  <c r="E109" i="26" s="1"/>
  <c r="K109" i="23"/>
  <c r="I190" i="23"/>
  <c r="H190" i="23"/>
  <c r="H20" i="23"/>
  <c r="I20" i="23"/>
  <c r="I257" i="23"/>
  <c r="H257" i="23"/>
  <c r="H52" i="23"/>
  <c r="I52" i="23"/>
  <c r="I218" i="23"/>
  <c r="H218" i="23"/>
  <c r="I233" i="23"/>
  <c r="H233" i="23"/>
  <c r="H105" i="23"/>
  <c r="I105" i="23"/>
  <c r="H232" i="23"/>
  <c r="I232" i="23"/>
  <c r="D104" i="26"/>
  <c r="E104" i="26" s="1"/>
  <c r="K104" i="23"/>
  <c r="H135" i="23"/>
  <c r="I135" i="23"/>
  <c r="H99" i="23"/>
  <c r="I99" i="23"/>
  <c r="I124" i="23"/>
  <c r="H124" i="23"/>
  <c r="H179" i="23"/>
  <c r="I179" i="23"/>
  <c r="H17" i="23"/>
  <c r="I17" i="23"/>
  <c r="I214" i="23"/>
  <c r="H214" i="23"/>
  <c r="H86" i="23"/>
  <c r="I86" i="23"/>
  <c r="I229" i="23"/>
  <c r="H229" i="23"/>
  <c r="D101" i="26"/>
  <c r="E101" i="26" s="1"/>
  <c r="K101" i="23"/>
  <c r="I228" i="23"/>
  <c r="H228" i="23"/>
  <c r="I100" i="23"/>
  <c r="H100" i="23"/>
  <c r="D103" i="26"/>
  <c r="E103" i="26" s="1"/>
  <c r="K103" i="23"/>
  <c r="I252" i="23"/>
  <c r="H252" i="23"/>
  <c r="H16" i="23"/>
  <c r="I16" i="23"/>
  <c r="H83" i="23"/>
  <c r="I83" i="23"/>
  <c r="I210" i="23"/>
  <c r="H210" i="23"/>
  <c r="I82" i="23"/>
  <c r="H82" i="23"/>
  <c r="D225" i="26"/>
  <c r="E225" i="26" s="1"/>
  <c r="K225" i="23"/>
  <c r="D97" i="26"/>
  <c r="E97" i="26" s="1"/>
  <c r="K97" i="23"/>
  <c r="H224" i="23"/>
  <c r="I224" i="23"/>
  <c r="D96" i="26"/>
  <c r="E96" i="26" s="1"/>
  <c r="K96" i="23"/>
  <c r="I71" i="23"/>
  <c r="H71" i="23"/>
  <c r="I175" i="23"/>
  <c r="H175" i="23"/>
  <c r="I266" i="23"/>
  <c r="H266" i="23"/>
  <c r="I243" i="23"/>
  <c r="H243" i="23"/>
  <c r="I206" i="23"/>
  <c r="H206" i="23"/>
  <c r="H78" i="23"/>
  <c r="I78" i="23"/>
  <c r="I221" i="23"/>
  <c r="H221" i="23"/>
  <c r="I93" i="23"/>
  <c r="H93" i="23"/>
  <c r="I220" i="23"/>
  <c r="H220" i="23"/>
  <c r="I63" i="23"/>
  <c r="H63" i="23"/>
  <c r="H147" i="23"/>
  <c r="I147" i="23"/>
  <c r="I202" i="23"/>
  <c r="H202" i="23"/>
  <c r="I74" i="23"/>
  <c r="H74" i="23"/>
  <c r="D217" i="26"/>
  <c r="E217" i="26" s="1"/>
  <c r="K217" i="23"/>
  <c r="D89" i="26"/>
  <c r="E89" i="26" s="1"/>
  <c r="K89" i="23"/>
  <c r="H216" i="23"/>
  <c r="I216" i="23"/>
  <c r="I280" i="23"/>
  <c r="H280" i="23"/>
  <c r="D134" i="26"/>
  <c r="E134" i="26" s="1"/>
  <c r="K134" i="23"/>
  <c r="H6" i="23"/>
  <c r="I6" i="23"/>
  <c r="H21" i="23"/>
  <c r="I21" i="23"/>
  <c r="D148" i="26"/>
  <c r="E148" i="26" s="1"/>
  <c r="K148" i="23"/>
  <c r="I263" i="23"/>
  <c r="H263" i="23"/>
  <c r="D162" i="26"/>
  <c r="E162" i="26" s="1"/>
  <c r="K162" i="23"/>
  <c r="H34" i="23"/>
  <c r="I34" i="23"/>
  <c r="D177" i="26"/>
  <c r="E177" i="26" s="1"/>
  <c r="K177" i="23"/>
  <c r="H49" i="23"/>
  <c r="I49" i="23"/>
  <c r="I239" i="23"/>
  <c r="H239" i="23"/>
  <c r="D222" i="26"/>
  <c r="E222" i="26" s="1"/>
  <c r="K222" i="23"/>
  <c r="I260" i="23"/>
  <c r="H260" i="23"/>
  <c r="H227" i="23"/>
  <c r="I227" i="23"/>
  <c r="I205" i="23"/>
  <c r="H205" i="23"/>
  <c r="H13" i="23"/>
  <c r="I13" i="23"/>
  <c r="H90" i="23"/>
  <c r="I90" i="23"/>
  <c r="D259" i="26"/>
  <c r="E259" i="26" s="1"/>
  <c r="K259" i="23"/>
  <c r="I158" i="23"/>
  <c r="H158" i="23"/>
  <c r="D30" i="26"/>
  <c r="E30" i="26" s="1"/>
  <c r="K30" i="23"/>
  <c r="D173" i="26"/>
  <c r="E173" i="26" s="1"/>
  <c r="K173" i="23"/>
  <c r="D45" i="26"/>
  <c r="E45" i="26" s="1"/>
  <c r="K45" i="23"/>
  <c r="D172" i="26"/>
  <c r="E172" i="26" s="1"/>
  <c r="K172" i="23"/>
  <c r="D207" i="26"/>
  <c r="E207" i="26" s="1"/>
  <c r="K207" i="23"/>
  <c r="D270" i="26"/>
  <c r="E270" i="26" s="1"/>
  <c r="K270" i="23"/>
  <c r="D67" i="26"/>
  <c r="E67" i="26" s="1"/>
  <c r="K67" i="23"/>
  <c r="D119" i="26"/>
  <c r="E119" i="26" s="1"/>
  <c r="K119" i="23"/>
  <c r="D5" i="26"/>
  <c r="E5" i="26" s="1"/>
  <c r="K5" i="23"/>
  <c r="D203" i="26"/>
  <c r="E203" i="26" s="1"/>
  <c r="K203" i="23"/>
  <c r="D116" i="26"/>
  <c r="E116" i="26" s="1"/>
  <c r="K116" i="23"/>
  <c r="D287" i="26"/>
  <c r="E287" i="26" s="1"/>
  <c r="K287" i="23"/>
  <c r="D186" i="26"/>
  <c r="E186" i="26" s="1"/>
  <c r="K186" i="23"/>
  <c r="D58" i="26"/>
  <c r="E58" i="26" s="1"/>
  <c r="K58" i="23"/>
  <c r="D201" i="26"/>
  <c r="E201" i="26" s="1"/>
  <c r="K201" i="23"/>
  <c r="D73" i="26"/>
  <c r="E73" i="26" s="1"/>
  <c r="K73" i="23"/>
  <c r="D200" i="26"/>
  <c r="E200" i="26" s="1"/>
  <c r="K200" i="23"/>
  <c r="D72" i="26"/>
  <c r="E72" i="26" s="1"/>
  <c r="K72" i="23"/>
  <c r="D11" i="26"/>
  <c r="E11" i="26" s="1"/>
  <c r="K11" i="23"/>
  <c r="D131" i="26"/>
  <c r="E131" i="26" s="1"/>
  <c r="K131" i="23"/>
  <c r="D115" i="26"/>
  <c r="E115" i="26" s="1"/>
  <c r="K115" i="23"/>
  <c r="D261" i="26"/>
  <c r="E261" i="26" s="1"/>
  <c r="K261" i="23"/>
  <c r="D283" i="26"/>
  <c r="E283" i="26" s="1"/>
  <c r="K283" i="23"/>
  <c r="D182" i="26"/>
  <c r="E182" i="26" s="1"/>
  <c r="K182" i="23"/>
  <c r="D54" i="26"/>
  <c r="E54" i="26" s="1"/>
  <c r="K54" i="23"/>
  <c r="D197" i="26"/>
  <c r="E197" i="26" s="1"/>
  <c r="K197" i="23"/>
  <c r="D69" i="26"/>
  <c r="E69" i="26" s="1"/>
  <c r="K69" i="23"/>
  <c r="D196" i="26"/>
  <c r="E196" i="26" s="1"/>
  <c r="K196" i="23"/>
  <c r="I68" i="23"/>
  <c r="H68" i="23"/>
  <c r="D235" i="26"/>
  <c r="E235" i="26" s="1"/>
  <c r="K235" i="23"/>
  <c r="D223" i="26"/>
  <c r="E223" i="26" s="1"/>
  <c r="K223" i="23"/>
  <c r="D44" i="26"/>
  <c r="E44" i="26" s="1"/>
  <c r="K44" i="23"/>
  <c r="D187" i="26"/>
  <c r="E187" i="26" s="1"/>
  <c r="K187" i="23"/>
  <c r="D279" i="26"/>
  <c r="E279" i="26" s="1"/>
  <c r="K279" i="23"/>
  <c r="D178" i="26"/>
  <c r="E178" i="26" s="1"/>
  <c r="K178" i="23"/>
  <c r="D50" i="26"/>
  <c r="E50" i="26" s="1"/>
  <c r="K50" i="23"/>
  <c r="I193" i="23"/>
  <c r="H193" i="23"/>
  <c r="D65" i="26"/>
  <c r="E65" i="26" s="1"/>
  <c r="K65" i="23"/>
  <c r="D192" i="26"/>
  <c r="E192" i="26" s="1"/>
  <c r="K192" i="23"/>
  <c r="D64" i="26"/>
  <c r="E64" i="26" s="1"/>
  <c r="K64" i="23"/>
  <c r="D215" i="26"/>
  <c r="E215" i="26" s="1"/>
  <c r="K215" i="23"/>
  <c r="D281" i="26"/>
  <c r="E281" i="26" s="1"/>
  <c r="K281" i="23"/>
  <c r="D84" i="26"/>
  <c r="E84" i="26" s="1"/>
  <c r="K84" i="23"/>
  <c r="D275" i="26"/>
  <c r="E275" i="26" s="1"/>
  <c r="K275" i="23"/>
  <c r="D174" i="26"/>
  <c r="E174" i="26" s="1"/>
  <c r="K174" i="23"/>
  <c r="D46" i="26"/>
  <c r="E46" i="26" s="1"/>
  <c r="K46" i="23"/>
  <c r="D189" i="26"/>
  <c r="E189" i="26" s="1"/>
  <c r="K189" i="23"/>
  <c r="D61" i="26"/>
  <c r="E61" i="26" s="1"/>
  <c r="K61" i="23"/>
  <c r="D188" i="26"/>
  <c r="E188" i="26" s="1"/>
  <c r="K188" i="23"/>
  <c r="D265" i="26"/>
  <c r="E265" i="26" s="1"/>
  <c r="K265" i="23"/>
  <c r="D271" i="26"/>
  <c r="E271" i="26" s="1"/>
  <c r="K271" i="23"/>
  <c r="D170" i="26"/>
  <c r="E170" i="26" s="1"/>
  <c r="K170" i="23"/>
  <c r="D42" i="26"/>
  <c r="E42" i="26" s="1"/>
  <c r="K42" i="23"/>
  <c r="I185" i="23"/>
  <c r="H185" i="23"/>
  <c r="D57" i="26"/>
  <c r="E57" i="26" s="1"/>
  <c r="K57" i="23"/>
  <c r="D184" i="26"/>
  <c r="E184" i="26" s="1"/>
  <c r="K184" i="23"/>
  <c r="D28" i="26"/>
  <c r="E28" i="26" s="1"/>
  <c r="K28" i="23"/>
  <c r="D230" i="26"/>
  <c r="E230" i="26" s="1"/>
  <c r="K230" i="23"/>
  <c r="H102" i="23"/>
  <c r="I102" i="23"/>
  <c r="D245" i="26"/>
  <c r="E245" i="26" s="1"/>
  <c r="K245" i="23"/>
  <c r="I117" i="23"/>
  <c r="H117" i="23"/>
  <c r="D244" i="26"/>
  <c r="E244" i="26" s="1"/>
  <c r="K244" i="23"/>
  <c r="D159" i="26"/>
  <c r="E159" i="26" s="1"/>
  <c r="K159" i="23"/>
  <c r="D130" i="26"/>
  <c r="E130" i="26" s="1"/>
  <c r="K130" i="23"/>
  <c r="D285" i="26"/>
  <c r="E285" i="26" s="1"/>
  <c r="K285" i="23"/>
  <c r="I145" i="23"/>
  <c r="H145" i="23"/>
  <c r="D284" i="26"/>
  <c r="E284" i="26" s="1"/>
  <c r="K284" i="23"/>
  <c r="I144" i="23"/>
  <c r="H144" i="23"/>
  <c r="D288" i="26"/>
  <c r="E288" i="26" s="1"/>
  <c r="K288" i="23"/>
  <c r="D236" i="26"/>
  <c r="E236" i="26" s="1"/>
  <c r="K236" i="23"/>
  <c r="D163" i="26"/>
  <c r="E163" i="26" s="1"/>
  <c r="K163" i="23"/>
  <c r="H219" i="23"/>
  <c r="I219" i="23"/>
  <c r="H62" i="23"/>
  <c r="I62" i="23"/>
  <c r="D76" i="26"/>
  <c r="E76" i="26" s="1"/>
  <c r="K76" i="23"/>
  <c r="I79" i="23"/>
  <c r="H79" i="23"/>
  <c r="I259" i="23"/>
  <c r="H259" i="23"/>
  <c r="I173" i="23"/>
  <c r="H173" i="23"/>
  <c r="I172" i="23"/>
  <c r="H172" i="23"/>
  <c r="I270" i="23"/>
  <c r="H270" i="23"/>
  <c r="H67" i="23"/>
  <c r="I67" i="23"/>
  <c r="I119" i="23"/>
  <c r="H119" i="23"/>
  <c r="H5" i="23"/>
  <c r="I5" i="23"/>
  <c r="H203" i="23"/>
  <c r="I203" i="23"/>
  <c r="I116" i="23"/>
  <c r="H116" i="23"/>
  <c r="H287" i="23"/>
  <c r="I287" i="23"/>
  <c r="H186" i="23"/>
  <c r="I186" i="23"/>
  <c r="H58" i="23"/>
  <c r="I58" i="23"/>
  <c r="I201" i="23"/>
  <c r="H201" i="23"/>
  <c r="I73" i="23"/>
  <c r="H73" i="23"/>
  <c r="H200" i="23"/>
  <c r="I200" i="23"/>
  <c r="I72" i="23"/>
  <c r="H72" i="23"/>
  <c r="H11" i="23"/>
  <c r="I11" i="23"/>
  <c r="H131" i="23"/>
  <c r="I131" i="23"/>
  <c r="H115" i="23"/>
  <c r="I115" i="23"/>
  <c r="I261" i="23"/>
  <c r="H261" i="23"/>
  <c r="I283" i="23"/>
  <c r="H283" i="23"/>
  <c r="I182" i="23"/>
  <c r="H182" i="23"/>
  <c r="H54" i="23"/>
  <c r="I54" i="23"/>
  <c r="I197" i="23"/>
  <c r="H197" i="23"/>
  <c r="I69" i="23"/>
  <c r="H69" i="23"/>
  <c r="I196" i="23"/>
  <c r="H196" i="23"/>
  <c r="D68" i="26"/>
  <c r="E68" i="26" s="1"/>
  <c r="K68" i="23"/>
  <c r="I235" i="23"/>
  <c r="H235" i="23"/>
  <c r="H223" i="23"/>
  <c r="I223" i="23"/>
  <c r="H44" i="23"/>
  <c r="I44" i="23"/>
  <c r="H187" i="23"/>
  <c r="I187" i="23"/>
  <c r="I279" i="23"/>
  <c r="H279" i="23"/>
  <c r="H178" i="23"/>
  <c r="I178" i="23"/>
  <c r="H50" i="23"/>
  <c r="I50" i="23"/>
  <c r="D193" i="26"/>
  <c r="E193" i="26" s="1"/>
  <c r="K193" i="23"/>
  <c r="I65" i="23"/>
  <c r="H65" i="23"/>
  <c r="H192" i="23"/>
  <c r="I192" i="23"/>
  <c r="I64" i="23"/>
  <c r="H64" i="23"/>
  <c r="I215" i="23"/>
  <c r="H215" i="23"/>
  <c r="H281" i="23"/>
  <c r="I281" i="23"/>
  <c r="I84" i="23"/>
  <c r="H84" i="23"/>
  <c r="I275" i="23"/>
  <c r="H275" i="23"/>
  <c r="I174" i="23"/>
  <c r="H174" i="23"/>
  <c r="H46" i="23"/>
  <c r="I46" i="23"/>
  <c r="I189" i="23"/>
  <c r="H189" i="23"/>
  <c r="H61" i="23"/>
  <c r="I61" i="23"/>
  <c r="I188" i="23"/>
  <c r="H188" i="23"/>
  <c r="I265" i="23"/>
  <c r="H265" i="23"/>
  <c r="H271" i="23"/>
  <c r="I271" i="23"/>
  <c r="H170" i="23"/>
  <c r="I170" i="23"/>
  <c r="H42" i="23"/>
  <c r="I42" i="23"/>
  <c r="D185" i="26"/>
  <c r="E185" i="26" s="1"/>
  <c r="K185" i="23"/>
  <c r="H57" i="23"/>
  <c r="I57" i="23"/>
  <c r="H184" i="23"/>
  <c r="I184" i="23"/>
  <c r="H28" i="23"/>
  <c r="I28" i="23"/>
  <c r="I230" i="23"/>
  <c r="H230" i="23"/>
  <c r="D102" i="26"/>
  <c r="E102" i="26" s="1"/>
  <c r="K102" i="23"/>
  <c r="I245" i="23"/>
  <c r="H245" i="23"/>
  <c r="D117" i="26"/>
  <c r="E117" i="26" s="1"/>
  <c r="K117" i="23"/>
  <c r="I244" i="23"/>
  <c r="H244" i="23"/>
  <c r="H159" i="23"/>
  <c r="I159" i="23"/>
  <c r="H130" i="23"/>
  <c r="I130" i="23"/>
  <c r="I285" i="23"/>
  <c r="H285" i="23"/>
  <c r="D145" i="26"/>
  <c r="E145" i="26" s="1"/>
  <c r="K145" i="23"/>
  <c r="I284" i="23"/>
  <c r="H284" i="23"/>
  <c r="D144" i="26"/>
  <c r="E144" i="26" s="1"/>
  <c r="K144" i="23"/>
  <c r="I288" i="23"/>
  <c r="H288" i="23"/>
  <c r="D227" i="26"/>
  <c r="E227" i="26" s="1"/>
  <c r="K227" i="23"/>
  <c r="D122" i="26"/>
  <c r="E122" i="26" s="1"/>
  <c r="K122" i="23"/>
  <c r="I236" i="23"/>
  <c r="H236" i="23"/>
  <c r="I77" i="23"/>
  <c r="H77" i="23"/>
  <c r="H23" i="23"/>
  <c r="I23" i="23"/>
  <c r="H30" i="23"/>
  <c r="I30" i="23"/>
  <c r="H45" i="23"/>
  <c r="I45" i="23"/>
  <c r="D264" i="26"/>
  <c r="E264" i="26" s="1"/>
  <c r="K264" i="23"/>
  <c r="I141" i="23"/>
  <c r="H141" i="23"/>
  <c r="D258" i="26"/>
  <c r="E258" i="26" s="1"/>
  <c r="K258" i="23"/>
  <c r="I140" i="23"/>
  <c r="H140" i="23"/>
  <c r="D143" i="26"/>
  <c r="E143" i="26" s="1"/>
  <c r="K143" i="23"/>
  <c r="D35" i="26"/>
  <c r="E35" i="26" s="1"/>
  <c r="K35" i="23"/>
  <c r="D107" i="26"/>
  <c r="E107" i="26" s="1"/>
  <c r="K107" i="23"/>
  <c r="D48" i="26"/>
  <c r="E48" i="26" s="1"/>
  <c r="K48" i="23"/>
  <c r="I111" i="23"/>
  <c r="H111" i="23"/>
  <c r="I152" i="23"/>
  <c r="H152" i="23"/>
  <c r="D51" i="26"/>
  <c r="E51" i="26" s="1"/>
  <c r="K51" i="23"/>
  <c r="D255" i="26"/>
  <c r="E255" i="26" s="1"/>
  <c r="K255" i="23"/>
  <c r="I154" i="23"/>
  <c r="H154" i="23"/>
  <c r="D26" i="26"/>
  <c r="E26" i="26" s="1"/>
  <c r="K26" i="23"/>
  <c r="I169" i="23"/>
  <c r="H169" i="23"/>
  <c r="D41" i="26"/>
  <c r="E41" i="26" s="1"/>
  <c r="K41" i="23"/>
  <c r="I168" i="23"/>
  <c r="H168" i="23"/>
  <c r="D199" i="26"/>
  <c r="E199" i="26" s="1"/>
  <c r="K199" i="23"/>
  <c r="D24" i="26"/>
  <c r="E24" i="26" s="1"/>
  <c r="K24" i="23"/>
  <c r="D55" i="26"/>
  <c r="E55" i="26" s="1"/>
  <c r="K55" i="23"/>
  <c r="D195" i="26"/>
  <c r="E195" i="26" s="1"/>
  <c r="K195" i="23"/>
  <c r="D171" i="26"/>
  <c r="E171" i="26" s="1"/>
  <c r="K171" i="23"/>
  <c r="D251" i="26"/>
  <c r="E251" i="26" s="1"/>
  <c r="K251" i="23"/>
  <c r="I150" i="23"/>
  <c r="H150" i="23"/>
  <c r="I165" i="23"/>
  <c r="H165" i="23"/>
  <c r="D37" i="26"/>
  <c r="E37" i="26" s="1"/>
  <c r="K37" i="23"/>
  <c r="I164" i="23"/>
  <c r="H164" i="23"/>
  <c r="D191" i="26"/>
  <c r="E191" i="26" s="1"/>
  <c r="K191" i="23"/>
  <c r="D19" i="26"/>
  <c r="E19" i="26" s="1"/>
  <c r="K19" i="23"/>
  <c r="I127" i="23"/>
  <c r="H127" i="23"/>
  <c r="D9" i="26"/>
  <c r="E9" i="26" s="1"/>
  <c r="K9" i="23"/>
  <c r="D247" i="26"/>
  <c r="E247" i="26" s="1"/>
  <c r="K247" i="23"/>
  <c r="I146" i="23"/>
  <c r="H146" i="23"/>
  <c r="D18" i="26"/>
  <c r="E18" i="26" s="1"/>
  <c r="K18" i="23"/>
  <c r="I161" i="23"/>
  <c r="H161" i="23"/>
  <c r="D33" i="26"/>
  <c r="E33" i="26" s="1"/>
  <c r="K33" i="23"/>
  <c r="I160" i="23"/>
  <c r="H160" i="23"/>
  <c r="D183" i="26"/>
  <c r="E183" i="26" s="1"/>
  <c r="K183" i="23"/>
  <c r="D8" i="26"/>
  <c r="E8" i="26" s="1"/>
  <c r="K8" i="23"/>
  <c r="D12" i="26"/>
  <c r="E12" i="26" s="1"/>
  <c r="K12" i="23"/>
  <c r="D15" i="26"/>
  <c r="E15" i="26" s="1"/>
  <c r="K15" i="23"/>
  <c r="D286" i="26"/>
  <c r="E286" i="26" s="1"/>
  <c r="K286" i="23"/>
  <c r="I142" i="23"/>
  <c r="H142" i="23"/>
  <c r="D14" i="26"/>
  <c r="E14" i="26" s="1"/>
  <c r="K14" i="23"/>
  <c r="I157" i="23"/>
  <c r="H157" i="23"/>
  <c r="D29" i="26"/>
  <c r="E29" i="26" s="1"/>
  <c r="K29" i="23"/>
  <c r="D60" i="26"/>
  <c r="E60" i="26" s="1"/>
  <c r="K60" i="23"/>
  <c r="D36" i="26"/>
  <c r="E36" i="26" s="1"/>
  <c r="K36" i="23"/>
  <c r="D282" i="26"/>
  <c r="E282" i="26" s="1"/>
  <c r="K282" i="23"/>
  <c r="I138" i="23"/>
  <c r="H138" i="23"/>
  <c r="D10" i="26"/>
  <c r="E10" i="26" s="1"/>
  <c r="K10" i="23"/>
  <c r="I153" i="23"/>
  <c r="H153" i="23"/>
  <c r="D25" i="26"/>
  <c r="E25" i="26" s="1"/>
  <c r="K25" i="23"/>
  <c r="I120" i="23"/>
  <c r="H120" i="23"/>
  <c r="D31" i="26"/>
  <c r="E31" i="26" s="1"/>
  <c r="K31" i="23"/>
  <c r="D70" i="26"/>
  <c r="E70" i="26" s="1"/>
  <c r="K70" i="23"/>
  <c r="D213" i="26"/>
  <c r="E213" i="26" s="1"/>
  <c r="K213" i="23"/>
  <c r="D85" i="26"/>
  <c r="E85" i="26" s="1"/>
  <c r="K85" i="23"/>
  <c r="D212" i="26"/>
  <c r="E212" i="26" s="1"/>
  <c r="K212" i="23"/>
  <c r="D256" i="26"/>
  <c r="E256" i="26" s="1"/>
  <c r="K256" i="23"/>
  <c r="D226" i="26"/>
  <c r="E226" i="26" s="1"/>
  <c r="K226" i="23"/>
  <c r="D98" i="26"/>
  <c r="E98" i="26" s="1"/>
  <c r="K98" i="23"/>
  <c r="D241" i="26"/>
  <c r="E241" i="26" s="1"/>
  <c r="K241" i="23"/>
  <c r="I113" i="23"/>
  <c r="H113" i="23"/>
  <c r="D240" i="26"/>
  <c r="E240" i="26" s="1"/>
  <c r="K240" i="23"/>
  <c r="I112" i="23"/>
  <c r="H112" i="23"/>
  <c r="I109" i="23"/>
  <c r="H109" i="23"/>
  <c r="D47" i="26"/>
  <c r="E47" i="26" s="1"/>
  <c r="K47" i="23"/>
  <c r="H211" i="23"/>
  <c r="I211" i="23"/>
  <c r="I204" i="23"/>
  <c r="H204" i="23"/>
  <c r="H39" i="23"/>
  <c r="I39" i="23"/>
  <c r="D158" i="26"/>
  <c r="E158" i="26" s="1"/>
  <c r="K158" i="23"/>
  <c r="I207" i="23"/>
  <c r="H207" i="23"/>
  <c r="D269" i="26"/>
  <c r="E269" i="26" s="1"/>
  <c r="K269" i="23"/>
  <c r="I126" i="23"/>
  <c r="H126" i="23"/>
  <c r="I269" i="23"/>
  <c r="H269" i="23"/>
  <c r="D126" i="26"/>
  <c r="E126" i="26" s="1"/>
  <c r="K126" i="23"/>
  <c r="I264" i="23"/>
  <c r="H264" i="23"/>
  <c r="D141" i="26"/>
  <c r="E141" i="26" s="1"/>
  <c r="K141" i="23"/>
  <c r="I258" i="23"/>
  <c r="H258" i="23"/>
  <c r="D140" i="26"/>
  <c r="E140" i="26" s="1"/>
  <c r="K140" i="23"/>
  <c r="H143" i="23"/>
  <c r="I143" i="23"/>
  <c r="H35" i="23"/>
  <c r="I35" i="23"/>
  <c r="H107" i="23"/>
  <c r="I107" i="23"/>
  <c r="H48" i="23"/>
  <c r="I48" i="23"/>
  <c r="D111" i="26"/>
  <c r="E111" i="26" s="1"/>
  <c r="K111" i="23"/>
  <c r="D152" i="26"/>
  <c r="E152" i="26" s="1"/>
  <c r="K152" i="23"/>
  <c r="H51" i="23"/>
  <c r="I51" i="23"/>
  <c r="I255" i="23"/>
  <c r="H255" i="23"/>
  <c r="D154" i="26"/>
  <c r="E154" i="26" s="1"/>
  <c r="K154" i="23"/>
  <c r="H26" i="23"/>
  <c r="I26" i="23"/>
  <c r="D169" i="26"/>
  <c r="E169" i="26" s="1"/>
  <c r="K169" i="23"/>
  <c r="H41" i="23"/>
  <c r="I41" i="23"/>
  <c r="D168" i="26"/>
  <c r="E168" i="26" s="1"/>
  <c r="K168" i="23"/>
  <c r="I199" i="23"/>
  <c r="H199" i="23"/>
  <c r="H24" i="23"/>
  <c r="I24" i="23"/>
  <c r="H55" i="23"/>
  <c r="I55" i="23"/>
  <c r="H195" i="23"/>
  <c r="I195" i="23"/>
  <c r="H171" i="23"/>
  <c r="I171" i="23"/>
  <c r="I251" i="23"/>
  <c r="H251" i="23"/>
  <c r="D150" i="26"/>
  <c r="E150" i="26" s="1"/>
  <c r="K150" i="23"/>
  <c r="D165" i="26"/>
  <c r="E165" i="26" s="1"/>
  <c r="K165" i="23"/>
  <c r="H37" i="23"/>
  <c r="I37" i="23"/>
  <c r="D164" i="26"/>
  <c r="E164" i="26" s="1"/>
  <c r="K164" i="23"/>
  <c r="I191" i="23"/>
  <c r="H191" i="23"/>
  <c r="H19" i="23"/>
  <c r="I19" i="23"/>
  <c r="D127" i="26"/>
  <c r="E127" i="26" s="1"/>
  <c r="K127" i="23"/>
  <c r="H9" i="23"/>
  <c r="I9" i="23"/>
  <c r="I247" i="23"/>
  <c r="H247" i="23"/>
  <c r="D146" i="26"/>
  <c r="E146" i="26" s="1"/>
  <c r="K146" i="23"/>
  <c r="H18" i="23"/>
  <c r="I18" i="23"/>
  <c r="D161" i="26"/>
  <c r="E161" i="26" s="1"/>
  <c r="K161" i="23"/>
  <c r="H33" i="23"/>
  <c r="I33" i="23"/>
  <c r="D160" i="26"/>
  <c r="E160" i="26" s="1"/>
  <c r="K160" i="23"/>
  <c r="I183" i="23"/>
  <c r="H183" i="23"/>
  <c r="H8" i="23"/>
  <c r="I8" i="23"/>
  <c r="H12" i="23"/>
  <c r="I12" i="23"/>
  <c r="H15" i="23"/>
  <c r="I15" i="23"/>
  <c r="I286" i="23"/>
  <c r="H286" i="23"/>
  <c r="D142" i="26"/>
  <c r="E142" i="26" s="1"/>
  <c r="K142" i="23"/>
  <c r="H14" i="23"/>
  <c r="I14" i="23"/>
  <c r="D157" i="26"/>
  <c r="E157" i="26" s="1"/>
  <c r="K157" i="23"/>
  <c r="H29" i="23"/>
  <c r="I29" i="23"/>
  <c r="H60" i="23"/>
  <c r="I60" i="23"/>
  <c r="H36" i="23"/>
  <c r="I36" i="23"/>
  <c r="H282" i="23"/>
  <c r="I282" i="23"/>
  <c r="D138" i="26"/>
  <c r="E138" i="26" s="1"/>
  <c r="K138" i="23"/>
  <c r="H10" i="23"/>
  <c r="I10" i="23"/>
  <c r="D153" i="26"/>
  <c r="E153" i="26" s="1"/>
  <c r="K153" i="23"/>
  <c r="H25" i="23"/>
  <c r="I25" i="23"/>
  <c r="D120" i="26"/>
  <c r="E120" i="26" s="1"/>
  <c r="K120" i="23"/>
  <c r="H31" i="23"/>
  <c r="I31" i="23"/>
  <c r="H70" i="23"/>
  <c r="I70" i="23"/>
  <c r="I213" i="23"/>
  <c r="H213" i="23"/>
  <c r="I85" i="23"/>
  <c r="H85" i="23"/>
  <c r="I212" i="23"/>
  <c r="H212" i="23"/>
  <c r="I256" i="23"/>
  <c r="H256" i="23"/>
  <c r="I226" i="23"/>
  <c r="H226" i="23"/>
  <c r="I98" i="23"/>
  <c r="H98" i="23"/>
  <c r="I241" i="23"/>
  <c r="H241" i="23"/>
  <c r="D113" i="26"/>
  <c r="E113" i="26" s="1"/>
  <c r="K113" i="23"/>
  <c r="I240" i="23"/>
  <c r="H240" i="23"/>
  <c r="D112" i="26"/>
  <c r="E112" i="26" s="1"/>
  <c r="K112" i="23"/>
  <c r="D10" i="25" l="1"/>
  <c r="N10" i="28"/>
  <c r="D9" i="25"/>
  <c r="N9" i="28"/>
  <c r="E258" i="25"/>
  <c r="S258" i="28"/>
  <c r="D130" i="25"/>
  <c r="N130" i="28"/>
  <c r="D61" i="25"/>
  <c r="N61" i="28"/>
  <c r="D44" i="25"/>
  <c r="N44" i="28"/>
  <c r="D131" i="25"/>
  <c r="N131" i="28"/>
  <c r="E119" i="25"/>
  <c r="S119" i="28"/>
  <c r="E117" i="25"/>
  <c r="S117" i="28"/>
  <c r="D13" i="25"/>
  <c r="N13" i="28"/>
  <c r="E202" i="25"/>
  <c r="S202" i="28"/>
  <c r="D17" i="25"/>
  <c r="N17" i="28"/>
  <c r="D53" i="25"/>
  <c r="N53" i="28"/>
  <c r="E226" i="25"/>
  <c r="S226" i="28"/>
  <c r="D25" i="25"/>
  <c r="N25" i="28"/>
  <c r="E256" i="25"/>
  <c r="S256" i="28"/>
  <c r="D14" i="25"/>
  <c r="N14" i="28"/>
  <c r="D12" i="25"/>
  <c r="N12" i="28"/>
  <c r="E247" i="25"/>
  <c r="S247" i="28"/>
  <c r="D41" i="25"/>
  <c r="N41" i="28"/>
  <c r="E255" i="25"/>
  <c r="S255" i="28"/>
  <c r="D48" i="25"/>
  <c r="N48" i="28"/>
  <c r="E207" i="25"/>
  <c r="S207" i="28"/>
  <c r="D211" i="25"/>
  <c r="N211" i="28"/>
  <c r="E157" i="25"/>
  <c r="S157" i="28"/>
  <c r="E146" i="25"/>
  <c r="S146" i="28"/>
  <c r="E168" i="25"/>
  <c r="S168" i="28"/>
  <c r="E154" i="25"/>
  <c r="S154" i="28"/>
  <c r="E111" i="25"/>
  <c r="S111" i="28"/>
  <c r="E288" i="25"/>
  <c r="S288" i="28"/>
  <c r="D28" i="25"/>
  <c r="N28" i="28"/>
  <c r="E188" i="25"/>
  <c r="S188" i="28"/>
  <c r="E174" i="25"/>
  <c r="S174" i="28"/>
  <c r="E215" i="25"/>
  <c r="S215" i="28"/>
  <c r="D187" i="25"/>
  <c r="N187" i="28"/>
  <c r="D115" i="25"/>
  <c r="N115" i="28"/>
  <c r="D241" i="25"/>
  <c r="N241" i="28"/>
  <c r="D212" i="25"/>
  <c r="N212" i="28"/>
  <c r="E31" i="25"/>
  <c r="S31" i="28"/>
  <c r="E10" i="25"/>
  <c r="S10" i="28"/>
  <c r="E60" i="25"/>
  <c r="S60" i="28"/>
  <c r="E8" i="25"/>
  <c r="S8" i="28"/>
  <c r="E9" i="25"/>
  <c r="S9" i="28"/>
  <c r="D251" i="25"/>
  <c r="N251" i="28"/>
  <c r="E24" i="25"/>
  <c r="S24" i="28"/>
  <c r="E51" i="25"/>
  <c r="S51" i="28"/>
  <c r="E107" i="25"/>
  <c r="S107" i="28"/>
  <c r="D258" i="25"/>
  <c r="N258" i="28"/>
  <c r="D269" i="25"/>
  <c r="N269" i="28"/>
  <c r="D113" i="25"/>
  <c r="N113" i="28"/>
  <c r="D153" i="25"/>
  <c r="N153" i="28"/>
  <c r="D150" i="25"/>
  <c r="N150" i="28"/>
  <c r="D140" i="25"/>
  <c r="N140" i="28"/>
  <c r="E45" i="25"/>
  <c r="S45" i="28"/>
  <c r="D236" i="25"/>
  <c r="N236" i="28"/>
  <c r="E130" i="25"/>
  <c r="S130" i="28"/>
  <c r="D245" i="25"/>
  <c r="N245" i="28"/>
  <c r="E184" i="25"/>
  <c r="S184" i="28"/>
  <c r="E170" i="25"/>
  <c r="S170" i="28"/>
  <c r="E61" i="25"/>
  <c r="S61" i="28"/>
  <c r="D275" i="25"/>
  <c r="N275" i="28"/>
  <c r="D64" i="25"/>
  <c r="N64" i="28"/>
  <c r="E50" i="25"/>
  <c r="S50" i="28"/>
  <c r="E44" i="25"/>
  <c r="S44" i="28"/>
  <c r="D196" i="25"/>
  <c r="N196" i="28"/>
  <c r="D182" i="25"/>
  <c r="N182" i="28"/>
  <c r="E131" i="25"/>
  <c r="S131" i="28"/>
  <c r="D73" i="25"/>
  <c r="N73" i="28"/>
  <c r="E287" i="25"/>
  <c r="S287" i="28"/>
  <c r="D119" i="25"/>
  <c r="N119" i="28"/>
  <c r="D173" i="25"/>
  <c r="N173" i="28"/>
  <c r="E62" i="25"/>
  <c r="S62" i="28"/>
  <c r="D117" i="25"/>
  <c r="N117" i="28"/>
  <c r="D193" i="25"/>
  <c r="N193" i="28"/>
  <c r="D68" i="25"/>
  <c r="N68" i="28"/>
  <c r="E13" i="25"/>
  <c r="S13" i="28"/>
  <c r="E34" i="25"/>
  <c r="S34" i="28"/>
  <c r="E21" i="25"/>
  <c r="S21" i="28"/>
  <c r="E216" i="25"/>
  <c r="S216" i="28"/>
  <c r="D202" i="25"/>
  <c r="N202" i="28"/>
  <c r="D93" i="25"/>
  <c r="N93" i="28"/>
  <c r="D243" i="25"/>
  <c r="N243" i="28"/>
  <c r="D82" i="25"/>
  <c r="N82" i="28"/>
  <c r="D252" i="25"/>
  <c r="N252" i="28"/>
  <c r="E17" i="25"/>
  <c r="S17" i="28"/>
  <c r="E135" i="25"/>
  <c r="S135" i="28"/>
  <c r="D233" i="25"/>
  <c r="N233" i="28"/>
  <c r="E20" i="25"/>
  <c r="S20" i="28"/>
  <c r="D177" i="25"/>
  <c r="N177" i="28"/>
  <c r="D148" i="25"/>
  <c r="N148" i="28"/>
  <c r="D217" i="25"/>
  <c r="N217" i="28"/>
  <c r="D97" i="25"/>
  <c r="N97" i="28"/>
  <c r="D76" i="25"/>
  <c r="N76" i="28"/>
  <c r="E32" i="25"/>
  <c r="S32" i="28"/>
  <c r="D66" i="25"/>
  <c r="N66" i="28"/>
  <c r="E53" i="25"/>
  <c r="S53" i="28"/>
  <c r="D267" i="25"/>
  <c r="N267" i="28"/>
  <c r="D95" i="25"/>
  <c r="N95" i="28"/>
  <c r="D231" i="25"/>
  <c r="N231" i="28"/>
  <c r="E4" i="25"/>
  <c r="S4" i="28"/>
  <c r="D92" i="25"/>
  <c r="N92" i="28"/>
  <c r="D209" i="25"/>
  <c r="N209" i="28"/>
  <c r="D166" i="25"/>
  <c r="N166" i="28"/>
  <c r="D121" i="25"/>
  <c r="N121" i="28"/>
  <c r="D268" i="25"/>
  <c r="N268" i="28"/>
  <c r="D242" i="25"/>
  <c r="N242" i="28"/>
  <c r="E136" i="25"/>
  <c r="S136" i="28"/>
  <c r="E212" i="25"/>
  <c r="S212" i="28"/>
  <c r="D24" i="25"/>
  <c r="N24" i="28"/>
  <c r="E245" i="25"/>
  <c r="S245" i="28"/>
  <c r="E73" i="25"/>
  <c r="S73" i="28"/>
  <c r="D216" i="25"/>
  <c r="N216" i="28"/>
  <c r="D135" i="25"/>
  <c r="N135" i="28"/>
  <c r="E76" i="25"/>
  <c r="S76" i="28"/>
  <c r="E66" i="25"/>
  <c r="S66" i="28"/>
  <c r="E95" i="25"/>
  <c r="S95" i="28"/>
  <c r="E231" i="25"/>
  <c r="S231" i="28"/>
  <c r="D4" i="25"/>
  <c r="N4" i="28"/>
  <c r="E209" i="25"/>
  <c r="S209" i="28"/>
  <c r="D98" i="25"/>
  <c r="N98" i="28"/>
  <c r="D85" i="25"/>
  <c r="N85" i="28"/>
  <c r="E29" i="25"/>
  <c r="S29" i="28"/>
  <c r="D286" i="25"/>
  <c r="N286" i="28"/>
  <c r="D183" i="25"/>
  <c r="N183" i="28"/>
  <c r="E18" i="25"/>
  <c r="S18" i="28"/>
  <c r="E37" i="25"/>
  <c r="S37" i="28"/>
  <c r="E171" i="25"/>
  <c r="S171" i="28"/>
  <c r="D199" i="25"/>
  <c r="N199" i="28"/>
  <c r="E26" i="25"/>
  <c r="S26" i="28"/>
  <c r="E35" i="25"/>
  <c r="S35" i="28"/>
  <c r="D126" i="25"/>
  <c r="N126" i="28"/>
  <c r="E39" i="25"/>
  <c r="S39" i="28"/>
  <c r="D109" i="25"/>
  <c r="N109" i="28"/>
  <c r="D142" i="25"/>
  <c r="N142" i="28"/>
  <c r="D161" i="25"/>
  <c r="N161" i="28"/>
  <c r="D164" i="25"/>
  <c r="N164" i="28"/>
  <c r="D169" i="25"/>
  <c r="N169" i="28"/>
  <c r="E30" i="25"/>
  <c r="S30" i="28"/>
  <c r="D284" i="25"/>
  <c r="N284" i="28"/>
  <c r="E159" i="25"/>
  <c r="S159" i="28"/>
  <c r="E57" i="25"/>
  <c r="S57" i="28"/>
  <c r="E271" i="25"/>
  <c r="S271" i="28"/>
  <c r="D189" i="25"/>
  <c r="N189" i="28"/>
  <c r="D84" i="25"/>
  <c r="N84" i="28"/>
  <c r="E192" i="25"/>
  <c r="S192" i="28"/>
  <c r="E178" i="25"/>
  <c r="S178" i="28"/>
  <c r="E223" i="25"/>
  <c r="S223" i="28"/>
  <c r="D69" i="25"/>
  <c r="N69" i="28"/>
  <c r="D283" i="25"/>
  <c r="N283" i="28"/>
  <c r="E11" i="25"/>
  <c r="S11" i="28"/>
  <c r="D201" i="25"/>
  <c r="N201" i="28"/>
  <c r="D116" i="25"/>
  <c r="N116" i="28"/>
  <c r="E67" i="25"/>
  <c r="S67" i="28"/>
  <c r="D259" i="25"/>
  <c r="N259" i="28"/>
  <c r="E219" i="25"/>
  <c r="S219" i="28"/>
  <c r="D144" i="25"/>
  <c r="N144" i="28"/>
  <c r="D158" i="25"/>
  <c r="N158" i="28"/>
  <c r="D205" i="25"/>
  <c r="N205" i="28"/>
  <c r="D239" i="25"/>
  <c r="N239" i="28"/>
  <c r="E6" i="25"/>
  <c r="S6" i="28"/>
  <c r="E147" i="25"/>
  <c r="S147" i="28"/>
  <c r="D221" i="25"/>
  <c r="N221" i="28"/>
  <c r="D266" i="25"/>
  <c r="N266" i="28"/>
  <c r="E224" i="25"/>
  <c r="S224" i="28"/>
  <c r="D210" i="25"/>
  <c r="N210" i="28"/>
  <c r="D229" i="25"/>
  <c r="N229" i="28"/>
  <c r="E179" i="25"/>
  <c r="S179" i="28"/>
  <c r="D218" i="25"/>
  <c r="N218" i="28"/>
  <c r="D190" i="25"/>
  <c r="N190" i="28"/>
  <c r="D108" i="25"/>
  <c r="N108" i="28"/>
  <c r="D225" i="25"/>
  <c r="N225" i="28"/>
  <c r="D237" i="25"/>
  <c r="N237" i="28"/>
  <c r="E208" i="25"/>
  <c r="S208" i="28"/>
  <c r="E194" i="25"/>
  <c r="S194" i="28"/>
  <c r="D181" i="25"/>
  <c r="N181" i="28"/>
  <c r="E7" i="25"/>
  <c r="S7" i="28"/>
  <c r="D106" i="25"/>
  <c r="N106" i="28"/>
  <c r="D262" i="25"/>
  <c r="N262" i="28"/>
  <c r="E59" i="25"/>
  <c r="S59" i="28"/>
  <c r="D273" i="25"/>
  <c r="N273" i="28"/>
  <c r="E56" i="25"/>
  <c r="S56" i="28"/>
  <c r="D277" i="25"/>
  <c r="N277" i="28"/>
  <c r="E123" i="25"/>
  <c r="S123" i="28"/>
  <c r="D122" i="25"/>
  <c r="N122" i="28"/>
  <c r="D80" i="25"/>
  <c r="N80" i="28"/>
  <c r="D254" i="25"/>
  <c r="N254" i="28"/>
  <c r="E110" i="25"/>
  <c r="S110" i="28"/>
  <c r="D156" i="25"/>
  <c r="N156" i="28"/>
  <c r="D129" i="25"/>
  <c r="N129" i="28"/>
  <c r="D132" i="25"/>
  <c r="N132" i="28"/>
  <c r="E118" i="25"/>
  <c r="S118" i="28"/>
  <c r="E269" i="25"/>
  <c r="S269" i="28"/>
  <c r="E140" i="25"/>
  <c r="S140" i="28"/>
  <c r="D50" i="25"/>
  <c r="N50" i="28"/>
  <c r="E233" i="25"/>
  <c r="S233" i="28"/>
  <c r="E217" i="25"/>
  <c r="S217" i="28"/>
  <c r="E98" i="25"/>
  <c r="S98" i="28"/>
  <c r="E286" i="25"/>
  <c r="S286" i="28"/>
  <c r="D18" i="25"/>
  <c r="N18" i="28"/>
  <c r="D37" i="25"/>
  <c r="N37" i="28"/>
  <c r="D26" i="25"/>
  <c r="N26" i="28"/>
  <c r="D35" i="25"/>
  <c r="N35" i="28"/>
  <c r="E126" i="25"/>
  <c r="S126" i="28"/>
  <c r="E142" i="25"/>
  <c r="S142" i="28"/>
  <c r="E161" i="25"/>
  <c r="S161" i="28"/>
  <c r="E169" i="25"/>
  <c r="S169" i="28"/>
  <c r="D30" i="25"/>
  <c r="N30" i="28"/>
  <c r="D159" i="25"/>
  <c r="N159" i="28"/>
  <c r="D271" i="25"/>
  <c r="N271" i="28"/>
  <c r="D192" i="25"/>
  <c r="N192" i="28"/>
  <c r="D223" i="25"/>
  <c r="N223" i="28"/>
  <c r="E69" i="25"/>
  <c r="S69" i="28"/>
  <c r="D11" i="25"/>
  <c r="N11" i="28"/>
  <c r="E201" i="25"/>
  <c r="S201" i="28"/>
  <c r="E116" i="25"/>
  <c r="S116" i="28"/>
  <c r="D67" i="25"/>
  <c r="N67" i="28"/>
  <c r="E259" i="25"/>
  <c r="S259" i="28"/>
  <c r="D219" i="25"/>
  <c r="N219" i="28"/>
  <c r="E144" i="25"/>
  <c r="S144" i="28"/>
  <c r="E158" i="25"/>
  <c r="S158" i="28"/>
  <c r="E205" i="25"/>
  <c r="S205" i="28"/>
  <c r="E239" i="25"/>
  <c r="S239" i="28"/>
  <c r="D6" i="25"/>
  <c r="N6" i="28"/>
  <c r="D147" i="25"/>
  <c r="N147" i="28"/>
  <c r="E221" i="25"/>
  <c r="S221" i="28"/>
  <c r="E266" i="25"/>
  <c r="S266" i="28"/>
  <c r="D224" i="25"/>
  <c r="N224" i="28"/>
  <c r="E210" i="25"/>
  <c r="S210" i="28"/>
  <c r="E229" i="25"/>
  <c r="S229" i="28"/>
  <c r="D179" i="25"/>
  <c r="N179" i="28"/>
  <c r="E218" i="25"/>
  <c r="S218" i="28"/>
  <c r="E190" i="25"/>
  <c r="S190" i="28"/>
  <c r="E108" i="25"/>
  <c r="S108" i="28"/>
  <c r="E225" i="25"/>
  <c r="S225" i="28"/>
  <c r="E237" i="25"/>
  <c r="S237" i="28"/>
  <c r="D208" i="25"/>
  <c r="N208" i="28"/>
  <c r="D194" i="25"/>
  <c r="N194" i="28"/>
  <c r="E181" i="25"/>
  <c r="S181" i="28"/>
  <c r="D7" i="25"/>
  <c r="N7" i="28"/>
  <c r="E106" i="25"/>
  <c r="S106" i="28"/>
  <c r="E262" i="25"/>
  <c r="S262" i="28"/>
  <c r="D59" i="25"/>
  <c r="N59" i="28"/>
  <c r="E273" i="25"/>
  <c r="S273" i="28"/>
  <c r="D56" i="25"/>
  <c r="N56" i="28"/>
  <c r="E277" i="25"/>
  <c r="S277" i="28"/>
  <c r="D123" i="25"/>
  <c r="N123" i="28"/>
  <c r="E122" i="25"/>
  <c r="S122" i="28"/>
  <c r="E80" i="25"/>
  <c r="S80" i="28"/>
  <c r="E254" i="25"/>
  <c r="S254" i="28"/>
  <c r="D110" i="25"/>
  <c r="N110" i="28"/>
  <c r="E156" i="25"/>
  <c r="S156" i="28"/>
  <c r="E129" i="25"/>
  <c r="S129" i="28"/>
  <c r="E132" i="25"/>
  <c r="S132" i="28"/>
  <c r="D118" i="25"/>
  <c r="N118" i="28"/>
  <c r="D137" i="25"/>
  <c r="N137" i="28"/>
  <c r="E241" i="25"/>
  <c r="S241" i="28"/>
  <c r="D60" i="25"/>
  <c r="N60" i="28"/>
  <c r="D51" i="25"/>
  <c r="N51" i="28"/>
  <c r="D107" i="25"/>
  <c r="N107" i="28"/>
  <c r="E113" i="25"/>
  <c r="S113" i="28"/>
  <c r="E150" i="25"/>
  <c r="S150" i="28"/>
  <c r="D45" i="25"/>
  <c r="N45" i="28"/>
  <c r="D170" i="25"/>
  <c r="N170" i="28"/>
  <c r="E196" i="25"/>
  <c r="S196" i="28"/>
  <c r="E173" i="25"/>
  <c r="S173" i="28"/>
  <c r="E82" i="25"/>
  <c r="S82" i="28"/>
  <c r="D32" i="25"/>
  <c r="N32" i="28"/>
  <c r="E85" i="25"/>
  <c r="S85" i="28"/>
  <c r="D29" i="25"/>
  <c r="N29" i="28"/>
  <c r="E183" i="25"/>
  <c r="S183" i="28"/>
  <c r="D171" i="25"/>
  <c r="N171" i="28"/>
  <c r="E199" i="25"/>
  <c r="S199" i="28"/>
  <c r="D39" i="25"/>
  <c r="N39" i="28"/>
  <c r="E109" i="25"/>
  <c r="S109" i="28"/>
  <c r="E164" i="25"/>
  <c r="S164" i="28"/>
  <c r="E284" i="25"/>
  <c r="S284" i="28"/>
  <c r="D57" i="25"/>
  <c r="N57" i="28"/>
  <c r="E189" i="25"/>
  <c r="S189" i="28"/>
  <c r="E84" i="25"/>
  <c r="S84" i="28"/>
  <c r="D178" i="25"/>
  <c r="N178" i="28"/>
  <c r="E283" i="25"/>
  <c r="S283" i="28"/>
  <c r="D240" i="25"/>
  <c r="N240" i="28"/>
  <c r="D226" i="25"/>
  <c r="N226" i="28"/>
  <c r="D213" i="25"/>
  <c r="N213" i="28"/>
  <c r="E25" i="25"/>
  <c r="S25" i="28"/>
  <c r="E282" i="25"/>
  <c r="S282" i="28"/>
  <c r="E15" i="25"/>
  <c r="S15" i="28"/>
  <c r="E19" i="25"/>
  <c r="S19" i="28"/>
  <c r="E195" i="25"/>
  <c r="S195" i="28"/>
  <c r="E143" i="25"/>
  <c r="S143" i="28"/>
  <c r="D264" i="25"/>
  <c r="N264" i="28"/>
  <c r="D204" i="25"/>
  <c r="N204" i="28"/>
  <c r="D112" i="25"/>
  <c r="N112" i="28"/>
  <c r="D120" i="25"/>
  <c r="N120" i="28"/>
  <c r="D138" i="25"/>
  <c r="N138" i="28"/>
  <c r="D127" i="25"/>
  <c r="N127" i="28"/>
  <c r="D152" i="25"/>
  <c r="N152" i="28"/>
  <c r="D141" i="25"/>
  <c r="N141" i="28"/>
  <c r="E23" i="25"/>
  <c r="S23" i="28"/>
  <c r="D244" i="25"/>
  <c r="N244" i="28"/>
  <c r="D230" i="25"/>
  <c r="N230" i="28"/>
  <c r="D265" i="25"/>
  <c r="N265" i="28"/>
  <c r="E46" i="25"/>
  <c r="S46" i="28"/>
  <c r="E281" i="25"/>
  <c r="S281" i="28"/>
  <c r="D65" i="25"/>
  <c r="N65" i="28"/>
  <c r="D279" i="25"/>
  <c r="N279" i="28"/>
  <c r="D235" i="25"/>
  <c r="N235" i="28"/>
  <c r="D197" i="25"/>
  <c r="N197" i="28"/>
  <c r="D261" i="25"/>
  <c r="N261" i="28"/>
  <c r="D72" i="25"/>
  <c r="N72" i="28"/>
  <c r="E58" i="25"/>
  <c r="S58" i="28"/>
  <c r="E203" i="25"/>
  <c r="S203" i="28"/>
  <c r="D270" i="25"/>
  <c r="N270" i="28"/>
  <c r="D79" i="25"/>
  <c r="N79" i="28"/>
  <c r="E102" i="25"/>
  <c r="S102" i="28"/>
  <c r="E227" i="25"/>
  <c r="S227" i="28"/>
  <c r="E49" i="25"/>
  <c r="S49" i="28"/>
  <c r="D263" i="25"/>
  <c r="N263" i="28"/>
  <c r="D63" i="25"/>
  <c r="N63" i="28"/>
  <c r="E78" i="25"/>
  <c r="S78" i="28"/>
  <c r="D175" i="25"/>
  <c r="N175" i="28"/>
  <c r="E83" i="25"/>
  <c r="S83" i="28"/>
  <c r="D100" i="25"/>
  <c r="N100" i="28"/>
  <c r="E86" i="25"/>
  <c r="S86" i="28"/>
  <c r="D124" i="25"/>
  <c r="N124" i="28"/>
  <c r="E232" i="25"/>
  <c r="S232" i="28"/>
  <c r="E52" i="25"/>
  <c r="S52" i="28"/>
  <c r="D162" i="25"/>
  <c r="N162" i="28"/>
  <c r="D96" i="25"/>
  <c r="N96" i="28"/>
  <c r="D101" i="25"/>
  <c r="N101" i="28"/>
  <c r="E40" i="25"/>
  <c r="S40" i="28"/>
  <c r="E38" i="25"/>
  <c r="S38" i="28"/>
  <c r="D253" i="25"/>
  <c r="N253" i="28"/>
  <c r="D234" i="25"/>
  <c r="N234" i="28"/>
  <c r="E27" i="25"/>
  <c r="S27" i="28"/>
  <c r="D114" i="25"/>
  <c r="N114" i="28"/>
  <c r="D87" i="25"/>
  <c r="N87" i="28"/>
  <c r="D248" i="25"/>
  <c r="N248" i="28"/>
  <c r="E94" i="25"/>
  <c r="S94" i="28"/>
  <c r="D238" i="25"/>
  <c r="N238" i="28"/>
  <c r="D246" i="25"/>
  <c r="N246" i="28"/>
  <c r="E137" i="25"/>
  <c r="S137" i="28"/>
  <c r="E153" i="25"/>
  <c r="S153" i="28"/>
  <c r="E275" i="25"/>
  <c r="S275" i="28"/>
  <c r="E182" i="25"/>
  <c r="S182" i="28"/>
  <c r="E193" i="25"/>
  <c r="S193" i="28"/>
  <c r="E68" i="25"/>
  <c r="S68" i="28"/>
  <c r="D34" i="25"/>
  <c r="N34" i="28"/>
  <c r="E93" i="25"/>
  <c r="S93" i="28"/>
  <c r="E177" i="25"/>
  <c r="S177" i="28"/>
  <c r="E213" i="25"/>
  <c r="S213" i="28"/>
  <c r="D19" i="25"/>
  <c r="N19" i="28"/>
  <c r="E264" i="25"/>
  <c r="S264" i="28"/>
  <c r="E204" i="25"/>
  <c r="S204" i="28"/>
  <c r="E138" i="25"/>
  <c r="S138" i="28"/>
  <c r="E127" i="25"/>
  <c r="S127" i="28"/>
  <c r="E152" i="25"/>
  <c r="S152" i="28"/>
  <c r="E141" i="25"/>
  <c r="S141" i="28"/>
  <c r="D23" i="25"/>
  <c r="N23" i="28"/>
  <c r="E244" i="25"/>
  <c r="S244" i="28"/>
  <c r="E230" i="25"/>
  <c r="S230" i="28"/>
  <c r="E265" i="25"/>
  <c r="S265" i="28"/>
  <c r="D46" i="25"/>
  <c r="N46" i="28"/>
  <c r="D281" i="25"/>
  <c r="N281" i="28"/>
  <c r="E279" i="25"/>
  <c r="S279" i="28"/>
  <c r="E235" i="25"/>
  <c r="S235" i="28"/>
  <c r="E197" i="25"/>
  <c r="S197" i="28"/>
  <c r="E261" i="25"/>
  <c r="S261" i="28"/>
  <c r="E72" i="25"/>
  <c r="S72" i="28"/>
  <c r="D58" i="25"/>
  <c r="N58" i="28"/>
  <c r="D203" i="25"/>
  <c r="N203" i="28"/>
  <c r="E270" i="25"/>
  <c r="S270" i="28"/>
  <c r="E79" i="25"/>
  <c r="S79" i="28"/>
  <c r="D102" i="25"/>
  <c r="N102" i="28"/>
  <c r="D227" i="25"/>
  <c r="N227" i="28"/>
  <c r="D49" i="25"/>
  <c r="N49" i="28"/>
  <c r="E263" i="25"/>
  <c r="S263" i="28"/>
  <c r="E63" i="25"/>
  <c r="S63" i="28"/>
  <c r="D78" i="25"/>
  <c r="N78" i="28"/>
  <c r="E175" i="25"/>
  <c r="S175" i="28"/>
  <c r="D83" i="25"/>
  <c r="N83" i="28"/>
  <c r="E100" i="25"/>
  <c r="S100" i="28"/>
  <c r="D86" i="25"/>
  <c r="N86" i="28"/>
  <c r="E124" i="25"/>
  <c r="S124" i="28"/>
  <c r="D232" i="25"/>
  <c r="N232" i="28"/>
  <c r="D52" i="25"/>
  <c r="N52" i="28"/>
  <c r="E162" i="25"/>
  <c r="S162" i="28"/>
  <c r="E96" i="25"/>
  <c r="S96" i="28"/>
  <c r="E101" i="25"/>
  <c r="S101" i="28"/>
  <c r="D40" i="25"/>
  <c r="N40" i="28"/>
  <c r="D38" i="25"/>
  <c r="N38" i="28"/>
  <c r="E253" i="25"/>
  <c r="S253" i="28"/>
  <c r="E234" i="25"/>
  <c r="S234" i="28"/>
  <c r="D27" i="25"/>
  <c r="N27" i="28"/>
  <c r="E114" i="25"/>
  <c r="S114" i="28"/>
  <c r="E87" i="25"/>
  <c r="S87" i="28"/>
  <c r="E248" i="25"/>
  <c r="S248" i="28"/>
  <c r="D94" i="25"/>
  <c r="N94" i="28"/>
  <c r="E238" i="25"/>
  <c r="S238" i="28"/>
  <c r="E246" i="25"/>
  <c r="S246" i="28"/>
  <c r="D250" i="25"/>
  <c r="N250" i="28"/>
  <c r="D31" i="25"/>
  <c r="N31" i="28"/>
  <c r="E251" i="25"/>
  <c r="S251" i="28"/>
  <c r="D184" i="25"/>
  <c r="N184" i="28"/>
  <c r="D287" i="25"/>
  <c r="N287" i="28"/>
  <c r="E243" i="25"/>
  <c r="S243" i="28"/>
  <c r="D20" i="25"/>
  <c r="N20" i="28"/>
  <c r="E267" i="25"/>
  <c r="S267" i="28"/>
  <c r="E92" i="25"/>
  <c r="S92" i="28"/>
  <c r="E166" i="25"/>
  <c r="S166" i="28"/>
  <c r="E121" i="25"/>
  <c r="S121" i="28"/>
  <c r="E268" i="25"/>
  <c r="S268" i="28"/>
  <c r="E242" i="25"/>
  <c r="S242" i="28"/>
  <c r="D282" i="25"/>
  <c r="N282" i="28"/>
  <c r="D15" i="25"/>
  <c r="N15" i="28"/>
  <c r="D195" i="25"/>
  <c r="N195" i="28"/>
  <c r="D143" i="25"/>
  <c r="N143" i="28"/>
  <c r="E112" i="25"/>
  <c r="S112" i="28"/>
  <c r="E120" i="25"/>
  <c r="S120" i="28"/>
  <c r="E65" i="25"/>
  <c r="S65" i="28"/>
  <c r="D256" i="25"/>
  <c r="N256" i="28"/>
  <c r="E70" i="25"/>
  <c r="S70" i="28"/>
  <c r="E36" i="25"/>
  <c r="S36" i="28"/>
  <c r="E14" i="25"/>
  <c r="S14" i="28"/>
  <c r="E12" i="25"/>
  <c r="S12" i="28"/>
  <c r="D247" i="25"/>
  <c r="N247" i="28"/>
  <c r="D191" i="25"/>
  <c r="N191" i="28"/>
  <c r="E55" i="25"/>
  <c r="S55" i="28"/>
  <c r="E41" i="25"/>
  <c r="S41" i="28"/>
  <c r="D255" i="25"/>
  <c r="N255" i="28"/>
  <c r="E48" i="25"/>
  <c r="S48" i="28"/>
  <c r="D207" i="25"/>
  <c r="N207" i="28"/>
  <c r="E211" i="25"/>
  <c r="S211" i="28"/>
  <c r="D157" i="25"/>
  <c r="N157" i="28"/>
  <c r="D160" i="25"/>
  <c r="N160" i="28"/>
  <c r="D146" i="25"/>
  <c r="N146" i="28"/>
  <c r="D165" i="25"/>
  <c r="N165" i="28"/>
  <c r="D168" i="25"/>
  <c r="N168" i="28"/>
  <c r="D154" i="25"/>
  <c r="N154" i="28"/>
  <c r="D111" i="25"/>
  <c r="N111" i="28"/>
  <c r="D77" i="25"/>
  <c r="N77" i="28"/>
  <c r="D288" i="25"/>
  <c r="N288" i="28"/>
  <c r="D285" i="25"/>
  <c r="N285" i="28"/>
  <c r="E28" i="25"/>
  <c r="S28" i="28"/>
  <c r="E42" i="25"/>
  <c r="S42" i="28"/>
  <c r="D188" i="25"/>
  <c r="N188" i="28"/>
  <c r="D174" i="25"/>
  <c r="N174" i="28"/>
  <c r="D215" i="25"/>
  <c r="N215" i="28"/>
  <c r="E187" i="25"/>
  <c r="S187" i="28"/>
  <c r="E54" i="25"/>
  <c r="S54" i="28"/>
  <c r="E115" i="25"/>
  <c r="S115" i="28"/>
  <c r="E200" i="25"/>
  <c r="S200" i="28"/>
  <c r="E186" i="25"/>
  <c r="S186" i="28"/>
  <c r="E5" i="25"/>
  <c r="S5" i="28"/>
  <c r="D172" i="25"/>
  <c r="N172" i="28"/>
  <c r="D145" i="25"/>
  <c r="N145" i="28"/>
  <c r="D185" i="25"/>
  <c r="N185" i="28"/>
  <c r="E90" i="25"/>
  <c r="S90" i="28"/>
  <c r="D260" i="25"/>
  <c r="N260" i="28"/>
  <c r="D280" i="25"/>
  <c r="N280" i="28"/>
  <c r="D74" i="25"/>
  <c r="N74" i="28"/>
  <c r="D220" i="25"/>
  <c r="N220" i="28"/>
  <c r="D206" i="25"/>
  <c r="N206" i="28"/>
  <c r="D71" i="25"/>
  <c r="N71" i="28"/>
  <c r="E16" i="25"/>
  <c r="S16" i="28"/>
  <c r="D228" i="25"/>
  <c r="N228" i="28"/>
  <c r="D214" i="25"/>
  <c r="N214" i="28"/>
  <c r="E99" i="25"/>
  <c r="S99" i="28"/>
  <c r="E105" i="25"/>
  <c r="S105" i="28"/>
  <c r="D257" i="25"/>
  <c r="N257" i="28"/>
  <c r="D222" i="25"/>
  <c r="N222" i="28"/>
  <c r="D134" i="25"/>
  <c r="N134" i="28"/>
  <c r="D89" i="25"/>
  <c r="N89" i="28"/>
  <c r="D103" i="25"/>
  <c r="N103" i="28"/>
  <c r="E104" i="25"/>
  <c r="S104" i="28"/>
  <c r="E47" i="25"/>
  <c r="S47" i="28"/>
  <c r="D180" i="25"/>
  <c r="N180" i="28"/>
  <c r="E151" i="25"/>
  <c r="S151" i="28"/>
  <c r="E167" i="25"/>
  <c r="S167" i="28"/>
  <c r="D272" i="25"/>
  <c r="N272" i="28"/>
  <c r="E91" i="25"/>
  <c r="S91" i="28"/>
  <c r="D278" i="25"/>
  <c r="N278" i="28"/>
  <c r="E43" i="25"/>
  <c r="S43" i="28"/>
  <c r="D249" i="25"/>
  <c r="N249" i="28"/>
  <c r="E163" i="25"/>
  <c r="S163" i="28"/>
  <c r="D81" i="25"/>
  <c r="N81" i="28"/>
  <c r="D125" i="25"/>
  <c r="N125" i="28"/>
  <c r="D128" i="25"/>
  <c r="N128" i="28"/>
  <c r="D133" i="25"/>
  <c r="N133" i="28"/>
  <c r="E250" i="25"/>
  <c r="S250" i="28"/>
  <c r="D198" i="25"/>
  <c r="N198" i="28"/>
  <c r="D8" i="25"/>
  <c r="N8" i="28"/>
  <c r="E236" i="25"/>
  <c r="S236" i="28"/>
  <c r="E64" i="25"/>
  <c r="S64" i="28"/>
  <c r="D62" i="25"/>
  <c r="N62" i="28"/>
  <c r="D21" i="25"/>
  <c r="N21" i="28"/>
  <c r="E252" i="25"/>
  <c r="S252" i="28"/>
  <c r="E148" i="25"/>
  <c r="S148" i="28"/>
  <c r="E97" i="25"/>
  <c r="S97" i="28"/>
  <c r="E240" i="25"/>
  <c r="S240" i="28"/>
  <c r="D70" i="25"/>
  <c r="N70" i="28"/>
  <c r="D36" i="25"/>
  <c r="N36" i="28"/>
  <c r="E191" i="25"/>
  <c r="S191" i="28"/>
  <c r="D55" i="25"/>
  <c r="N55" i="28"/>
  <c r="E160" i="25"/>
  <c r="S160" i="28"/>
  <c r="E165" i="25"/>
  <c r="S165" i="28"/>
  <c r="E77" i="25"/>
  <c r="S77" i="28"/>
  <c r="E285" i="25"/>
  <c r="S285" i="28"/>
  <c r="D42" i="25"/>
  <c r="N42" i="28"/>
  <c r="D54" i="25"/>
  <c r="N54" i="28"/>
  <c r="D200" i="25"/>
  <c r="N200" i="28"/>
  <c r="D186" i="25"/>
  <c r="N186" i="28"/>
  <c r="D5" i="25"/>
  <c r="N5" i="28"/>
  <c r="E172" i="25"/>
  <c r="S172" i="28"/>
  <c r="E145" i="25"/>
  <c r="S145" i="28"/>
  <c r="E185" i="25"/>
  <c r="S185" i="28"/>
  <c r="D90" i="25"/>
  <c r="N90" i="28"/>
  <c r="E260" i="25"/>
  <c r="S260" i="28"/>
  <c r="E280" i="25"/>
  <c r="S280" i="28"/>
  <c r="E74" i="25"/>
  <c r="S74" i="28"/>
  <c r="E220" i="25"/>
  <c r="S220" i="28"/>
  <c r="E206" i="25"/>
  <c r="S206" i="28"/>
  <c r="E71" i="25"/>
  <c r="S71" i="28"/>
  <c r="D16" i="25"/>
  <c r="N16" i="28"/>
  <c r="E228" i="25"/>
  <c r="S228" i="28"/>
  <c r="E214" i="25"/>
  <c r="S214" i="28"/>
  <c r="D99" i="25"/>
  <c r="N99" i="28"/>
  <c r="D105" i="25"/>
  <c r="N105" i="28"/>
  <c r="E257" i="25"/>
  <c r="S257" i="28"/>
  <c r="E222" i="25"/>
  <c r="S222" i="28"/>
  <c r="E134" i="25"/>
  <c r="S134" i="28"/>
  <c r="E89" i="25"/>
  <c r="S89" i="28"/>
  <c r="E103" i="25"/>
  <c r="S103" i="28"/>
  <c r="D104" i="25"/>
  <c r="N104" i="28"/>
  <c r="D47" i="25"/>
  <c r="N47" i="28"/>
  <c r="E180" i="25"/>
  <c r="S180" i="28"/>
  <c r="D151" i="25"/>
  <c r="N151" i="28"/>
  <c r="D167" i="25"/>
  <c r="N167" i="28"/>
  <c r="E272" i="25"/>
  <c r="S272" i="28"/>
  <c r="D91" i="25"/>
  <c r="N91" i="28"/>
  <c r="E278" i="25"/>
  <c r="S278" i="28"/>
  <c r="D43" i="25"/>
  <c r="N43" i="28"/>
  <c r="E249" i="25"/>
  <c r="S249" i="28"/>
  <c r="D163" i="25"/>
  <c r="N163" i="28"/>
  <c r="E81" i="25"/>
  <c r="S81" i="28"/>
  <c r="E125" i="25"/>
  <c r="S125" i="28"/>
  <c r="E128" i="25"/>
  <c r="S128" i="28"/>
  <c r="E133" i="25"/>
  <c r="S133" i="28"/>
  <c r="D136" i="25"/>
  <c r="N136" i="28"/>
  <c r="E274" i="25"/>
  <c r="S274" i="28"/>
  <c r="E33" i="25"/>
  <c r="S33" i="28"/>
  <c r="D33" i="25"/>
  <c r="N33" i="28"/>
  <c r="E4" i="26"/>
  <c r="E289" i="26" s="1"/>
  <c r="D289" i="26"/>
  <c r="G289" i="23"/>
  <c r="H3" i="23"/>
  <c r="N3" i="28" s="1"/>
  <c r="I3" i="23"/>
  <c r="S3" i="28" s="1"/>
  <c r="K289" i="23"/>
  <c r="N289" i="28" l="1"/>
  <c r="S289" i="28"/>
  <c r="E3" i="25"/>
  <c r="E289" i="25" s="1"/>
  <c r="I289" i="23"/>
  <c r="D3" i="25"/>
  <c r="D289" i="25" s="1"/>
  <c r="H289" i="23"/>
  <c r="H3" i="1" l="1"/>
  <c r="D3" i="28" s="1"/>
  <c r="H4" i="1"/>
  <c r="D4" i="28" s="1"/>
  <c r="H5" i="1"/>
  <c r="D5" i="28" s="1"/>
  <c r="H6" i="1"/>
  <c r="D6" i="28" s="1"/>
  <c r="H7" i="1"/>
  <c r="D7" i="28" s="1"/>
  <c r="H8" i="1"/>
  <c r="D8" i="28" s="1"/>
  <c r="H9" i="1"/>
  <c r="D9" i="28" s="1"/>
  <c r="H10" i="1"/>
  <c r="D10" i="28" s="1"/>
  <c r="H11" i="1"/>
  <c r="D11" i="28" s="1"/>
  <c r="H12" i="1"/>
  <c r="D12" i="28" s="1"/>
  <c r="H13" i="1"/>
  <c r="D13" i="28" s="1"/>
  <c r="H14" i="1"/>
  <c r="D14" i="28" s="1"/>
  <c r="H15" i="1"/>
  <c r="D15" i="28" s="1"/>
  <c r="H16" i="1"/>
  <c r="D16" i="28" s="1"/>
  <c r="H17" i="1"/>
  <c r="D17" i="28" s="1"/>
  <c r="H18" i="1"/>
  <c r="D18" i="28" s="1"/>
  <c r="H19" i="1"/>
  <c r="D19" i="28" s="1"/>
  <c r="H20" i="1"/>
  <c r="D20" i="28" s="1"/>
  <c r="H21" i="1"/>
  <c r="D21" i="28" s="1"/>
  <c r="H22" i="1"/>
  <c r="D22" i="28" s="1"/>
  <c r="H23" i="1"/>
  <c r="D23" i="28" s="1"/>
  <c r="H24" i="1"/>
  <c r="D24" i="28" s="1"/>
  <c r="H25" i="1"/>
  <c r="D25" i="28" s="1"/>
  <c r="H26" i="1"/>
  <c r="D26" i="28" s="1"/>
  <c r="H27" i="1"/>
  <c r="D27" i="28" s="1"/>
  <c r="H28" i="1"/>
  <c r="D28" i="28" s="1"/>
  <c r="H29" i="1"/>
  <c r="D29" i="28" s="1"/>
  <c r="H30" i="1"/>
  <c r="D30" i="28" s="1"/>
  <c r="H31" i="1"/>
  <c r="D31" i="28" s="1"/>
  <c r="H32" i="1"/>
  <c r="D32" i="28" s="1"/>
  <c r="H33" i="1"/>
  <c r="D33" i="28" s="1"/>
  <c r="H34" i="1"/>
  <c r="D34" i="28" s="1"/>
  <c r="H35" i="1"/>
  <c r="D35" i="28" s="1"/>
  <c r="H36" i="1"/>
  <c r="D36" i="28" s="1"/>
  <c r="H37" i="1"/>
  <c r="D37" i="28" s="1"/>
  <c r="H38" i="1"/>
  <c r="D38" i="28" s="1"/>
  <c r="H39" i="1"/>
  <c r="D39" i="28" s="1"/>
  <c r="H40" i="1"/>
  <c r="D40" i="28" s="1"/>
  <c r="H41" i="1"/>
  <c r="D41" i="28" s="1"/>
  <c r="H42" i="1"/>
  <c r="D42" i="28" s="1"/>
  <c r="H43" i="1"/>
  <c r="D43" i="28" s="1"/>
  <c r="H44" i="1"/>
  <c r="D44" i="28" s="1"/>
  <c r="H45" i="1"/>
  <c r="D45" i="28" s="1"/>
  <c r="H46" i="1"/>
  <c r="D46" i="28" s="1"/>
  <c r="H47" i="1"/>
  <c r="D47" i="28" s="1"/>
  <c r="H48" i="1"/>
  <c r="D48" i="28" s="1"/>
  <c r="H49" i="1"/>
  <c r="D49" i="28" s="1"/>
  <c r="H50" i="1"/>
  <c r="D50" i="28" s="1"/>
  <c r="H51" i="1"/>
  <c r="D51" i="28" s="1"/>
  <c r="H52" i="1"/>
  <c r="D52" i="28" s="1"/>
  <c r="H53" i="1"/>
  <c r="D53" i="28" s="1"/>
  <c r="H54" i="1"/>
  <c r="D54" i="28" s="1"/>
  <c r="H55" i="1"/>
  <c r="D55" i="28" s="1"/>
  <c r="H56" i="1"/>
  <c r="D56" i="28" s="1"/>
  <c r="H57" i="1"/>
  <c r="D57" i="28" s="1"/>
  <c r="H58" i="1"/>
  <c r="D58" i="28" s="1"/>
  <c r="H59" i="1"/>
  <c r="D59" i="28" s="1"/>
  <c r="H60" i="1"/>
  <c r="D60" i="28" s="1"/>
  <c r="H61" i="1"/>
  <c r="D61" i="28" s="1"/>
  <c r="H62" i="1"/>
  <c r="D62" i="28" s="1"/>
  <c r="H63" i="1"/>
  <c r="D63" i="28" s="1"/>
  <c r="H64" i="1"/>
  <c r="D64" i="28" s="1"/>
  <c r="H65" i="1"/>
  <c r="D65" i="28" s="1"/>
  <c r="H66" i="1"/>
  <c r="D66" i="28" s="1"/>
  <c r="H67" i="1"/>
  <c r="D67" i="28" s="1"/>
  <c r="H68" i="1"/>
  <c r="D68" i="28" s="1"/>
  <c r="H69" i="1"/>
  <c r="D69" i="28" s="1"/>
  <c r="H70" i="1"/>
  <c r="D70" i="28" s="1"/>
  <c r="H71" i="1"/>
  <c r="D71" i="28" s="1"/>
  <c r="H72" i="1"/>
  <c r="D72" i="28" s="1"/>
  <c r="H73" i="1"/>
  <c r="D73" i="28" s="1"/>
  <c r="H74" i="1"/>
  <c r="D74" i="28" s="1"/>
  <c r="H75" i="1"/>
  <c r="D75" i="28" s="1"/>
  <c r="H76" i="1"/>
  <c r="D76" i="28" s="1"/>
  <c r="H77" i="1"/>
  <c r="D77" i="28" s="1"/>
  <c r="H78" i="1"/>
  <c r="D78" i="28" s="1"/>
  <c r="H79" i="1"/>
  <c r="D79" i="28" s="1"/>
  <c r="H80" i="1"/>
  <c r="D80" i="28" s="1"/>
  <c r="H81" i="1"/>
  <c r="D81" i="28" s="1"/>
  <c r="H82" i="1"/>
  <c r="D82" i="28" s="1"/>
  <c r="H83" i="1"/>
  <c r="D83" i="28" s="1"/>
  <c r="H84" i="1"/>
  <c r="D84" i="28" s="1"/>
  <c r="H85" i="1"/>
  <c r="D85" i="28" s="1"/>
  <c r="H86" i="1"/>
  <c r="D86" i="28" s="1"/>
  <c r="H87" i="1"/>
  <c r="D87" i="28" s="1"/>
  <c r="H88" i="1"/>
  <c r="D88" i="28" s="1"/>
  <c r="H89" i="1"/>
  <c r="D89" i="28" s="1"/>
  <c r="H90" i="1"/>
  <c r="D90" i="28" s="1"/>
  <c r="H91" i="1"/>
  <c r="D91" i="28" s="1"/>
  <c r="H92" i="1"/>
  <c r="D92" i="28" s="1"/>
  <c r="H93" i="1"/>
  <c r="D93" i="28" s="1"/>
  <c r="H94" i="1"/>
  <c r="D94" i="28" s="1"/>
  <c r="H95" i="1"/>
  <c r="D95" i="28" s="1"/>
  <c r="H96" i="1"/>
  <c r="D96" i="28" s="1"/>
  <c r="H97" i="1"/>
  <c r="D97" i="28" s="1"/>
  <c r="H98" i="1"/>
  <c r="D98" i="28" s="1"/>
  <c r="H99" i="1"/>
  <c r="D99" i="28" s="1"/>
  <c r="H100" i="1"/>
  <c r="D100" i="28" s="1"/>
  <c r="H101" i="1"/>
  <c r="D101" i="28" s="1"/>
  <c r="H102" i="1"/>
  <c r="D102" i="28" s="1"/>
  <c r="H103" i="1"/>
  <c r="D103" i="28" s="1"/>
  <c r="H104" i="1"/>
  <c r="D104" i="28" s="1"/>
  <c r="H105" i="1"/>
  <c r="D105" i="28" s="1"/>
  <c r="H106" i="1"/>
  <c r="D106" i="28" s="1"/>
  <c r="H107" i="1"/>
  <c r="D107" i="28" s="1"/>
  <c r="H108" i="1"/>
  <c r="D108" i="28" s="1"/>
  <c r="H109" i="1"/>
  <c r="D109" i="28" s="1"/>
  <c r="H110" i="1"/>
  <c r="D110" i="28" s="1"/>
  <c r="H111" i="1"/>
  <c r="D111" i="28" s="1"/>
  <c r="H112" i="1"/>
  <c r="D112" i="28" s="1"/>
  <c r="H113" i="1"/>
  <c r="D113" i="28" s="1"/>
  <c r="H114" i="1"/>
  <c r="D114" i="28" s="1"/>
  <c r="H115" i="1"/>
  <c r="D115" i="28" s="1"/>
  <c r="H116" i="1"/>
  <c r="D116" i="28" s="1"/>
  <c r="H117" i="1"/>
  <c r="D117" i="28" s="1"/>
  <c r="H118" i="1"/>
  <c r="D118" i="28" s="1"/>
  <c r="H119" i="1"/>
  <c r="D119" i="28" s="1"/>
  <c r="H120" i="1"/>
  <c r="D120" i="28" s="1"/>
  <c r="H121" i="1"/>
  <c r="D121" i="28" s="1"/>
  <c r="H122" i="1"/>
  <c r="D122" i="28" s="1"/>
  <c r="H123" i="1"/>
  <c r="D123" i="28" s="1"/>
  <c r="H124" i="1"/>
  <c r="D124" i="28" s="1"/>
  <c r="H125" i="1"/>
  <c r="D125" i="28" s="1"/>
  <c r="H126" i="1"/>
  <c r="D126" i="28" s="1"/>
  <c r="H127" i="1"/>
  <c r="D127" i="28" s="1"/>
  <c r="H128" i="1"/>
  <c r="D128" i="28" s="1"/>
  <c r="H129" i="1"/>
  <c r="D129" i="28" s="1"/>
  <c r="H130" i="1"/>
  <c r="D130" i="28" s="1"/>
  <c r="H131" i="1"/>
  <c r="D131" i="28" s="1"/>
  <c r="H132" i="1"/>
  <c r="D132" i="28" s="1"/>
  <c r="H133" i="1"/>
  <c r="D133" i="28" s="1"/>
  <c r="H134" i="1"/>
  <c r="D134" i="28" s="1"/>
  <c r="H135" i="1"/>
  <c r="D135" i="28" s="1"/>
  <c r="H136" i="1"/>
  <c r="D136" i="28" s="1"/>
  <c r="H137" i="1"/>
  <c r="D137" i="28" s="1"/>
  <c r="H138" i="1"/>
  <c r="D138" i="28" s="1"/>
  <c r="H139" i="1"/>
  <c r="D139" i="28" s="1"/>
  <c r="H140" i="1"/>
  <c r="D140" i="28" s="1"/>
  <c r="H141" i="1"/>
  <c r="D141" i="28" s="1"/>
  <c r="H142" i="1"/>
  <c r="D142" i="28" s="1"/>
  <c r="H143" i="1"/>
  <c r="D143" i="28" s="1"/>
  <c r="H144" i="1"/>
  <c r="D144" i="28" s="1"/>
  <c r="H145" i="1"/>
  <c r="D145" i="28" s="1"/>
  <c r="H146" i="1"/>
  <c r="D146" i="28" s="1"/>
  <c r="H147" i="1"/>
  <c r="D147" i="28" s="1"/>
  <c r="H148" i="1"/>
  <c r="D148" i="28" s="1"/>
  <c r="H149" i="1"/>
  <c r="D149" i="28" s="1"/>
  <c r="H150" i="1"/>
  <c r="D150" i="28" s="1"/>
  <c r="H151" i="1"/>
  <c r="D151" i="28" s="1"/>
  <c r="H152" i="1"/>
  <c r="D152" i="28" s="1"/>
  <c r="H153" i="1"/>
  <c r="D153" i="28" s="1"/>
  <c r="H154" i="1"/>
  <c r="D154" i="28" s="1"/>
  <c r="H155" i="1"/>
  <c r="D155" i="28" s="1"/>
  <c r="H156" i="1"/>
  <c r="D156" i="28" s="1"/>
  <c r="H157" i="1"/>
  <c r="D157" i="28" s="1"/>
  <c r="H158" i="1"/>
  <c r="D158" i="28" s="1"/>
  <c r="H159" i="1"/>
  <c r="D159" i="28" s="1"/>
  <c r="H160" i="1"/>
  <c r="D160" i="28" s="1"/>
  <c r="H161" i="1"/>
  <c r="D161" i="28" s="1"/>
  <c r="H162" i="1"/>
  <c r="D162" i="28" s="1"/>
  <c r="H163" i="1"/>
  <c r="D163" i="28" s="1"/>
  <c r="H164" i="1"/>
  <c r="D164" i="28" s="1"/>
  <c r="H165" i="1"/>
  <c r="D165" i="28" s="1"/>
  <c r="H166" i="1"/>
  <c r="D166" i="28" s="1"/>
  <c r="H167" i="1"/>
  <c r="D167" i="28" s="1"/>
  <c r="H168" i="1"/>
  <c r="D168" i="28" s="1"/>
  <c r="H169" i="1"/>
  <c r="D169" i="28" s="1"/>
  <c r="H170" i="1"/>
  <c r="D170" i="28" s="1"/>
  <c r="H171" i="1"/>
  <c r="D171" i="28" s="1"/>
  <c r="H172" i="1"/>
  <c r="D172" i="28" s="1"/>
  <c r="H173" i="1"/>
  <c r="D173" i="28" s="1"/>
  <c r="H174" i="1"/>
  <c r="D174" i="28" s="1"/>
  <c r="H175" i="1"/>
  <c r="D175" i="28" s="1"/>
  <c r="H176" i="1"/>
  <c r="D176" i="28" s="1"/>
  <c r="H177" i="1"/>
  <c r="D177" i="28" s="1"/>
  <c r="H178" i="1"/>
  <c r="D178" i="28" s="1"/>
  <c r="H179" i="1"/>
  <c r="D179" i="28" s="1"/>
  <c r="H180" i="1"/>
  <c r="D180" i="28" s="1"/>
  <c r="H181" i="1"/>
  <c r="D181" i="28" s="1"/>
  <c r="H182" i="1"/>
  <c r="D182" i="28" s="1"/>
  <c r="H183" i="1"/>
  <c r="D183" i="28" s="1"/>
  <c r="H184" i="1"/>
  <c r="D184" i="28" s="1"/>
  <c r="H185" i="1"/>
  <c r="D185" i="28" s="1"/>
  <c r="H186" i="1"/>
  <c r="D186" i="28" s="1"/>
  <c r="H187" i="1"/>
  <c r="D187" i="28" s="1"/>
  <c r="H188" i="1"/>
  <c r="D188" i="28" s="1"/>
  <c r="H189" i="1"/>
  <c r="D189" i="28" s="1"/>
  <c r="H190" i="1"/>
  <c r="D190" i="28" s="1"/>
  <c r="H191" i="1"/>
  <c r="D191" i="28" s="1"/>
  <c r="H192" i="1"/>
  <c r="D192" i="28" s="1"/>
  <c r="H193" i="1"/>
  <c r="D193" i="28" s="1"/>
  <c r="H194" i="1"/>
  <c r="D194" i="28" s="1"/>
  <c r="H195" i="1"/>
  <c r="D195" i="28" s="1"/>
  <c r="H196" i="1"/>
  <c r="D196" i="28" s="1"/>
  <c r="H197" i="1"/>
  <c r="D197" i="28" s="1"/>
  <c r="H198" i="1"/>
  <c r="D198" i="28" s="1"/>
  <c r="H199" i="1"/>
  <c r="D199" i="28" s="1"/>
  <c r="H200" i="1"/>
  <c r="D200" i="28" s="1"/>
  <c r="H201" i="1"/>
  <c r="D201" i="28" s="1"/>
  <c r="H202" i="1"/>
  <c r="D202" i="28" s="1"/>
  <c r="H203" i="1"/>
  <c r="D203" i="28" s="1"/>
  <c r="H204" i="1"/>
  <c r="D204" i="28" s="1"/>
  <c r="H205" i="1"/>
  <c r="D205" i="28" s="1"/>
  <c r="H206" i="1"/>
  <c r="D206" i="28" s="1"/>
  <c r="H207" i="1"/>
  <c r="D207" i="28" s="1"/>
  <c r="H208" i="1"/>
  <c r="D208" i="28" s="1"/>
  <c r="H209" i="1"/>
  <c r="D209" i="28" s="1"/>
  <c r="H210" i="1"/>
  <c r="D210" i="28" s="1"/>
  <c r="H211" i="1"/>
  <c r="D211" i="28" s="1"/>
  <c r="H212" i="1"/>
  <c r="D212" i="28" s="1"/>
  <c r="H213" i="1"/>
  <c r="D213" i="28" s="1"/>
  <c r="H214" i="1"/>
  <c r="D214" i="28" s="1"/>
  <c r="H215" i="1"/>
  <c r="D215" i="28" s="1"/>
  <c r="H216" i="1"/>
  <c r="D216" i="28" s="1"/>
  <c r="H217" i="1"/>
  <c r="D217" i="28" s="1"/>
  <c r="H218" i="1"/>
  <c r="D218" i="28" s="1"/>
  <c r="H219" i="1"/>
  <c r="D219" i="28" s="1"/>
  <c r="H220" i="1"/>
  <c r="D220" i="28" s="1"/>
  <c r="H221" i="1"/>
  <c r="D221" i="28" s="1"/>
  <c r="H222" i="1"/>
  <c r="D222" i="28" s="1"/>
  <c r="H223" i="1"/>
  <c r="D223" i="28" s="1"/>
  <c r="H224" i="1"/>
  <c r="D224" i="28" s="1"/>
  <c r="H225" i="1"/>
  <c r="D225" i="28" s="1"/>
  <c r="H226" i="1"/>
  <c r="D226" i="28" s="1"/>
  <c r="H227" i="1"/>
  <c r="D227" i="28" s="1"/>
  <c r="H228" i="1"/>
  <c r="D228" i="28" s="1"/>
  <c r="H229" i="1"/>
  <c r="D229" i="28" s="1"/>
  <c r="H230" i="1"/>
  <c r="D230" i="28" s="1"/>
  <c r="H231" i="1"/>
  <c r="D231" i="28" s="1"/>
  <c r="H232" i="1"/>
  <c r="D232" i="28" s="1"/>
  <c r="H233" i="1"/>
  <c r="D233" i="28" s="1"/>
  <c r="H234" i="1"/>
  <c r="D234" i="28" s="1"/>
  <c r="H235" i="1"/>
  <c r="D235" i="28" s="1"/>
  <c r="H236" i="1"/>
  <c r="D236" i="28" s="1"/>
  <c r="H237" i="1"/>
  <c r="D237" i="28" s="1"/>
  <c r="H238" i="1"/>
  <c r="D238" i="28" s="1"/>
  <c r="H239" i="1"/>
  <c r="D239" i="28" s="1"/>
  <c r="H240" i="1"/>
  <c r="D240" i="28" s="1"/>
  <c r="H241" i="1"/>
  <c r="D241" i="28" s="1"/>
  <c r="H242" i="1"/>
  <c r="D242" i="28" s="1"/>
  <c r="H243" i="1"/>
  <c r="D243" i="28" s="1"/>
  <c r="H244" i="1"/>
  <c r="D244" i="28" s="1"/>
  <c r="H245" i="1"/>
  <c r="D245" i="28" s="1"/>
  <c r="H246" i="1"/>
  <c r="D246" i="28" s="1"/>
  <c r="H247" i="1"/>
  <c r="D247" i="28" s="1"/>
  <c r="H248" i="1"/>
  <c r="D248" i="28" s="1"/>
  <c r="H249" i="1"/>
  <c r="D249" i="28" s="1"/>
  <c r="H250" i="1"/>
  <c r="D250" i="28" s="1"/>
  <c r="H251" i="1"/>
  <c r="D251" i="28" s="1"/>
  <c r="H252" i="1"/>
  <c r="D252" i="28" s="1"/>
  <c r="H253" i="1"/>
  <c r="D253" i="28" s="1"/>
  <c r="H254" i="1"/>
  <c r="D254" i="28" s="1"/>
  <c r="H255" i="1"/>
  <c r="D255" i="28" s="1"/>
  <c r="H256" i="1"/>
  <c r="D256" i="28" s="1"/>
  <c r="H257" i="1"/>
  <c r="D257" i="28" s="1"/>
  <c r="H258" i="1"/>
  <c r="D258" i="28" s="1"/>
  <c r="H259" i="1"/>
  <c r="D259" i="28" s="1"/>
  <c r="H260" i="1"/>
  <c r="D260" i="28" s="1"/>
  <c r="H261" i="1"/>
  <c r="D261" i="28" s="1"/>
  <c r="H262" i="1"/>
  <c r="D262" i="28" s="1"/>
  <c r="H263" i="1"/>
  <c r="D263" i="28" s="1"/>
  <c r="H264" i="1"/>
  <c r="D264" i="28" s="1"/>
  <c r="H265" i="1"/>
  <c r="D265" i="28" s="1"/>
  <c r="H266" i="1"/>
  <c r="D266" i="28" s="1"/>
  <c r="H267" i="1"/>
  <c r="D267" i="28" s="1"/>
  <c r="H268" i="1"/>
  <c r="D268" i="28" s="1"/>
  <c r="H269" i="1"/>
  <c r="D269" i="28" s="1"/>
  <c r="H270" i="1"/>
  <c r="D270" i="28" s="1"/>
  <c r="H271" i="1"/>
  <c r="D271" i="28" s="1"/>
  <c r="H272" i="1"/>
  <c r="D272" i="28" s="1"/>
  <c r="H273" i="1"/>
  <c r="D273" i="28" s="1"/>
  <c r="H274" i="1"/>
  <c r="D274" i="28" s="1"/>
  <c r="H275" i="1"/>
  <c r="D275" i="28" s="1"/>
  <c r="H276" i="1"/>
  <c r="D276" i="28" s="1"/>
  <c r="H277" i="1"/>
  <c r="D277" i="28" s="1"/>
  <c r="H278" i="1"/>
  <c r="D278" i="28" s="1"/>
  <c r="H279" i="1"/>
  <c r="D279" i="28" s="1"/>
  <c r="H280" i="1"/>
  <c r="D280" i="28" s="1"/>
  <c r="H281" i="1"/>
  <c r="D281" i="28" s="1"/>
  <c r="H282" i="1"/>
  <c r="D282" i="28" s="1"/>
  <c r="H283" i="1"/>
  <c r="D283" i="28" s="1"/>
  <c r="H284" i="1"/>
  <c r="D284" i="28" s="1"/>
  <c r="H285" i="1"/>
  <c r="D285" i="28" s="1"/>
  <c r="H286" i="1"/>
  <c r="D286" i="28" s="1"/>
  <c r="H287" i="1"/>
  <c r="D287" i="28" s="1"/>
  <c r="H288" i="1"/>
  <c r="D288" i="28" s="1"/>
  <c r="D289" i="28" l="1"/>
  <c r="F299" i="8"/>
  <c r="P303" i="28" s="1"/>
  <c r="Q303" i="28" s="1"/>
  <c r="F300" i="8"/>
  <c r="P304" i="28" s="1"/>
  <c r="Q304" i="28" s="1"/>
  <c r="F301" i="8"/>
  <c r="P305" i="28" s="1"/>
  <c r="Q305" i="28" s="1"/>
  <c r="F302" i="8"/>
  <c r="P306" i="28" s="1"/>
  <c r="Q306" i="28" s="1"/>
  <c r="F303" i="8"/>
  <c r="P307" i="28" s="1"/>
  <c r="Q307" i="28" s="1"/>
  <c r="F298" i="8"/>
  <c r="P302" i="28" s="1"/>
  <c r="Q302" i="28" l="1"/>
  <c r="Q308" i="28" s="1"/>
  <c r="P308" i="28"/>
  <c r="F304" i="8"/>
  <c r="D304" i="8" l="1"/>
  <c r="D289" i="8"/>
  <c r="D310" i="8" s="1"/>
  <c r="E289" i="1" l="1"/>
  <c r="F289" i="1"/>
  <c r="G289" i="1"/>
  <c r="E304" i="8" l="1"/>
  <c r="E289" i="8" l="1"/>
  <c r="E310" i="8" s="1"/>
  <c r="D38" i="9" l="1"/>
  <c r="D94" i="9"/>
  <c r="D150" i="9"/>
  <c r="D182" i="9"/>
  <c r="D238" i="9"/>
  <c r="D278" i="9"/>
  <c r="D7" i="9"/>
  <c r="D15" i="9"/>
  <c r="D23" i="9"/>
  <c r="D31" i="9"/>
  <c r="D39" i="9"/>
  <c r="D47" i="9"/>
  <c r="D55" i="9"/>
  <c r="D63" i="9"/>
  <c r="D71" i="9"/>
  <c r="D79" i="9"/>
  <c r="D87" i="9"/>
  <c r="D95" i="9"/>
  <c r="D103" i="9"/>
  <c r="D111" i="9"/>
  <c r="D119" i="9"/>
  <c r="D127" i="9"/>
  <c r="D135" i="9"/>
  <c r="D143" i="9"/>
  <c r="D151" i="9"/>
  <c r="D159" i="9"/>
  <c r="D167" i="9"/>
  <c r="D175" i="9"/>
  <c r="D183" i="9"/>
  <c r="D191" i="9"/>
  <c r="D199" i="9"/>
  <c r="D207" i="9"/>
  <c r="D215" i="9"/>
  <c r="D223" i="9"/>
  <c r="D231" i="9"/>
  <c r="D239" i="9"/>
  <c r="D247" i="9"/>
  <c r="D255" i="9"/>
  <c r="D263" i="9"/>
  <c r="D271" i="9"/>
  <c r="D279" i="9"/>
  <c r="D287" i="9"/>
  <c r="D14" i="9"/>
  <c r="D70" i="9"/>
  <c r="D134" i="9"/>
  <c r="D198" i="9"/>
  <c r="D262" i="9"/>
  <c r="D32" i="9"/>
  <c r="D96" i="9"/>
  <c r="D168" i="9"/>
  <c r="D272" i="9"/>
  <c r="D6" i="9"/>
  <c r="D62" i="9"/>
  <c r="D118" i="9"/>
  <c r="D214" i="9"/>
  <c r="D48" i="9"/>
  <c r="D104" i="9"/>
  <c r="D144" i="9"/>
  <c r="D184" i="9"/>
  <c r="D224" i="9"/>
  <c r="D248" i="9"/>
  <c r="D288" i="9"/>
  <c r="D9" i="9"/>
  <c r="D17" i="9"/>
  <c r="D25" i="9"/>
  <c r="D33" i="9"/>
  <c r="D41" i="9"/>
  <c r="D49" i="9"/>
  <c r="D57" i="9"/>
  <c r="D65" i="9"/>
  <c r="D73" i="9"/>
  <c r="D81" i="9"/>
  <c r="D89" i="9"/>
  <c r="D97" i="9"/>
  <c r="D105" i="9"/>
  <c r="D113" i="9"/>
  <c r="D121" i="9"/>
  <c r="D129" i="9"/>
  <c r="D137" i="9"/>
  <c r="D145" i="9"/>
  <c r="D153" i="9"/>
  <c r="D161" i="9"/>
  <c r="D169" i="9"/>
  <c r="D177" i="9"/>
  <c r="D185" i="9"/>
  <c r="D193" i="9"/>
  <c r="D201" i="9"/>
  <c r="D209" i="9"/>
  <c r="D217" i="9"/>
  <c r="D225" i="9"/>
  <c r="D233" i="9"/>
  <c r="D241" i="9"/>
  <c r="D249" i="9"/>
  <c r="D257" i="9"/>
  <c r="D265" i="9"/>
  <c r="D273" i="9"/>
  <c r="D281" i="9"/>
  <c r="D30" i="9"/>
  <c r="D78" i="9"/>
  <c r="D110" i="9"/>
  <c r="D166" i="9"/>
  <c r="D206" i="9"/>
  <c r="D254" i="9"/>
  <c r="D8" i="9"/>
  <c r="D56" i="9"/>
  <c r="D88" i="9"/>
  <c r="D136" i="9"/>
  <c r="D176" i="9"/>
  <c r="D216" i="9"/>
  <c r="D240" i="9"/>
  <c r="D280" i="9"/>
  <c r="D10" i="9"/>
  <c r="D18" i="9"/>
  <c r="D26" i="9"/>
  <c r="D34" i="9"/>
  <c r="D42" i="9"/>
  <c r="D50" i="9"/>
  <c r="D58" i="9"/>
  <c r="D66" i="9"/>
  <c r="D74" i="9"/>
  <c r="D82" i="9"/>
  <c r="D90" i="9"/>
  <c r="D98" i="9"/>
  <c r="D106" i="9"/>
  <c r="D114" i="9"/>
  <c r="D122" i="9"/>
  <c r="D130" i="9"/>
  <c r="D138" i="9"/>
  <c r="D146" i="9"/>
  <c r="D154" i="9"/>
  <c r="D162" i="9"/>
  <c r="D170" i="9"/>
  <c r="D178" i="9"/>
  <c r="D186" i="9"/>
  <c r="D194" i="9"/>
  <c r="D202" i="9"/>
  <c r="D210" i="9"/>
  <c r="D218" i="9"/>
  <c r="D226" i="9"/>
  <c r="D234" i="9"/>
  <c r="D242" i="9"/>
  <c r="D250" i="9"/>
  <c r="D258" i="9"/>
  <c r="D266" i="9"/>
  <c r="D274" i="9"/>
  <c r="D282" i="9"/>
  <c r="D46" i="9"/>
  <c r="D102" i="9"/>
  <c r="D158" i="9"/>
  <c r="D190" i="9"/>
  <c r="D246" i="9"/>
  <c r="D286" i="9"/>
  <c r="D40" i="9"/>
  <c r="D80" i="9"/>
  <c r="D128" i="9"/>
  <c r="D160" i="9"/>
  <c r="D208" i="9"/>
  <c r="D256" i="9"/>
  <c r="D11" i="9"/>
  <c r="D35" i="9"/>
  <c r="D43" i="9"/>
  <c r="D51" i="9"/>
  <c r="D59" i="9"/>
  <c r="D67" i="9"/>
  <c r="D75" i="9"/>
  <c r="D83" i="9"/>
  <c r="D91" i="9"/>
  <c r="D99" i="9"/>
  <c r="D107" i="9"/>
  <c r="D115" i="9"/>
  <c r="D123" i="9"/>
  <c r="D131" i="9"/>
  <c r="D139" i="9"/>
  <c r="D147" i="9"/>
  <c r="D155" i="9"/>
  <c r="D163" i="9"/>
  <c r="D171" i="9"/>
  <c r="D179" i="9"/>
  <c r="D187" i="9"/>
  <c r="D195" i="9"/>
  <c r="D203" i="9"/>
  <c r="D211" i="9"/>
  <c r="D219" i="9"/>
  <c r="D227" i="9"/>
  <c r="D235" i="9"/>
  <c r="D243" i="9"/>
  <c r="D251" i="9"/>
  <c r="D259" i="9"/>
  <c r="D267" i="9"/>
  <c r="D275" i="9"/>
  <c r="D283" i="9"/>
  <c r="D54" i="9"/>
  <c r="D126" i="9"/>
  <c r="D222" i="9"/>
  <c r="D24" i="9"/>
  <c r="D64" i="9"/>
  <c r="D120" i="9"/>
  <c r="D192" i="9"/>
  <c r="D3" i="9"/>
  <c r="D27" i="9"/>
  <c r="D4" i="9"/>
  <c r="D12" i="9"/>
  <c r="D20" i="9"/>
  <c r="D28" i="9"/>
  <c r="D36" i="9"/>
  <c r="D44" i="9"/>
  <c r="D52" i="9"/>
  <c r="D60" i="9"/>
  <c r="D68" i="9"/>
  <c r="D76" i="9"/>
  <c r="D84" i="9"/>
  <c r="D92" i="9"/>
  <c r="D100" i="9"/>
  <c r="D108" i="9"/>
  <c r="D116" i="9"/>
  <c r="D124" i="9"/>
  <c r="D132" i="9"/>
  <c r="D140" i="9"/>
  <c r="D148" i="9"/>
  <c r="D156" i="9"/>
  <c r="D164" i="9"/>
  <c r="D172" i="9"/>
  <c r="D180" i="9"/>
  <c r="D188" i="9"/>
  <c r="D196" i="9"/>
  <c r="D204" i="9"/>
  <c r="D212" i="9"/>
  <c r="D220" i="9"/>
  <c r="D228" i="9"/>
  <c r="D236" i="9"/>
  <c r="D244" i="9"/>
  <c r="D252" i="9"/>
  <c r="D260" i="9"/>
  <c r="D268" i="9"/>
  <c r="D276" i="9"/>
  <c r="D284" i="9"/>
  <c r="D22" i="9"/>
  <c r="D86" i="9"/>
  <c r="D142" i="9"/>
  <c r="D174" i="9"/>
  <c r="D230" i="9"/>
  <c r="D270" i="9"/>
  <c r="D16" i="9"/>
  <c r="D72" i="9"/>
  <c r="D112" i="9"/>
  <c r="D152" i="9"/>
  <c r="D200" i="9"/>
  <c r="D232" i="9"/>
  <c r="D264" i="9"/>
  <c r="D19" i="9"/>
  <c r="D5" i="9"/>
  <c r="D13" i="9"/>
  <c r="D21" i="9"/>
  <c r="D29" i="9"/>
  <c r="D37" i="9"/>
  <c r="D45" i="9"/>
  <c r="D53" i="9"/>
  <c r="D61" i="9"/>
  <c r="D69" i="9"/>
  <c r="D77" i="9"/>
  <c r="D85" i="9"/>
  <c r="D93" i="9"/>
  <c r="D101" i="9"/>
  <c r="D109" i="9"/>
  <c r="D117" i="9"/>
  <c r="D125" i="9"/>
  <c r="D133" i="9"/>
  <c r="D141" i="9"/>
  <c r="D149" i="9"/>
  <c r="D157" i="9"/>
  <c r="D165" i="9"/>
  <c r="D173" i="9"/>
  <c r="D181" i="9"/>
  <c r="D189" i="9"/>
  <c r="D197" i="9"/>
  <c r="D205" i="9"/>
  <c r="D213" i="9"/>
  <c r="D221" i="9"/>
  <c r="D229" i="9"/>
  <c r="D237" i="9"/>
  <c r="D245" i="9"/>
  <c r="D253" i="9"/>
  <c r="D261" i="9"/>
  <c r="D269" i="9"/>
  <c r="D277" i="9"/>
  <c r="D285" i="9"/>
  <c r="H289" i="1"/>
  <c r="D289" i="9" l="1"/>
  <c r="E288" i="9" s="1"/>
  <c r="F288" i="9" l="1"/>
  <c r="F288" i="8" s="1"/>
  <c r="E288" i="28"/>
  <c r="E215" i="9"/>
  <c r="E249" i="9"/>
  <c r="E226" i="9"/>
  <c r="E252" i="9"/>
  <c r="E50" i="9"/>
  <c r="E238" i="9"/>
  <c r="E119" i="9"/>
  <c r="E279" i="9"/>
  <c r="E248" i="9"/>
  <c r="E121" i="9"/>
  <c r="E281" i="9"/>
  <c r="E258" i="9"/>
  <c r="E27" i="9"/>
  <c r="E23" i="9"/>
  <c r="E66" i="9"/>
  <c r="E135" i="9"/>
  <c r="E14" i="9"/>
  <c r="E137" i="9"/>
  <c r="E254" i="9"/>
  <c r="E274" i="9"/>
  <c r="E44" i="9"/>
  <c r="E55" i="9"/>
  <c r="E9" i="9"/>
  <c r="E28" i="9"/>
  <c r="E210" i="9"/>
  <c r="E263" i="9"/>
  <c r="E134" i="9"/>
  <c r="E71" i="9"/>
  <c r="E41" i="9"/>
  <c r="E60" i="9"/>
  <c r="E181" i="9"/>
  <c r="E38" i="9"/>
  <c r="E151" i="9"/>
  <c r="E136" i="9"/>
  <c r="E57" i="9"/>
  <c r="E184" i="9"/>
  <c r="E153" i="9"/>
  <c r="E167" i="9"/>
  <c r="E103" i="9"/>
  <c r="E183" i="9"/>
  <c r="E217" i="9"/>
  <c r="E280" i="9"/>
  <c r="E146" i="9"/>
  <c r="E188" i="9"/>
  <c r="E265" i="9"/>
  <c r="E262" i="9"/>
  <c r="E201" i="9"/>
  <c r="E130" i="9"/>
  <c r="E199" i="9"/>
  <c r="E214" i="9"/>
  <c r="E233" i="9"/>
  <c r="E194" i="9"/>
  <c r="E19" i="9"/>
  <c r="E34" i="9"/>
  <c r="E216" i="9"/>
  <c r="E114" i="9"/>
  <c r="E242" i="9"/>
  <c r="E87" i="9"/>
  <c r="E96" i="9"/>
  <c r="E25" i="9"/>
  <c r="E150" i="9"/>
  <c r="E231" i="9"/>
  <c r="E272" i="9"/>
  <c r="E169" i="9"/>
  <c r="E78" i="9"/>
  <c r="E162" i="9"/>
  <c r="E108" i="9"/>
  <c r="E89" i="9"/>
  <c r="E247" i="9"/>
  <c r="E62" i="9"/>
  <c r="E185" i="9"/>
  <c r="E166" i="9"/>
  <c r="E178" i="9"/>
  <c r="E124" i="9"/>
  <c r="E7" i="9"/>
  <c r="E104" i="9"/>
  <c r="E284" i="9"/>
  <c r="E139" i="9"/>
  <c r="E18" i="9"/>
  <c r="E46" i="9"/>
  <c r="E235" i="9"/>
  <c r="E158" i="9"/>
  <c r="E140" i="9"/>
  <c r="E267" i="9"/>
  <c r="E5" i="9"/>
  <c r="E261" i="9"/>
  <c r="E73" i="9"/>
  <c r="E56" i="9"/>
  <c r="E82" i="9"/>
  <c r="E246" i="9"/>
  <c r="E268" i="9"/>
  <c r="E123" i="9"/>
  <c r="E53" i="9"/>
  <c r="E239" i="9"/>
  <c r="E186" i="9"/>
  <c r="E256" i="9"/>
  <c r="E45" i="9"/>
  <c r="E205" i="9"/>
  <c r="E117" i="9"/>
  <c r="E255" i="9"/>
  <c r="E202" i="9"/>
  <c r="E32" i="9"/>
  <c r="E52" i="9"/>
  <c r="E243" i="9"/>
  <c r="E156" i="9"/>
  <c r="E155" i="9"/>
  <c r="E22" i="9"/>
  <c r="E133" i="9"/>
  <c r="E180" i="9"/>
  <c r="E68" i="9"/>
  <c r="E222" i="9"/>
  <c r="E187" i="9"/>
  <c r="E230" i="9"/>
  <c r="E149" i="9"/>
  <c r="E6" i="9"/>
  <c r="E63" i="9"/>
  <c r="E11" i="9"/>
  <c r="E118" i="9"/>
  <c r="E193" i="9"/>
  <c r="E79" i="9"/>
  <c r="E17" i="9"/>
  <c r="E10" i="9"/>
  <c r="E12" i="9"/>
  <c r="E204" i="9"/>
  <c r="E251" i="9"/>
  <c r="E264" i="9"/>
  <c r="E245" i="9"/>
  <c r="E43" i="9"/>
  <c r="E209" i="9"/>
  <c r="E196" i="9"/>
  <c r="E232" i="9"/>
  <c r="E16" i="9"/>
  <c r="E182" i="9"/>
  <c r="E206" i="9"/>
  <c r="E80" i="9"/>
  <c r="E40" i="9"/>
  <c r="E107" i="9"/>
  <c r="E283" i="9"/>
  <c r="E21" i="9"/>
  <c r="E277" i="9"/>
  <c r="E278" i="9"/>
  <c r="E127" i="9"/>
  <c r="E152" i="9"/>
  <c r="E93" i="9"/>
  <c r="J288" i="8"/>
  <c r="K288" i="28" s="1"/>
  <c r="L288" i="28" s="1"/>
  <c r="G288" i="8"/>
  <c r="E200" i="9"/>
  <c r="E101" i="9"/>
  <c r="E229" i="9"/>
  <c r="E94" i="9"/>
  <c r="E223" i="9"/>
  <c r="E168" i="9"/>
  <c r="E177" i="9"/>
  <c r="E110" i="9"/>
  <c r="E170" i="9"/>
  <c r="E47" i="9"/>
  <c r="E106" i="9"/>
  <c r="E160" i="9"/>
  <c r="E36" i="9"/>
  <c r="E164" i="9"/>
  <c r="E236" i="9"/>
  <c r="E211" i="9"/>
  <c r="E13" i="9"/>
  <c r="E143" i="9"/>
  <c r="E271" i="9"/>
  <c r="E225" i="9"/>
  <c r="E218" i="9"/>
  <c r="E95" i="9"/>
  <c r="E33" i="9"/>
  <c r="E26" i="9"/>
  <c r="E84" i="9"/>
  <c r="E212" i="9"/>
  <c r="E35" i="9"/>
  <c r="E115" i="9"/>
  <c r="E77" i="9"/>
  <c r="E174" i="9"/>
  <c r="E131" i="9"/>
  <c r="E173" i="9"/>
  <c r="E270" i="9"/>
  <c r="E195" i="9"/>
  <c r="E61" i="9"/>
  <c r="E171" i="9"/>
  <c r="E126" i="9"/>
  <c r="E142" i="9"/>
  <c r="E37" i="9"/>
  <c r="E165" i="9"/>
  <c r="E59" i="9"/>
  <c r="E24" i="9"/>
  <c r="E159" i="9"/>
  <c r="E287" i="9"/>
  <c r="E144" i="9"/>
  <c r="E113" i="9"/>
  <c r="E241" i="9"/>
  <c r="E176" i="9"/>
  <c r="E234" i="9"/>
  <c r="E111" i="9"/>
  <c r="E49" i="9"/>
  <c r="E42" i="9"/>
  <c r="E102" i="9"/>
  <c r="E100" i="9"/>
  <c r="E228" i="9"/>
  <c r="E51" i="9"/>
  <c r="E72" i="9"/>
  <c r="E179" i="9"/>
  <c r="E189" i="9"/>
  <c r="E29" i="9"/>
  <c r="E163" i="9"/>
  <c r="E253" i="9"/>
  <c r="E125" i="9"/>
  <c r="E192" i="9"/>
  <c r="E147" i="9"/>
  <c r="E157" i="9"/>
  <c r="E75" i="9"/>
  <c r="E175" i="9"/>
  <c r="E70" i="9"/>
  <c r="E224" i="9"/>
  <c r="E129" i="9"/>
  <c r="E257" i="9"/>
  <c r="E240" i="9"/>
  <c r="E122" i="9"/>
  <c r="E250" i="9"/>
  <c r="E65" i="9"/>
  <c r="E58" i="9"/>
  <c r="E190" i="9"/>
  <c r="E67" i="9"/>
  <c r="E64" i="9"/>
  <c r="E275" i="9"/>
  <c r="E285" i="9"/>
  <c r="E141" i="9"/>
  <c r="E109" i="9"/>
  <c r="E259" i="9"/>
  <c r="E54" i="9"/>
  <c r="E237" i="9"/>
  <c r="E39" i="9"/>
  <c r="E105" i="9"/>
  <c r="E98" i="9"/>
  <c r="E128" i="9"/>
  <c r="E76" i="9"/>
  <c r="E220" i="9"/>
  <c r="E203" i="9"/>
  <c r="E120" i="9"/>
  <c r="E69" i="9"/>
  <c r="E197" i="9"/>
  <c r="E91" i="9"/>
  <c r="E191" i="9"/>
  <c r="E198" i="9"/>
  <c r="E145" i="9"/>
  <c r="E273" i="9"/>
  <c r="E138" i="9"/>
  <c r="E266" i="9"/>
  <c r="E116" i="9"/>
  <c r="E244" i="9"/>
  <c r="E15" i="9"/>
  <c r="E48" i="9"/>
  <c r="E81" i="9"/>
  <c r="E8" i="9"/>
  <c r="E74" i="9"/>
  <c r="E286" i="9"/>
  <c r="E4" i="9"/>
  <c r="E132" i="9"/>
  <c r="E260" i="9"/>
  <c r="E83" i="9"/>
  <c r="E269" i="9"/>
  <c r="E221" i="9"/>
  <c r="E208" i="9"/>
  <c r="E92" i="9"/>
  <c r="E219" i="9"/>
  <c r="E3" i="9"/>
  <c r="E112" i="9"/>
  <c r="E85" i="9"/>
  <c r="E213" i="9"/>
  <c r="E207" i="9"/>
  <c r="E161" i="9"/>
  <c r="E30" i="9"/>
  <c r="E154" i="9"/>
  <c r="E282" i="9"/>
  <c r="E31" i="9"/>
  <c r="E97" i="9"/>
  <c r="E88" i="9"/>
  <c r="E90" i="9"/>
  <c r="E20" i="9"/>
  <c r="E148" i="9"/>
  <c r="E276" i="9"/>
  <c r="E99" i="9"/>
  <c r="E172" i="9"/>
  <c r="E227" i="9"/>
  <c r="E86" i="9"/>
  <c r="F39" i="9" l="1"/>
  <c r="F39" i="8" s="1"/>
  <c r="E39" i="28"/>
  <c r="F269" i="9"/>
  <c r="F269" i="8" s="1"/>
  <c r="E269" i="28"/>
  <c r="F20" i="9"/>
  <c r="F20" i="8" s="1"/>
  <c r="E20" i="28"/>
  <c r="F161" i="9"/>
  <c r="F161" i="8" s="1"/>
  <c r="J161" i="8" s="1"/>
  <c r="K161" i="28" s="1"/>
  <c r="L161" i="28" s="1"/>
  <c r="E161" i="28"/>
  <c r="F208" i="9"/>
  <c r="F208" i="8" s="1"/>
  <c r="E208" i="28"/>
  <c r="F4" i="9"/>
  <c r="F4" i="8" s="1"/>
  <c r="E4" i="28"/>
  <c r="F116" i="9"/>
  <c r="F116" i="8" s="1"/>
  <c r="E116" i="28"/>
  <c r="F197" i="9"/>
  <c r="F197" i="8" s="1"/>
  <c r="G197" i="8" s="1"/>
  <c r="E197" i="28"/>
  <c r="F105" i="9"/>
  <c r="F105" i="8" s="1"/>
  <c r="E105" i="28"/>
  <c r="F237" i="9"/>
  <c r="F237" i="8" s="1"/>
  <c r="E237" i="28"/>
  <c r="F67" i="9"/>
  <c r="F67" i="8" s="1"/>
  <c r="E67" i="28"/>
  <c r="F129" i="9"/>
  <c r="F129" i="8" s="1"/>
  <c r="G129" i="8" s="1"/>
  <c r="E129" i="28"/>
  <c r="F125" i="9"/>
  <c r="F125" i="8" s="1"/>
  <c r="E125" i="28"/>
  <c r="F228" i="9"/>
  <c r="F228" i="8" s="1"/>
  <c r="E228" i="28"/>
  <c r="F241" i="9"/>
  <c r="F241" i="8" s="1"/>
  <c r="E241" i="28"/>
  <c r="F37" i="9"/>
  <c r="F37" i="8" s="1"/>
  <c r="G37" i="8" s="1"/>
  <c r="E37" i="28"/>
  <c r="F115" i="9"/>
  <c r="F115" i="8" s="1"/>
  <c r="E115" i="28"/>
  <c r="F225" i="9"/>
  <c r="F225" i="8" s="1"/>
  <c r="E225" i="28"/>
  <c r="F13" i="9"/>
  <c r="F13" i="8" s="1"/>
  <c r="E13" i="28"/>
  <c r="F170" i="9"/>
  <c r="F170" i="8" s="1"/>
  <c r="G170" i="8" s="1"/>
  <c r="E170" i="28"/>
  <c r="F200" i="9"/>
  <c r="F200" i="8" s="1"/>
  <c r="E200" i="28"/>
  <c r="F127" i="9"/>
  <c r="F127" i="8" s="1"/>
  <c r="J127" i="8" s="1"/>
  <c r="K127" i="28" s="1"/>
  <c r="L127" i="28" s="1"/>
  <c r="E127" i="28"/>
  <c r="F206" i="9"/>
  <c r="F206" i="8" s="1"/>
  <c r="J206" i="8" s="1"/>
  <c r="K206" i="28" s="1"/>
  <c r="L206" i="28" s="1"/>
  <c r="E206" i="28"/>
  <c r="F264" i="9"/>
  <c r="F264" i="8" s="1"/>
  <c r="J264" i="8" s="1"/>
  <c r="K264" i="28" s="1"/>
  <c r="L264" i="28" s="1"/>
  <c r="E264" i="28"/>
  <c r="F118" i="9"/>
  <c r="F118" i="8" s="1"/>
  <c r="G118" i="8" s="1"/>
  <c r="E118" i="28"/>
  <c r="F68" i="9"/>
  <c r="F68" i="8" s="1"/>
  <c r="J68" i="8" s="1"/>
  <c r="K68" i="28" s="1"/>
  <c r="L68" i="28" s="1"/>
  <c r="E68" i="28"/>
  <c r="F32" i="9"/>
  <c r="F32" i="8" s="1"/>
  <c r="J32" i="8" s="1"/>
  <c r="K32" i="28" s="1"/>
  <c r="L32" i="28" s="1"/>
  <c r="E32" i="28"/>
  <c r="F239" i="9"/>
  <c r="F239" i="8" s="1"/>
  <c r="J239" i="8" s="1"/>
  <c r="K239" i="28" s="1"/>
  <c r="L239" i="28" s="1"/>
  <c r="E239" i="28"/>
  <c r="F261" i="9"/>
  <c r="F261" i="8" s="1"/>
  <c r="J261" i="8" s="1"/>
  <c r="K261" i="28" s="1"/>
  <c r="L261" i="28" s="1"/>
  <c r="E261" i="28"/>
  <c r="F139" i="9"/>
  <c r="F139" i="8" s="1"/>
  <c r="X139" i="28" s="1"/>
  <c r="Y139" i="28" s="1"/>
  <c r="E139" i="28"/>
  <c r="F62" i="9"/>
  <c r="F62" i="8" s="1"/>
  <c r="E62" i="28"/>
  <c r="F231" i="9"/>
  <c r="F231" i="8" s="1"/>
  <c r="G231" i="8" s="1"/>
  <c r="H231" i="8" s="1"/>
  <c r="E231" i="28"/>
  <c r="F34" i="9"/>
  <c r="F34" i="8" s="1"/>
  <c r="J34" i="8" s="1"/>
  <c r="K34" i="28" s="1"/>
  <c r="L34" i="28" s="1"/>
  <c r="E34" i="28"/>
  <c r="F262" i="9"/>
  <c r="F262" i="8" s="1"/>
  <c r="E262" i="28"/>
  <c r="F167" i="9"/>
  <c r="F167" i="8" s="1"/>
  <c r="E167" i="28"/>
  <c r="F60" i="9"/>
  <c r="F60" i="8" s="1"/>
  <c r="J60" i="8" s="1"/>
  <c r="K60" i="28" s="1"/>
  <c r="L60" i="28" s="1"/>
  <c r="E60" i="28"/>
  <c r="F55" i="9"/>
  <c r="F55" i="8" s="1"/>
  <c r="J55" i="8" s="1"/>
  <c r="K55" i="28" s="1"/>
  <c r="L55" i="28" s="1"/>
  <c r="E55" i="28"/>
  <c r="F23" i="9"/>
  <c r="F23" i="8" s="1"/>
  <c r="J23" i="8" s="1"/>
  <c r="K23" i="28" s="1"/>
  <c r="L23" i="28" s="1"/>
  <c r="E23" i="28"/>
  <c r="F238" i="9"/>
  <c r="F238" i="8" s="1"/>
  <c r="J238" i="8" s="1"/>
  <c r="K238" i="28" s="1"/>
  <c r="L238" i="28" s="1"/>
  <c r="E238" i="28"/>
  <c r="F253" i="9"/>
  <c r="F253" i="8" s="1"/>
  <c r="J253" i="8" s="1"/>
  <c r="K253" i="28" s="1"/>
  <c r="L253" i="28" s="1"/>
  <c r="E253" i="28"/>
  <c r="F100" i="9"/>
  <c r="F100" i="8" s="1"/>
  <c r="E100" i="28"/>
  <c r="F113" i="9"/>
  <c r="F113" i="8" s="1"/>
  <c r="E113" i="28"/>
  <c r="F142" i="9"/>
  <c r="F142" i="8" s="1"/>
  <c r="E142" i="28"/>
  <c r="F61" i="9"/>
  <c r="F61" i="8" s="1"/>
  <c r="J61" i="8" s="1"/>
  <c r="K61" i="28" s="1"/>
  <c r="L61" i="28" s="1"/>
  <c r="E61" i="28"/>
  <c r="F35" i="9"/>
  <c r="F35" i="8" s="1"/>
  <c r="E35" i="28"/>
  <c r="F271" i="9"/>
  <c r="F271" i="8" s="1"/>
  <c r="G271" i="8" s="1"/>
  <c r="E271" i="28"/>
  <c r="F211" i="9"/>
  <c r="F211" i="8" s="1"/>
  <c r="J211" i="8" s="1"/>
  <c r="K211" i="28" s="1"/>
  <c r="L211" i="28" s="1"/>
  <c r="E211" i="28"/>
  <c r="F110" i="9"/>
  <c r="F110" i="8" s="1"/>
  <c r="G110" i="8" s="1"/>
  <c r="E110" i="28"/>
  <c r="F278" i="9"/>
  <c r="F278" i="8" s="1"/>
  <c r="G278" i="8" s="1"/>
  <c r="E278" i="28"/>
  <c r="F182" i="9"/>
  <c r="F182" i="8" s="1"/>
  <c r="G182" i="8" s="1"/>
  <c r="H182" i="8" s="1"/>
  <c r="E182" i="28"/>
  <c r="F251" i="9"/>
  <c r="F251" i="8" s="1"/>
  <c r="J251" i="8" s="1"/>
  <c r="K251" i="28" s="1"/>
  <c r="L251" i="28" s="1"/>
  <c r="E251" i="28"/>
  <c r="F11" i="9"/>
  <c r="F11" i="8" s="1"/>
  <c r="G11" i="8" s="1"/>
  <c r="I11" i="8" s="1"/>
  <c r="E11" i="28"/>
  <c r="F180" i="9"/>
  <c r="F180" i="8" s="1"/>
  <c r="E180" i="28"/>
  <c r="F202" i="9"/>
  <c r="F202" i="8" s="1"/>
  <c r="E202" i="28"/>
  <c r="F53" i="9"/>
  <c r="F53" i="8" s="1"/>
  <c r="G53" i="8" s="1"/>
  <c r="I53" i="8" s="1"/>
  <c r="E53" i="28"/>
  <c r="F5" i="9"/>
  <c r="F5" i="8" s="1"/>
  <c r="E5" i="28"/>
  <c r="F284" i="9"/>
  <c r="F284" i="8" s="1"/>
  <c r="E284" i="28"/>
  <c r="F247" i="9"/>
  <c r="F247" i="8" s="1"/>
  <c r="E247" i="28"/>
  <c r="F150" i="9"/>
  <c r="F150" i="8" s="1"/>
  <c r="E150" i="28"/>
  <c r="F19" i="9"/>
  <c r="F19" i="8" s="1"/>
  <c r="G19" i="8" s="1"/>
  <c r="I19" i="8" s="1"/>
  <c r="E19" i="28"/>
  <c r="F265" i="9"/>
  <c r="F265" i="8" s="1"/>
  <c r="J265" i="8" s="1"/>
  <c r="K265" i="28" s="1"/>
  <c r="L265" i="28" s="1"/>
  <c r="E265" i="28"/>
  <c r="F153" i="9"/>
  <c r="F153" i="8" s="1"/>
  <c r="E153" i="28"/>
  <c r="F41" i="9"/>
  <c r="F41" i="8" s="1"/>
  <c r="E41" i="28"/>
  <c r="F44" i="9"/>
  <c r="F44" i="8" s="1"/>
  <c r="E44" i="28"/>
  <c r="F27" i="9"/>
  <c r="F27" i="8" s="1"/>
  <c r="E27" i="28"/>
  <c r="F50" i="9"/>
  <c r="F50" i="8" s="1"/>
  <c r="E50" i="28"/>
  <c r="F266" i="9"/>
  <c r="F266" i="8" s="1"/>
  <c r="G266" i="8" s="1"/>
  <c r="E266" i="28"/>
  <c r="F88" i="9"/>
  <c r="F88" i="8" s="1"/>
  <c r="X88" i="28" s="1"/>
  <c r="Y88" i="28" s="1"/>
  <c r="E88" i="28"/>
  <c r="F74" i="9"/>
  <c r="F74" i="8" s="1"/>
  <c r="E74" i="28"/>
  <c r="F120" i="9"/>
  <c r="F120" i="8" s="1"/>
  <c r="G120" i="8" s="1"/>
  <c r="E120" i="28"/>
  <c r="F259" i="9"/>
  <c r="F259" i="8" s="1"/>
  <c r="J259" i="8" s="1"/>
  <c r="K259" i="28" s="1"/>
  <c r="L259" i="28" s="1"/>
  <c r="E259" i="28"/>
  <c r="F58" i="9"/>
  <c r="F58" i="8" s="1"/>
  <c r="J58" i="8" s="1"/>
  <c r="K58" i="28" s="1"/>
  <c r="L58" i="28" s="1"/>
  <c r="E58" i="28"/>
  <c r="F70" i="9"/>
  <c r="F70" i="8" s="1"/>
  <c r="G70" i="8" s="1"/>
  <c r="E70" i="28"/>
  <c r="F102" i="9"/>
  <c r="F102" i="8" s="1"/>
  <c r="J102" i="8" s="1"/>
  <c r="K102" i="28" s="1"/>
  <c r="L102" i="28" s="1"/>
  <c r="E102" i="28"/>
  <c r="F144" i="9"/>
  <c r="F144" i="8" s="1"/>
  <c r="G144" i="8" s="1"/>
  <c r="E144" i="28"/>
  <c r="F126" i="9"/>
  <c r="F126" i="8" s="1"/>
  <c r="G126" i="8" s="1"/>
  <c r="E126" i="28"/>
  <c r="F195" i="9"/>
  <c r="F195" i="8" s="1"/>
  <c r="E195" i="28"/>
  <c r="F212" i="9"/>
  <c r="F212" i="8" s="1"/>
  <c r="J212" i="8" s="1"/>
  <c r="K212" i="28" s="1"/>
  <c r="L212" i="28" s="1"/>
  <c r="E212" i="28"/>
  <c r="F143" i="9"/>
  <c r="F143" i="8" s="1"/>
  <c r="J143" i="8" s="1"/>
  <c r="K143" i="28" s="1"/>
  <c r="L143" i="28" s="1"/>
  <c r="E143" i="28"/>
  <c r="F236" i="9"/>
  <c r="F236" i="8" s="1"/>
  <c r="J236" i="8" s="1"/>
  <c r="K236" i="28" s="1"/>
  <c r="L236" i="28" s="1"/>
  <c r="E236" i="28"/>
  <c r="F177" i="9"/>
  <c r="F177" i="8" s="1"/>
  <c r="J177" i="8" s="1"/>
  <c r="K177" i="28" s="1"/>
  <c r="L177" i="28" s="1"/>
  <c r="E177" i="28"/>
  <c r="F277" i="9"/>
  <c r="F277" i="8" s="1"/>
  <c r="E277" i="28"/>
  <c r="F16" i="9"/>
  <c r="F16" i="8" s="1"/>
  <c r="G16" i="8" s="1"/>
  <c r="I16" i="8" s="1"/>
  <c r="E16" i="28"/>
  <c r="F204" i="9"/>
  <c r="F204" i="8" s="1"/>
  <c r="J204" i="8" s="1"/>
  <c r="K204" i="28" s="1"/>
  <c r="L204" i="28" s="1"/>
  <c r="E204" i="28"/>
  <c r="F63" i="9"/>
  <c r="F63" i="8" s="1"/>
  <c r="G63" i="8" s="1"/>
  <c r="H63" i="8" s="1"/>
  <c r="E63" i="28"/>
  <c r="F133" i="9"/>
  <c r="F133" i="8" s="1"/>
  <c r="G133" i="8" s="1"/>
  <c r="H133" i="8" s="1"/>
  <c r="E133" i="28"/>
  <c r="F255" i="9"/>
  <c r="F255" i="8" s="1"/>
  <c r="J255" i="8" s="1"/>
  <c r="K255" i="28" s="1"/>
  <c r="L255" i="28" s="1"/>
  <c r="E255" i="28"/>
  <c r="F123" i="9"/>
  <c r="F123" i="8" s="1"/>
  <c r="J123" i="8" s="1"/>
  <c r="K123" i="28" s="1"/>
  <c r="L123" i="28" s="1"/>
  <c r="E123" i="28"/>
  <c r="F267" i="9"/>
  <c r="F267" i="8" s="1"/>
  <c r="E267" i="28"/>
  <c r="F104" i="9"/>
  <c r="F104" i="8" s="1"/>
  <c r="E104" i="28"/>
  <c r="F89" i="9"/>
  <c r="F89" i="8" s="1"/>
  <c r="J89" i="8" s="1"/>
  <c r="K89" i="28" s="1"/>
  <c r="L89" i="28" s="1"/>
  <c r="E89" i="28"/>
  <c r="F25" i="9"/>
  <c r="F25" i="8" s="1"/>
  <c r="J25" i="8" s="1"/>
  <c r="K25" i="28" s="1"/>
  <c r="L25" i="28" s="1"/>
  <c r="E25" i="28"/>
  <c r="F194" i="9"/>
  <c r="F194" i="8" s="1"/>
  <c r="G194" i="8" s="1"/>
  <c r="H194" i="8" s="1"/>
  <c r="E194" i="28"/>
  <c r="F188" i="9"/>
  <c r="F188" i="8" s="1"/>
  <c r="J188" i="8" s="1"/>
  <c r="K188" i="28" s="1"/>
  <c r="L188" i="28" s="1"/>
  <c r="E188" i="28"/>
  <c r="F184" i="9"/>
  <c r="F184" i="8" s="1"/>
  <c r="G184" i="8" s="1"/>
  <c r="H184" i="8" s="1"/>
  <c r="E184" i="28"/>
  <c r="F71" i="9"/>
  <c r="F71" i="8" s="1"/>
  <c r="J71" i="8" s="1"/>
  <c r="K71" i="28" s="1"/>
  <c r="L71" i="28" s="1"/>
  <c r="E71" i="28"/>
  <c r="F274" i="9"/>
  <c r="F274" i="8" s="1"/>
  <c r="E274" i="28"/>
  <c r="F258" i="9"/>
  <c r="F258" i="8" s="1"/>
  <c r="E258" i="28"/>
  <c r="F252" i="9"/>
  <c r="F252" i="8" s="1"/>
  <c r="E252" i="28"/>
  <c r="F207" i="9"/>
  <c r="F207" i="8" s="1"/>
  <c r="G207" i="8" s="1"/>
  <c r="E207" i="28"/>
  <c r="F54" i="9"/>
  <c r="F54" i="8" s="1"/>
  <c r="G54" i="8" s="1"/>
  <c r="E54" i="28"/>
  <c r="F86" i="9"/>
  <c r="F86" i="8" s="1"/>
  <c r="G86" i="8" s="1"/>
  <c r="E86" i="28"/>
  <c r="F213" i="9"/>
  <c r="F213" i="8" s="1"/>
  <c r="J213" i="8" s="1"/>
  <c r="K213" i="28" s="1"/>
  <c r="L213" i="28" s="1"/>
  <c r="E213" i="28"/>
  <c r="F138" i="9"/>
  <c r="F138" i="8" s="1"/>
  <c r="J138" i="8" s="1"/>
  <c r="K138" i="28" s="1"/>
  <c r="L138" i="28" s="1"/>
  <c r="E138" i="28"/>
  <c r="F163" i="9"/>
  <c r="F163" i="8" s="1"/>
  <c r="J163" i="8" s="1"/>
  <c r="K163" i="28" s="1"/>
  <c r="L163" i="28" s="1"/>
  <c r="E163" i="28"/>
  <c r="F227" i="9"/>
  <c r="F227" i="8" s="1"/>
  <c r="G227" i="8" s="1"/>
  <c r="E227" i="28"/>
  <c r="F97" i="9"/>
  <c r="F97" i="8" s="1"/>
  <c r="G97" i="8" s="1"/>
  <c r="E97" i="28"/>
  <c r="F85" i="9"/>
  <c r="F85" i="8" s="1"/>
  <c r="G85" i="8" s="1"/>
  <c r="E85" i="28"/>
  <c r="F221" i="9"/>
  <c r="F221" i="8" s="1"/>
  <c r="J221" i="8" s="1"/>
  <c r="K221" i="28" s="1"/>
  <c r="L221" i="28" s="1"/>
  <c r="E221" i="28"/>
  <c r="F8" i="9"/>
  <c r="F8" i="8" s="1"/>
  <c r="J8" i="8" s="1"/>
  <c r="K8" i="28" s="1"/>
  <c r="L8" i="28" s="1"/>
  <c r="E8" i="28"/>
  <c r="F273" i="9"/>
  <c r="F273" i="8" s="1"/>
  <c r="G273" i="8" s="1"/>
  <c r="E273" i="28"/>
  <c r="F203" i="9"/>
  <c r="F203" i="8" s="1"/>
  <c r="J203" i="8" s="1"/>
  <c r="K203" i="28" s="1"/>
  <c r="L203" i="28" s="1"/>
  <c r="E203" i="28"/>
  <c r="F109" i="9"/>
  <c r="F109" i="8" s="1"/>
  <c r="G109" i="8" s="1"/>
  <c r="E109" i="28"/>
  <c r="F65" i="9"/>
  <c r="F65" i="8" s="1"/>
  <c r="G65" i="8" s="1"/>
  <c r="E65" i="28"/>
  <c r="F175" i="9"/>
  <c r="F175" i="8" s="1"/>
  <c r="G175" i="8" s="1"/>
  <c r="E175" i="28"/>
  <c r="F29" i="9"/>
  <c r="F29" i="8" s="1"/>
  <c r="J29" i="8" s="1"/>
  <c r="K29" i="28" s="1"/>
  <c r="L29" i="28" s="1"/>
  <c r="E29" i="28"/>
  <c r="F42" i="9"/>
  <c r="F42" i="8" s="1"/>
  <c r="J42" i="8" s="1"/>
  <c r="K42" i="28" s="1"/>
  <c r="L42" i="28" s="1"/>
  <c r="E42" i="28"/>
  <c r="F287" i="9"/>
  <c r="F287" i="8" s="1"/>
  <c r="G287" i="8" s="1"/>
  <c r="E287" i="28"/>
  <c r="F171" i="9"/>
  <c r="F171" i="8" s="1"/>
  <c r="G171" i="8" s="1"/>
  <c r="E171" i="28"/>
  <c r="F270" i="9"/>
  <c r="F270" i="8" s="1"/>
  <c r="J270" i="8" s="1"/>
  <c r="K270" i="28" s="1"/>
  <c r="L270" i="28" s="1"/>
  <c r="E270" i="28"/>
  <c r="F84" i="9"/>
  <c r="F84" i="8" s="1"/>
  <c r="G84" i="8" s="1"/>
  <c r="E84" i="28"/>
  <c r="F164" i="9"/>
  <c r="F164" i="8" s="1"/>
  <c r="J164" i="8" s="1"/>
  <c r="K164" i="28" s="1"/>
  <c r="L164" i="28" s="1"/>
  <c r="E164" i="28"/>
  <c r="F168" i="9"/>
  <c r="F168" i="8" s="1"/>
  <c r="J168" i="8" s="1"/>
  <c r="K168" i="28" s="1"/>
  <c r="L168" i="28" s="1"/>
  <c r="E168" i="28"/>
  <c r="F21" i="9"/>
  <c r="F21" i="8" s="1"/>
  <c r="G21" i="8" s="1"/>
  <c r="I21" i="8" s="1"/>
  <c r="E21" i="28"/>
  <c r="F232" i="9"/>
  <c r="F232" i="8" s="1"/>
  <c r="J232" i="8" s="1"/>
  <c r="K232" i="28" s="1"/>
  <c r="L232" i="28" s="1"/>
  <c r="E232" i="28"/>
  <c r="F12" i="9"/>
  <c r="F12" i="8" s="1"/>
  <c r="E12" i="28"/>
  <c r="F6" i="9"/>
  <c r="F6" i="8" s="1"/>
  <c r="G6" i="8" s="1"/>
  <c r="H6" i="8" s="1"/>
  <c r="E6" i="28"/>
  <c r="F22" i="9"/>
  <c r="F22" i="8" s="1"/>
  <c r="X22" i="28" s="1"/>
  <c r="Y22" i="28" s="1"/>
  <c r="E22" i="28"/>
  <c r="F117" i="9"/>
  <c r="F117" i="8" s="1"/>
  <c r="G117" i="8" s="1"/>
  <c r="H117" i="8" s="1"/>
  <c r="E117" i="28"/>
  <c r="F268" i="9"/>
  <c r="F268" i="8" s="1"/>
  <c r="G268" i="8" s="1"/>
  <c r="H268" i="8" s="1"/>
  <c r="E268" i="28"/>
  <c r="F140" i="9"/>
  <c r="F140" i="8" s="1"/>
  <c r="J140" i="8" s="1"/>
  <c r="K140" i="28" s="1"/>
  <c r="L140" i="28" s="1"/>
  <c r="E140" i="28"/>
  <c r="F7" i="9"/>
  <c r="F7" i="8" s="1"/>
  <c r="G7" i="8" s="1"/>
  <c r="I7" i="8" s="1"/>
  <c r="E7" i="28"/>
  <c r="F108" i="9"/>
  <c r="F108" i="8" s="1"/>
  <c r="E108" i="28"/>
  <c r="F96" i="9"/>
  <c r="F96" i="8" s="1"/>
  <c r="E96" i="28"/>
  <c r="F233" i="9"/>
  <c r="F233" i="8" s="1"/>
  <c r="E233" i="28"/>
  <c r="F146" i="9"/>
  <c r="F146" i="8" s="1"/>
  <c r="G146" i="8" s="1"/>
  <c r="I146" i="8" s="1"/>
  <c r="E146" i="28"/>
  <c r="F57" i="9"/>
  <c r="F57" i="8" s="1"/>
  <c r="E57" i="28"/>
  <c r="F134" i="9"/>
  <c r="F134" i="8" s="1"/>
  <c r="E134" i="28"/>
  <c r="F254" i="9"/>
  <c r="F254" i="8" s="1"/>
  <c r="E254" i="28"/>
  <c r="F281" i="9"/>
  <c r="F281" i="8" s="1"/>
  <c r="E281" i="28"/>
  <c r="F226" i="9"/>
  <c r="F226" i="8" s="1"/>
  <c r="E226" i="28"/>
  <c r="F286" i="9"/>
  <c r="F286" i="8" s="1"/>
  <c r="J286" i="8" s="1"/>
  <c r="K286" i="28" s="1"/>
  <c r="L286" i="28" s="1"/>
  <c r="E286" i="28"/>
  <c r="F189" i="9"/>
  <c r="F189" i="8" s="1"/>
  <c r="G189" i="8" s="1"/>
  <c r="E189" i="28"/>
  <c r="F49" i="9"/>
  <c r="F49" i="8" s="1"/>
  <c r="J49" i="8" s="1"/>
  <c r="K49" i="28" s="1"/>
  <c r="L49" i="28" s="1"/>
  <c r="E49" i="28"/>
  <c r="F159" i="9"/>
  <c r="F159" i="8" s="1"/>
  <c r="G159" i="8" s="1"/>
  <c r="E159" i="28"/>
  <c r="F173" i="9"/>
  <c r="F173" i="8" s="1"/>
  <c r="J173" i="8" s="1"/>
  <c r="K173" i="28" s="1"/>
  <c r="L173" i="28" s="1"/>
  <c r="E173" i="28"/>
  <c r="F26" i="9"/>
  <c r="F26" i="8" s="1"/>
  <c r="G26" i="8" s="1"/>
  <c r="E26" i="28"/>
  <c r="F36" i="9"/>
  <c r="F36" i="8" s="1"/>
  <c r="J36" i="8" s="1"/>
  <c r="K36" i="28" s="1"/>
  <c r="L36" i="28" s="1"/>
  <c r="E36" i="28"/>
  <c r="F223" i="9"/>
  <c r="F223" i="8" s="1"/>
  <c r="J223" i="8" s="1"/>
  <c r="K223" i="28" s="1"/>
  <c r="L223" i="28" s="1"/>
  <c r="E223" i="28"/>
  <c r="F283" i="9"/>
  <c r="F283" i="8" s="1"/>
  <c r="G283" i="8" s="1"/>
  <c r="I283" i="8" s="1"/>
  <c r="E283" i="28"/>
  <c r="F196" i="9"/>
  <c r="F196" i="8" s="1"/>
  <c r="G196" i="8" s="1"/>
  <c r="I196" i="8" s="1"/>
  <c r="E196" i="28"/>
  <c r="F10" i="9"/>
  <c r="F10" i="8" s="1"/>
  <c r="G10" i="8" s="1"/>
  <c r="H10" i="8" s="1"/>
  <c r="E10" i="28"/>
  <c r="F149" i="9"/>
  <c r="F149" i="8" s="1"/>
  <c r="E149" i="28"/>
  <c r="F155" i="9"/>
  <c r="F155" i="8" s="1"/>
  <c r="X155" i="28" s="1"/>
  <c r="Y155" i="28" s="1"/>
  <c r="E155" i="28"/>
  <c r="F205" i="9"/>
  <c r="F205" i="8" s="1"/>
  <c r="E205" i="28"/>
  <c r="F246" i="9"/>
  <c r="F246" i="8" s="1"/>
  <c r="J246" i="8" s="1"/>
  <c r="K246" i="28" s="1"/>
  <c r="L246" i="28" s="1"/>
  <c r="E246" i="28"/>
  <c r="F158" i="9"/>
  <c r="F158" i="8" s="1"/>
  <c r="J158" i="8" s="1"/>
  <c r="K158" i="28" s="1"/>
  <c r="L158" i="28" s="1"/>
  <c r="E158" i="28"/>
  <c r="F124" i="9"/>
  <c r="F124" i="8" s="1"/>
  <c r="G124" i="8" s="1"/>
  <c r="H124" i="8" s="1"/>
  <c r="E124" i="28"/>
  <c r="F162" i="9"/>
  <c r="F162" i="8" s="1"/>
  <c r="J162" i="8" s="1"/>
  <c r="K162" i="28" s="1"/>
  <c r="L162" i="28" s="1"/>
  <c r="E162" i="28"/>
  <c r="F87" i="9"/>
  <c r="F87" i="8" s="1"/>
  <c r="E87" i="28"/>
  <c r="F214" i="9"/>
  <c r="F214" i="8" s="1"/>
  <c r="E214" i="28"/>
  <c r="F280" i="9"/>
  <c r="F280" i="8" s="1"/>
  <c r="E280" i="28"/>
  <c r="F136" i="9"/>
  <c r="F136" i="8" s="1"/>
  <c r="E136" i="28"/>
  <c r="F263" i="9"/>
  <c r="F263" i="8" s="1"/>
  <c r="E263" i="28"/>
  <c r="F137" i="9"/>
  <c r="F137" i="8" s="1"/>
  <c r="J137" i="8" s="1"/>
  <c r="K137" i="28" s="1"/>
  <c r="L137" i="28" s="1"/>
  <c r="E137" i="28"/>
  <c r="F121" i="9"/>
  <c r="F121" i="8" s="1"/>
  <c r="E121" i="28"/>
  <c r="F249" i="9"/>
  <c r="F249" i="8" s="1"/>
  <c r="J249" i="8" s="1"/>
  <c r="K249" i="28" s="1"/>
  <c r="L249" i="28" s="1"/>
  <c r="E249" i="28"/>
  <c r="F224" i="9"/>
  <c r="F224" i="8" s="1"/>
  <c r="J224" i="8" s="1"/>
  <c r="K224" i="28" s="1"/>
  <c r="L224" i="28" s="1"/>
  <c r="E224" i="28"/>
  <c r="F31" i="9"/>
  <c r="F31" i="8" s="1"/>
  <c r="J31" i="8" s="1"/>
  <c r="K31" i="28" s="1"/>
  <c r="L31" i="28" s="1"/>
  <c r="E31" i="28"/>
  <c r="F81" i="9"/>
  <c r="F81" i="8" s="1"/>
  <c r="G81" i="8" s="1"/>
  <c r="E81" i="28"/>
  <c r="F141" i="9"/>
  <c r="F141" i="8" s="1"/>
  <c r="J141" i="8" s="1"/>
  <c r="K141" i="28" s="1"/>
  <c r="L141" i="28" s="1"/>
  <c r="E141" i="28"/>
  <c r="F282" i="9"/>
  <c r="F282" i="8" s="1"/>
  <c r="J282" i="8" s="1"/>
  <c r="K282" i="28" s="1"/>
  <c r="L282" i="28" s="1"/>
  <c r="E282" i="28"/>
  <c r="F83" i="9"/>
  <c r="F83" i="8" s="1"/>
  <c r="G83" i="8" s="1"/>
  <c r="E83" i="28"/>
  <c r="F48" i="9"/>
  <c r="F48" i="8" s="1"/>
  <c r="G48" i="8" s="1"/>
  <c r="E48" i="28"/>
  <c r="F198" i="9"/>
  <c r="F198" i="8" s="1"/>
  <c r="X198" i="28" s="1"/>
  <c r="Y198" i="28" s="1"/>
  <c r="E198" i="28"/>
  <c r="F76" i="9"/>
  <c r="F76" i="8" s="1"/>
  <c r="G76" i="8" s="1"/>
  <c r="E76" i="28"/>
  <c r="F285" i="9"/>
  <c r="F285" i="8" s="1"/>
  <c r="G285" i="8" s="1"/>
  <c r="E285" i="28"/>
  <c r="F122" i="9"/>
  <c r="F122" i="8" s="1"/>
  <c r="J122" i="8" s="1"/>
  <c r="K122" i="28" s="1"/>
  <c r="L122" i="28" s="1"/>
  <c r="E122" i="28"/>
  <c r="F157" i="9"/>
  <c r="F157" i="8" s="1"/>
  <c r="J157" i="8" s="1"/>
  <c r="K157" i="28" s="1"/>
  <c r="L157" i="28" s="1"/>
  <c r="E157" i="28"/>
  <c r="F179" i="9"/>
  <c r="F179" i="8" s="1"/>
  <c r="G179" i="8" s="1"/>
  <c r="E179" i="28"/>
  <c r="F111" i="9"/>
  <c r="F111" i="8" s="1"/>
  <c r="J111" i="8" s="1"/>
  <c r="K111" i="28" s="1"/>
  <c r="L111" i="28" s="1"/>
  <c r="E111" i="28"/>
  <c r="F24" i="9"/>
  <c r="F24" i="8" s="1"/>
  <c r="G24" i="8" s="1"/>
  <c r="E24" i="28"/>
  <c r="F131" i="9"/>
  <c r="F131" i="8" s="1"/>
  <c r="J131" i="8" s="1"/>
  <c r="K131" i="28" s="1"/>
  <c r="L131" i="28" s="1"/>
  <c r="E131" i="28"/>
  <c r="F33" i="9"/>
  <c r="F33" i="8" s="1"/>
  <c r="G33" i="8" s="1"/>
  <c r="E33" i="28"/>
  <c r="F160" i="9"/>
  <c r="F160" i="8" s="1"/>
  <c r="J160" i="8" s="1"/>
  <c r="K160" i="28" s="1"/>
  <c r="L160" i="28" s="1"/>
  <c r="E160" i="28"/>
  <c r="F94" i="9"/>
  <c r="F94" i="8" s="1"/>
  <c r="J94" i="8" s="1"/>
  <c r="K94" i="28" s="1"/>
  <c r="L94" i="28" s="1"/>
  <c r="E94" i="28"/>
  <c r="F107" i="9"/>
  <c r="F107" i="8" s="1"/>
  <c r="J107" i="8" s="1"/>
  <c r="K107" i="28" s="1"/>
  <c r="L107" i="28" s="1"/>
  <c r="E107" i="28"/>
  <c r="F209" i="9"/>
  <c r="F209" i="8" s="1"/>
  <c r="J209" i="8" s="1"/>
  <c r="K209" i="28" s="1"/>
  <c r="L209" i="28" s="1"/>
  <c r="E209" i="28"/>
  <c r="F17" i="9"/>
  <c r="F17" i="8" s="1"/>
  <c r="G17" i="8" s="1"/>
  <c r="H17" i="8" s="1"/>
  <c r="E17" i="28"/>
  <c r="F230" i="9"/>
  <c r="F230" i="8" s="1"/>
  <c r="J230" i="8" s="1"/>
  <c r="K230" i="28" s="1"/>
  <c r="L230" i="28" s="1"/>
  <c r="E230" i="28"/>
  <c r="F156" i="9"/>
  <c r="F156" i="8" s="1"/>
  <c r="J156" i="8" s="1"/>
  <c r="K156" i="28" s="1"/>
  <c r="L156" i="28" s="1"/>
  <c r="E156" i="28"/>
  <c r="F45" i="9"/>
  <c r="F45" i="8" s="1"/>
  <c r="J45" i="8" s="1"/>
  <c r="K45" i="28" s="1"/>
  <c r="L45" i="28" s="1"/>
  <c r="E45" i="28"/>
  <c r="F82" i="9"/>
  <c r="F82" i="8" s="1"/>
  <c r="J82" i="8" s="1"/>
  <c r="K82" i="28" s="1"/>
  <c r="L82" i="28" s="1"/>
  <c r="E82" i="28"/>
  <c r="F235" i="9"/>
  <c r="F235" i="8" s="1"/>
  <c r="J235" i="8" s="1"/>
  <c r="K235" i="28" s="1"/>
  <c r="L235" i="28" s="1"/>
  <c r="E235" i="28"/>
  <c r="F178" i="9"/>
  <c r="F178" i="8" s="1"/>
  <c r="G178" i="8" s="1"/>
  <c r="I178" i="8" s="1"/>
  <c r="E178" i="28"/>
  <c r="F78" i="9"/>
  <c r="F78" i="8" s="1"/>
  <c r="J78" i="8" s="1"/>
  <c r="K78" i="28" s="1"/>
  <c r="L78" i="28" s="1"/>
  <c r="E78" i="28"/>
  <c r="F242" i="9"/>
  <c r="F242" i="8" s="1"/>
  <c r="E242" i="28"/>
  <c r="F199" i="9"/>
  <c r="F199" i="8" s="1"/>
  <c r="E199" i="28"/>
  <c r="F217" i="9"/>
  <c r="F217" i="8" s="1"/>
  <c r="E217" i="28"/>
  <c r="F151" i="9"/>
  <c r="F151" i="8" s="1"/>
  <c r="E151" i="28"/>
  <c r="F210" i="9"/>
  <c r="F210" i="8" s="1"/>
  <c r="E210" i="28"/>
  <c r="F14" i="9"/>
  <c r="F14" i="8" s="1"/>
  <c r="E14" i="28"/>
  <c r="F248" i="9"/>
  <c r="F248" i="8" s="1"/>
  <c r="E248" i="28"/>
  <c r="F215" i="9"/>
  <c r="F215" i="8" s="1"/>
  <c r="E215" i="28"/>
  <c r="F90" i="9"/>
  <c r="F90" i="8" s="1"/>
  <c r="G90" i="8" s="1"/>
  <c r="E90" i="28"/>
  <c r="F69" i="9"/>
  <c r="F69" i="8" s="1"/>
  <c r="J69" i="8" s="1"/>
  <c r="K69" i="28" s="1"/>
  <c r="L69" i="28" s="1"/>
  <c r="E69" i="28"/>
  <c r="F220" i="9"/>
  <c r="F220" i="8" s="1"/>
  <c r="J220" i="8" s="1"/>
  <c r="K220" i="28" s="1"/>
  <c r="L220" i="28" s="1"/>
  <c r="E220" i="28"/>
  <c r="F75" i="9"/>
  <c r="F75" i="8" s="1"/>
  <c r="X75" i="28" s="1"/>
  <c r="Y75" i="28" s="1"/>
  <c r="E75" i="28"/>
  <c r="F260" i="9"/>
  <c r="F260" i="8" s="1"/>
  <c r="J260" i="8" s="1"/>
  <c r="K260" i="28" s="1"/>
  <c r="L260" i="28" s="1"/>
  <c r="E260" i="28"/>
  <c r="F15" i="9"/>
  <c r="F15" i="8" s="1"/>
  <c r="G15" i="8" s="1"/>
  <c r="E15" i="28"/>
  <c r="F191" i="9"/>
  <c r="F191" i="8" s="1"/>
  <c r="J191" i="8" s="1"/>
  <c r="K191" i="28" s="1"/>
  <c r="L191" i="28" s="1"/>
  <c r="E191" i="28"/>
  <c r="F128" i="9"/>
  <c r="F128" i="8" s="1"/>
  <c r="J128" i="8" s="1"/>
  <c r="K128" i="28" s="1"/>
  <c r="L128" i="28" s="1"/>
  <c r="E128" i="28"/>
  <c r="F275" i="9"/>
  <c r="F275" i="8" s="1"/>
  <c r="J275" i="8" s="1"/>
  <c r="K275" i="28" s="1"/>
  <c r="L275" i="28" s="1"/>
  <c r="E275" i="28"/>
  <c r="F240" i="9"/>
  <c r="F240" i="8" s="1"/>
  <c r="J240" i="8" s="1"/>
  <c r="K240" i="28" s="1"/>
  <c r="L240" i="28" s="1"/>
  <c r="E240" i="28"/>
  <c r="F147" i="9"/>
  <c r="F147" i="8" s="1"/>
  <c r="G147" i="8" s="1"/>
  <c r="E147" i="28"/>
  <c r="F72" i="9"/>
  <c r="F72" i="8" s="1"/>
  <c r="J72" i="8" s="1"/>
  <c r="K72" i="28" s="1"/>
  <c r="L72" i="28" s="1"/>
  <c r="E72" i="28"/>
  <c r="F234" i="9"/>
  <c r="F234" i="8" s="1"/>
  <c r="G234" i="8" s="1"/>
  <c r="E234" i="28"/>
  <c r="F59" i="9"/>
  <c r="F59" i="8" s="1"/>
  <c r="J59" i="8" s="1"/>
  <c r="K59" i="28" s="1"/>
  <c r="L59" i="28" s="1"/>
  <c r="E59" i="28"/>
  <c r="F174" i="9"/>
  <c r="F174" i="8" s="1"/>
  <c r="G174" i="8" s="1"/>
  <c r="E174" i="28"/>
  <c r="F95" i="9"/>
  <c r="F95" i="8" s="1"/>
  <c r="J95" i="8" s="1"/>
  <c r="K95" i="28" s="1"/>
  <c r="L95" i="28" s="1"/>
  <c r="E95" i="28"/>
  <c r="F106" i="9"/>
  <c r="F106" i="8" s="1"/>
  <c r="J106" i="8" s="1"/>
  <c r="K106" i="28" s="1"/>
  <c r="L106" i="28" s="1"/>
  <c r="E106" i="28"/>
  <c r="F229" i="9"/>
  <c r="F229" i="8" s="1"/>
  <c r="J229" i="8" s="1"/>
  <c r="K229" i="28" s="1"/>
  <c r="L229" i="28" s="1"/>
  <c r="E229" i="28"/>
  <c r="F93" i="9"/>
  <c r="F93" i="8" s="1"/>
  <c r="J93" i="8" s="1"/>
  <c r="K93" i="28" s="1"/>
  <c r="L93" i="28" s="1"/>
  <c r="E93" i="28"/>
  <c r="F40" i="9"/>
  <c r="F40" i="8" s="1"/>
  <c r="J40" i="8" s="1"/>
  <c r="K40" i="28" s="1"/>
  <c r="L40" i="28" s="1"/>
  <c r="E40" i="28"/>
  <c r="F43" i="9"/>
  <c r="F43" i="8" s="1"/>
  <c r="J43" i="8" s="1"/>
  <c r="K43" i="28" s="1"/>
  <c r="L43" i="28" s="1"/>
  <c r="E43" i="28"/>
  <c r="F79" i="9"/>
  <c r="F79" i="8" s="1"/>
  <c r="G79" i="8" s="1"/>
  <c r="H79" i="8" s="1"/>
  <c r="E79" i="28"/>
  <c r="F187" i="9"/>
  <c r="F187" i="8" s="1"/>
  <c r="J187" i="8" s="1"/>
  <c r="K187" i="28" s="1"/>
  <c r="L187" i="28" s="1"/>
  <c r="E187" i="28"/>
  <c r="F243" i="9"/>
  <c r="F243" i="8" s="1"/>
  <c r="G243" i="8" s="1"/>
  <c r="I243" i="8" s="1"/>
  <c r="E243" i="28"/>
  <c r="F256" i="9"/>
  <c r="F256" i="8" s="1"/>
  <c r="J256" i="8" s="1"/>
  <c r="K256" i="28" s="1"/>
  <c r="L256" i="28" s="1"/>
  <c r="E256" i="28"/>
  <c r="F56" i="9"/>
  <c r="F56" i="8" s="1"/>
  <c r="G56" i="8" s="1"/>
  <c r="H56" i="8" s="1"/>
  <c r="E56" i="28"/>
  <c r="F46" i="9"/>
  <c r="F46" i="8" s="1"/>
  <c r="G46" i="8" s="1"/>
  <c r="H46" i="8" s="1"/>
  <c r="E46" i="28"/>
  <c r="F166" i="9"/>
  <c r="F166" i="8" s="1"/>
  <c r="J166" i="8" s="1"/>
  <c r="K166" i="28" s="1"/>
  <c r="L166" i="28" s="1"/>
  <c r="E166" i="28"/>
  <c r="F169" i="9"/>
  <c r="F169" i="8" s="1"/>
  <c r="G169" i="8" s="1"/>
  <c r="I169" i="8" s="1"/>
  <c r="E169" i="28"/>
  <c r="F114" i="9"/>
  <c r="F114" i="8" s="1"/>
  <c r="J114" i="8" s="1"/>
  <c r="K114" i="28" s="1"/>
  <c r="L114" i="28" s="1"/>
  <c r="E114" i="28"/>
  <c r="F130" i="9"/>
  <c r="F130" i="8" s="1"/>
  <c r="G130" i="8" s="1"/>
  <c r="H130" i="8" s="1"/>
  <c r="E130" i="28"/>
  <c r="F183" i="9"/>
  <c r="F183" i="8" s="1"/>
  <c r="G183" i="8" s="1"/>
  <c r="H183" i="8" s="1"/>
  <c r="E183" i="28"/>
  <c r="F38" i="9"/>
  <c r="F38" i="8" s="1"/>
  <c r="J38" i="8" s="1"/>
  <c r="K38" i="28" s="1"/>
  <c r="L38" i="28" s="1"/>
  <c r="E38" i="28"/>
  <c r="F28" i="9"/>
  <c r="F28" i="8" s="1"/>
  <c r="J28" i="8" s="1"/>
  <c r="K28" i="28" s="1"/>
  <c r="L28" i="28" s="1"/>
  <c r="E28" i="28"/>
  <c r="F135" i="9"/>
  <c r="F135" i="8" s="1"/>
  <c r="J135" i="8" s="1"/>
  <c r="K135" i="28" s="1"/>
  <c r="L135" i="28" s="1"/>
  <c r="E135" i="28"/>
  <c r="F279" i="9"/>
  <c r="F279" i="8" s="1"/>
  <c r="G279" i="8" s="1"/>
  <c r="H279" i="8" s="1"/>
  <c r="E279" i="28"/>
  <c r="F190" i="9"/>
  <c r="F190" i="8" s="1"/>
  <c r="G190" i="8" s="1"/>
  <c r="E190" i="28"/>
  <c r="F172" i="9"/>
  <c r="F172" i="8" s="1"/>
  <c r="J172" i="8" s="1"/>
  <c r="K172" i="28" s="1"/>
  <c r="L172" i="28" s="1"/>
  <c r="E172" i="28"/>
  <c r="F112" i="9"/>
  <c r="F112" i="8" s="1"/>
  <c r="G112" i="8" s="1"/>
  <c r="E112" i="28"/>
  <c r="F145" i="9"/>
  <c r="F145" i="8" s="1"/>
  <c r="J145" i="8" s="1"/>
  <c r="K145" i="28" s="1"/>
  <c r="L145" i="28" s="1"/>
  <c r="E145" i="28"/>
  <c r="F250" i="9"/>
  <c r="F250" i="8" s="1"/>
  <c r="G250" i="8" s="1"/>
  <c r="E250" i="28"/>
  <c r="F99" i="9"/>
  <c r="F99" i="8" s="1"/>
  <c r="J99" i="8" s="1"/>
  <c r="K99" i="28" s="1"/>
  <c r="L99" i="28" s="1"/>
  <c r="E99" i="28"/>
  <c r="E3" i="28"/>
  <c r="E289" i="28" s="1"/>
  <c r="F3" i="9"/>
  <c r="F3" i="8" s="1"/>
  <c r="F276" i="9"/>
  <c r="F276" i="8" s="1"/>
  <c r="X276" i="28" s="1"/>
  <c r="Y276" i="28" s="1"/>
  <c r="E276" i="28"/>
  <c r="F154" i="9"/>
  <c r="F154" i="8" s="1"/>
  <c r="G154" i="8" s="1"/>
  <c r="E154" i="28"/>
  <c r="F219" i="9"/>
  <c r="F219" i="8" s="1"/>
  <c r="J219" i="8" s="1"/>
  <c r="K219" i="28" s="1"/>
  <c r="L219" i="28" s="1"/>
  <c r="E219" i="28"/>
  <c r="F148" i="9"/>
  <c r="F148" i="8" s="1"/>
  <c r="G148" i="8" s="1"/>
  <c r="E148" i="28"/>
  <c r="F30" i="9"/>
  <c r="F30" i="8" s="1"/>
  <c r="J30" i="8" s="1"/>
  <c r="K30" i="28" s="1"/>
  <c r="L30" i="28" s="1"/>
  <c r="E30" i="28"/>
  <c r="F92" i="9"/>
  <c r="F92" i="8" s="1"/>
  <c r="J92" i="8" s="1"/>
  <c r="K92" i="28" s="1"/>
  <c r="L92" i="28" s="1"/>
  <c r="E92" i="28"/>
  <c r="F132" i="9"/>
  <c r="F132" i="8" s="1"/>
  <c r="G132" i="8" s="1"/>
  <c r="E132" i="28"/>
  <c r="F244" i="9"/>
  <c r="F244" i="8" s="1"/>
  <c r="J244" i="8" s="1"/>
  <c r="K244" i="28" s="1"/>
  <c r="L244" i="28" s="1"/>
  <c r="E244" i="28"/>
  <c r="F91" i="9"/>
  <c r="F91" i="8" s="1"/>
  <c r="J91" i="8" s="1"/>
  <c r="K91" i="28" s="1"/>
  <c r="L91" i="28" s="1"/>
  <c r="E91" i="28"/>
  <c r="F98" i="9"/>
  <c r="F98" i="8" s="1"/>
  <c r="G98" i="8" s="1"/>
  <c r="E98" i="28"/>
  <c r="F64" i="9"/>
  <c r="F64" i="8" s="1"/>
  <c r="J64" i="8" s="1"/>
  <c r="K64" i="28" s="1"/>
  <c r="L64" i="28" s="1"/>
  <c r="E64" i="28"/>
  <c r="F257" i="9"/>
  <c r="F257" i="8" s="1"/>
  <c r="J257" i="8" s="1"/>
  <c r="K257" i="28" s="1"/>
  <c r="L257" i="28" s="1"/>
  <c r="E257" i="28"/>
  <c r="F192" i="9"/>
  <c r="F192" i="8" s="1"/>
  <c r="G192" i="8" s="1"/>
  <c r="E192" i="28"/>
  <c r="F51" i="9"/>
  <c r="F51" i="8" s="1"/>
  <c r="G51" i="8" s="1"/>
  <c r="E51" i="28"/>
  <c r="F176" i="9"/>
  <c r="F176" i="8" s="1"/>
  <c r="X176" i="28" s="1"/>
  <c r="Y176" i="28" s="1"/>
  <c r="E176" i="28"/>
  <c r="F165" i="9"/>
  <c r="F165" i="8" s="1"/>
  <c r="G165" i="8" s="1"/>
  <c r="E165" i="28"/>
  <c r="F77" i="9"/>
  <c r="F77" i="8" s="1"/>
  <c r="G77" i="8" s="1"/>
  <c r="E77" i="28"/>
  <c r="F218" i="9"/>
  <c r="F218" i="8" s="1"/>
  <c r="G218" i="8" s="1"/>
  <c r="E218" i="28"/>
  <c r="F47" i="9"/>
  <c r="F47" i="8" s="1"/>
  <c r="J47" i="8" s="1"/>
  <c r="K47" i="28" s="1"/>
  <c r="L47" i="28" s="1"/>
  <c r="E47" i="28"/>
  <c r="F101" i="9"/>
  <c r="F101" i="8" s="1"/>
  <c r="J101" i="8" s="1"/>
  <c r="K101" i="28" s="1"/>
  <c r="L101" i="28" s="1"/>
  <c r="E101" i="28"/>
  <c r="F152" i="9"/>
  <c r="F152" i="8" s="1"/>
  <c r="J152" i="8" s="1"/>
  <c r="K152" i="28" s="1"/>
  <c r="L152" i="28" s="1"/>
  <c r="E152" i="28"/>
  <c r="F80" i="9"/>
  <c r="F80" i="8" s="1"/>
  <c r="G80" i="8" s="1"/>
  <c r="H80" i="8" s="1"/>
  <c r="E80" i="28"/>
  <c r="F245" i="9"/>
  <c r="F245" i="8" s="1"/>
  <c r="J245" i="8" s="1"/>
  <c r="K245" i="28" s="1"/>
  <c r="L245" i="28" s="1"/>
  <c r="E245" i="28"/>
  <c r="F193" i="9"/>
  <c r="F193" i="8" s="1"/>
  <c r="J193" i="8" s="1"/>
  <c r="K193" i="28" s="1"/>
  <c r="L193" i="28" s="1"/>
  <c r="E193" i="28"/>
  <c r="F222" i="9"/>
  <c r="F222" i="8" s="1"/>
  <c r="J222" i="8" s="1"/>
  <c r="K222" i="28" s="1"/>
  <c r="L222" i="28" s="1"/>
  <c r="E222" i="28"/>
  <c r="F52" i="9"/>
  <c r="F52" i="8" s="1"/>
  <c r="J52" i="8" s="1"/>
  <c r="K52" i="28" s="1"/>
  <c r="L52" i="28" s="1"/>
  <c r="E52" i="28"/>
  <c r="F186" i="9"/>
  <c r="F186" i="8" s="1"/>
  <c r="J186" i="8" s="1"/>
  <c r="K186" i="28" s="1"/>
  <c r="L186" i="28" s="1"/>
  <c r="E186" i="28"/>
  <c r="F73" i="9"/>
  <c r="F73" i="8" s="1"/>
  <c r="G73" i="8" s="1"/>
  <c r="H73" i="8" s="1"/>
  <c r="E73" i="28"/>
  <c r="F18" i="9"/>
  <c r="F18" i="8" s="1"/>
  <c r="G18" i="8" s="1"/>
  <c r="H18" i="8" s="1"/>
  <c r="E18" i="28"/>
  <c r="F185" i="9"/>
  <c r="F185" i="8" s="1"/>
  <c r="E185" i="28"/>
  <c r="F272" i="9"/>
  <c r="F272" i="8" s="1"/>
  <c r="J272" i="8" s="1"/>
  <c r="K272" i="28" s="1"/>
  <c r="L272" i="28" s="1"/>
  <c r="E272" i="28"/>
  <c r="F216" i="9"/>
  <c r="F216" i="8" s="1"/>
  <c r="J216" i="8" s="1"/>
  <c r="K216" i="28" s="1"/>
  <c r="L216" i="28" s="1"/>
  <c r="E216" i="28"/>
  <c r="F201" i="9"/>
  <c r="F201" i="8" s="1"/>
  <c r="E201" i="28"/>
  <c r="F103" i="9"/>
  <c r="F103" i="8" s="1"/>
  <c r="J103" i="8" s="1"/>
  <c r="K103" i="28" s="1"/>
  <c r="L103" i="28" s="1"/>
  <c r="E103" i="28"/>
  <c r="F181" i="9"/>
  <c r="F181" i="8" s="1"/>
  <c r="J181" i="8" s="1"/>
  <c r="K181" i="28" s="1"/>
  <c r="L181" i="28" s="1"/>
  <c r="E181" i="28"/>
  <c r="F9" i="9"/>
  <c r="F9" i="8" s="1"/>
  <c r="E9" i="28"/>
  <c r="F66" i="9"/>
  <c r="F66" i="8" s="1"/>
  <c r="J66" i="8" s="1"/>
  <c r="K66" i="28" s="1"/>
  <c r="L66" i="28" s="1"/>
  <c r="E66" i="28"/>
  <c r="F119" i="9"/>
  <c r="F119" i="8" s="1"/>
  <c r="J119" i="8" s="1"/>
  <c r="K119" i="28" s="1"/>
  <c r="L119" i="28" s="1"/>
  <c r="E119" i="28"/>
  <c r="J63" i="8"/>
  <c r="K63" i="28" s="1"/>
  <c r="L63" i="28" s="1"/>
  <c r="G127" i="8"/>
  <c r="I127" i="8" s="1"/>
  <c r="G135" i="8"/>
  <c r="H135" i="8" s="1"/>
  <c r="G261" i="8"/>
  <c r="H261" i="8" s="1"/>
  <c r="J118" i="8"/>
  <c r="K118" i="28" s="1"/>
  <c r="L118" i="28" s="1"/>
  <c r="J79" i="8"/>
  <c r="K79" i="28" s="1"/>
  <c r="L79" i="28" s="1"/>
  <c r="J155" i="8"/>
  <c r="K155" i="28" s="1"/>
  <c r="L155" i="28" s="1"/>
  <c r="J276" i="8"/>
  <c r="K276" i="28" s="1"/>
  <c r="L276" i="28" s="1"/>
  <c r="J198" i="8"/>
  <c r="K198" i="28" s="1"/>
  <c r="L198" i="28" s="1"/>
  <c r="J176" i="8"/>
  <c r="K176" i="28" s="1"/>
  <c r="L176" i="28" s="1"/>
  <c r="J75" i="8"/>
  <c r="K75" i="28" s="1"/>
  <c r="L75" i="28" s="1"/>
  <c r="J139" i="8"/>
  <c r="K139" i="28" s="1"/>
  <c r="L139" i="28" s="1"/>
  <c r="J88" i="8"/>
  <c r="K88" i="28" s="1"/>
  <c r="L88" i="28" s="1"/>
  <c r="J22" i="8"/>
  <c r="K22" i="28" s="1"/>
  <c r="L22" i="28" s="1"/>
  <c r="G206" i="8"/>
  <c r="I206" i="8" s="1"/>
  <c r="J105" i="8"/>
  <c r="K105" i="28" s="1"/>
  <c r="L105" i="28" s="1"/>
  <c r="G105" i="8"/>
  <c r="J116" i="8"/>
  <c r="K116" i="28" s="1"/>
  <c r="L116" i="28" s="1"/>
  <c r="G116" i="8"/>
  <c r="G212" i="8"/>
  <c r="K32" i="8"/>
  <c r="K23" i="8"/>
  <c r="J208" i="8"/>
  <c r="K208" i="28" s="1"/>
  <c r="L208" i="28" s="1"/>
  <c r="G208" i="8"/>
  <c r="J237" i="8"/>
  <c r="K237" i="28" s="1"/>
  <c r="L237" i="28" s="1"/>
  <c r="G237" i="8"/>
  <c r="J171" i="8"/>
  <c r="K171" i="28" s="1"/>
  <c r="L171" i="28" s="1"/>
  <c r="J115" i="8"/>
  <c r="K115" i="28" s="1"/>
  <c r="L115" i="28" s="1"/>
  <c r="G115" i="8"/>
  <c r="G211" i="8"/>
  <c r="J200" i="8"/>
  <c r="K200" i="28" s="1"/>
  <c r="L200" i="28" s="1"/>
  <c r="G200" i="8"/>
  <c r="D265" i="14"/>
  <c r="E265" i="14" s="1"/>
  <c r="D34" i="14"/>
  <c r="E34" i="14" s="1"/>
  <c r="K34" i="8"/>
  <c r="I118" i="8"/>
  <c r="H118" i="8"/>
  <c r="G4" i="8"/>
  <c r="J4" i="8"/>
  <c r="K4" i="28" s="1"/>
  <c r="L4" i="28" s="1"/>
  <c r="J120" i="8"/>
  <c r="K120" i="28" s="1"/>
  <c r="L120" i="28" s="1"/>
  <c r="J70" i="8"/>
  <c r="K70" i="28" s="1"/>
  <c r="L70" i="28" s="1"/>
  <c r="J125" i="8"/>
  <c r="K125" i="28" s="1"/>
  <c r="L125" i="28" s="1"/>
  <c r="G125" i="8"/>
  <c r="J228" i="8"/>
  <c r="K228" i="28" s="1"/>
  <c r="L228" i="28" s="1"/>
  <c r="G228" i="8"/>
  <c r="J241" i="8"/>
  <c r="K241" i="28" s="1"/>
  <c r="L241" i="28" s="1"/>
  <c r="G241" i="8"/>
  <c r="J37" i="8"/>
  <c r="K37" i="28" s="1"/>
  <c r="L37" i="28" s="1"/>
  <c r="K238" i="8"/>
  <c r="D238" i="14"/>
  <c r="E238" i="14" s="1"/>
  <c r="G225" i="8"/>
  <c r="J225" i="8"/>
  <c r="K225" i="28" s="1"/>
  <c r="L225" i="28" s="1"/>
  <c r="G13" i="8"/>
  <c r="J13" i="8"/>
  <c r="K13" i="28" s="1"/>
  <c r="L13" i="28" s="1"/>
  <c r="J97" i="8"/>
  <c r="K97" i="28" s="1"/>
  <c r="L97" i="28" s="1"/>
  <c r="J100" i="8"/>
  <c r="K100" i="28" s="1"/>
  <c r="L100" i="28" s="1"/>
  <c r="G100" i="8"/>
  <c r="G113" i="8"/>
  <c r="J113" i="8"/>
  <c r="K113" i="28" s="1"/>
  <c r="L113" i="28" s="1"/>
  <c r="J142" i="8"/>
  <c r="K142" i="28" s="1"/>
  <c r="L142" i="28" s="1"/>
  <c r="G142" i="8"/>
  <c r="K107" i="8"/>
  <c r="I184" i="8"/>
  <c r="G67" i="8"/>
  <c r="J67" i="8"/>
  <c r="K67" i="28" s="1"/>
  <c r="L67" i="28" s="1"/>
  <c r="I56" i="8"/>
  <c r="J144" i="8"/>
  <c r="K144" i="28" s="1"/>
  <c r="L144" i="28" s="1"/>
  <c r="J26" i="8"/>
  <c r="K26" i="28" s="1"/>
  <c r="L26" i="28" s="1"/>
  <c r="G20" i="8"/>
  <c r="J20" i="8"/>
  <c r="K20" i="28" s="1"/>
  <c r="L20" i="28" s="1"/>
  <c r="G213" i="8"/>
  <c r="G269" i="8"/>
  <c r="J269" i="8"/>
  <c r="K269" i="28" s="1"/>
  <c r="L269" i="28" s="1"/>
  <c r="H283" i="8"/>
  <c r="D127" i="14"/>
  <c r="E127" i="14" s="1"/>
  <c r="K127" i="8"/>
  <c r="K261" i="8"/>
  <c r="D261" i="14"/>
  <c r="E261" i="14" s="1"/>
  <c r="G102" i="8"/>
  <c r="J195" i="8"/>
  <c r="K195" i="28" s="1"/>
  <c r="L195" i="28" s="1"/>
  <c r="G195" i="8"/>
  <c r="J35" i="8"/>
  <c r="K35" i="28" s="1"/>
  <c r="L35" i="28" s="1"/>
  <c r="G35" i="8"/>
  <c r="I288" i="8"/>
  <c r="H288" i="8"/>
  <c r="H278" i="8"/>
  <c r="I278" i="8"/>
  <c r="D251" i="14"/>
  <c r="E251" i="14" s="1"/>
  <c r="K251" i="8"/>
  <c r="K255" i="8"/>
  <c r="K55" i="8"/>
  <c r="D55" i="14"/>
  <c r="E55" i="14" s="1"/>
  <c r="J74" i="8"/>
  <c r="K74" i="28" s="1"/>
  <c r="L74" i="28" s="1"/>
  <c r="G74" i="8"/>
  <c r="G244" i="8"/>
  <c r="J39" i="8"/>
  <c r="K39" i="28" s="1"/>
  <c r="L39" i="28" s="1"/>
  <c r="G39" i="8"/>
  <c r="G259" i="8"/>
  <c r="J170" i="8"/>
  <c r="K170" i="28" s="1"/>
  <c r="L170" i="28" s="1"/>
  <c r="K288" i="8"/>
  <c r="D288" i="14"/>
  <c r="E288" i="14" s="1"/>
  <c r="K206" i="8"/>
  <c r="D206" i="14"/>
  <c r="E206" i="14" s="1"/>
  <c r="D68" i="14"/>
  <c r="E68" i="14" s="1"/>
  <c r="K68" i="8"/>
  <c r="I133" i="8"/>
  <c r="H196" i="8" l="1"/>
  <c r="J273" i="8"/>
  <c r="K273" i="28" s="1"/>
  <c r="L273" i="28" s="1"/>
  <c r="D82" i="14"/>
  <c r="E82" i="14" s="1"/>
  <c r="G137" i="8"/>
  <c r="H137" i="8" s="1"/>
  <c r="I261" i="8"/>
  <c r="G122" i="8"/>
  <c r="H169" i="8"/>
  <c r="G164" i="8"/>
  <c r="J132" i="8"/>
  <c r="K132" i="28" s="1"/>
  <c r="L132" i="28" s="1"/>
  <c r="J15" i="8"/>
  <c r="K15" i="28" s="1"/>
  <c r="L15" i="28" s="1"/>
  <c r="G272" i="8"/>
  <c r="H272" i="8" s="1"/>
  <c r="G42" i="8"/>
  <c r="H178" i="8"/>
  <c r="D114" i="14"/>
  <c r="E114" i="14" s="1"/>
  <c r="G143" i="8"/>
  <c r="I268" i="8"/>
  <c r="J234" i="8"/>
  <c r="K234" i="28" s="1"/>
  <c r="L234" i="28" s="1"/>
  <c r="G236" i="8"/>
  <c r="G238" i="8"/>
  <c r="I238" i="8" s="1"/>
  <c r="K38" i="8"/>
  <c r="G47" i="8"/>
  <c r="G240" i="8"/>
  <c r="G111" i="8"/>
  <c r="D140" i="14"/>
  <c r="E140" i="14" s="1"/>
  <c r="D28" i="14"/>
  <c r="E28" i="14" s="1"/>
  <c r="H16" i="8"/>
  <c r="K249" i="8"/>
  <c r="H53" i="8"/>
  <c r="G187" i="8"/>
  <c r="H187" i="8" s="1"/>
  <c r="D272" i="14"/>
  <c r="E272" i="14" s="1"/>
  <c r="I135" i="8"/>
  <c r="K123" i="8"/>
  <c r="G286" i="8"/>
  <c r="G163" i="8"/>
  <c r="J271" i="8"/>
  <c r="K271" i="28" s="1"/>
  <c r="L271" i="28" s="1"/>
  <c r="G141" i="8"/>
  <c r="I63" i="8"/>
  <c r="J231" i="8"/>
  <c r="K231" i="28" s="1"/>
  <c r="L231" i="28" s="1"/>
  <c r="G94" i="8"/>
  <c r="J65" i="8"/>
  <c r="K65" i="28" s="1"/>
  <c r="L65" i="28" s="1"/>
  <c r="K188" i="8"/>
  <c r="J218" i="8"/>
  <c r="K218" i="28" s="1"/>
  <c r="L218" i="28" s="1"/>
  <c r="G230" i="8"/>
  <c r="H230" i="8" s="1"/>
  <c r="G106" i="8"/>
  <c r="G69" i="8"/>
  <c r="D255" i="14"/>
  <c r="E255" i="14" s="1"/>
  <c r="J83" i="8"/>
  <c r="K83" i="28" s="1"/>
  <c r="L83" i="28" s="1"/>
  <c r="I80" i="8"/>
  <c r="I6" i="8"/>
  <c r="K158" i="8"/>
  <c r="G145" i="8"/>
  <c r="J175" i="8"/>
  <c r="K175" i="28" s="1"/>
  <c r="L175" i="28" s="1"/>
  <c r="D245" i="14"/>
  <c r="E245" i="14" s="1"/>
  <c r="G131" i="8"/>
  <c r="J109" i="8"/>
  <c r="K109" i="28" s="1"/>
  <c r="L109" i="28" s="1"/>
  <c r="D23" i="14"/>
  <c r="E23" i="14" s="1"/>
  <c r="J133" i="8"/>
  <c r="I79" i="8"/>
  <c r="E79" i="13" s="1"/>
  <c r="G160" i="8"/>
  <c r="J159" i="8"/>
  <c r="K159" i="28" s="1"/>
  <c r="L159" i="28" s="1"/>
  <c r="D79" i="14"/>
  <c r="E79" i="14" s="1"/>
  <c r="J287" i="8"/>
  <c r="K287" i="28" s="1"/>
  <c r="L287" i="28" s="1"/>
  <c r="G219" i="8"/>
  <c r="K135" i="8"/>
  <c r="J86" i="8"/>
  <c r="K86" i="28" s="1"/>
  <c r="L86" i="28" s="1"/>
  <c r="J98" i="8"/>
  <c r="K98" i="28" s="1"/>
  <c r="L98" i="28" s="1"/>
  <c r="G168" i="8"/>
  <c r="I194" i="8"/>
  <c r="I117" i="8"/>
  <c r="K265" i="8"/>
  <c r="G8" i="8"/>
  <c r="J278" i="8"/>
  <c r="K278" i="28" s="1"/>
  <c r="L278" i="28" s="1"/>
  <c r="J182" i="8"/>
  <c r="K182" i="28" s="1"/>
  <c r="L182" i="28" s="1"/>
  <c r="G55" i="8"/>
  <c r="D43" i="14"/>
  <c r="E43" i="14" s="1"/>
  <c r="G157" i="8"/>
  <c r="I130" i="8"/>
  <c r="J174" i="8"/>
  <c r="K174" i="28" s="1"/>
  <c r="L174" i="28" s="1"/>
  <c r="J250" i="8"/>
  <c r="K250" i="28" s="1"/>
  <c r="L250" i="28" s="1"/>
  <c r="K137" i="8"/>
  <c r="G221" i="8"/>
  <c r="K187" i="8"/>
  <c r="G173" i="8"/>
  <c r="J90" i="8"/>
  <c r="K90" i="28" s="1"/>
  <c r="L90" i="28" s="1"/>
  <c r="G68" i="8"/>
  <c r="H68" i="8" s="1"/>
  <c r="J130" i="8"/>
  <c r="K130" i="28" s="1"/>
  <c r="L130" i="28" s="1"/>
  <c r="G34" i="8"/>
  <c r="G229" i="8"/>
  <c r="G31" i="8"/>
  <c r="G275" i="8"/>
  <c r="H275" i="8" s="1"/>
  <c r="J285" i="8"/>
  <c r="K285" i="28" s="1"/>
  <c r="L285" i="28" s="1"/>
  <c r="D156" i="14"/>
  <c r="E156" i="14" s="1"/>
  <c r="K232" i="8"/>
  <c r="G223" i="8"/>
  <c r="G161" i="8"/>
  <c r="J54" i="8"/>
  <c r="K54" i="28" s="1"/>
  <c r="L54" i="28" s="1"/>
  <c r="I182" i="8"/>
  <c r="G177" i="8"/>
  <c r="H177" i="8" s="1"/>
  <c r="J189" i="8"/>
  <c r="K189" i="28" s="1"/>
  <c r="L189" i="28" s="1"/>
  <c r="J227" i="8"/>
  <c r="K227" i="28" s="1"/>
  <c r="L227" i="28" s="1"/>
  <c r="D32" i="14"/>
  <c r="E32" i="14" s="1"/>
  <c r="G101" i="8"/>
  <c r="G232" i="8"/>
  <c r="I232" i="8" s="1"/>
  <c r="G32" i="8"/>
  <c r="I32" i="8" s="1"/>
  <c r="G23" i="8"/>
  <c r="F289" i="9"/>
  <c r="G191" i="8"/>
  <c r="J24" i="8"/>
  <c r="K24" i="28" s="1"/>
  <c r="L24" i="28" s="1"/>
  <c r="H127" i="8"/>
  <c r="D158" i="14"/>
  <c r="E158" i="14" s="1"/>
  <c r="I124" i="8"/>
  <c r="G220" i="8"/>
  <c r="H220" i="8" s="1"/>
  <c r="G253" i="8"/>
  <c r="J179" i="8"/>
  <c r="K179" i="28" s="1"/>
  <c r="L179" i="28" s="1"/>
  <c r="G58" i="8"/>
  <c r="G99" i="8"/>
  <c r="G140" i="8"/>
  <c r="H140" i="8" s="1"/>
  <c r="G158" i="8"/>
  <c r="H158" i="8" s="1"/>
  <c r="G265" i="8"/>
  <c r="H265" i="8" s="1"/>
  <c r="J56" i="8"/>
  <c r="K56" i="28" s="1"/>
  <c r="L56" i="28" s="1"/>
  <c r="D216" i="14"/>
  <c r="E216" i="14" s="1"/>
  <c r="J112" i="8"/>
  <c r="K112" i="28" s="1"/>
  <c r="L112" i="28" s="1"/>
  <c r="D152" i="14"/>
  <c r="E152" i="14" s="1"/>
  <c r="I279" i="8"/>
  <c r="I17" i="8"/>
  <c r="K28" i="8"/>
  <c r="K230" i="8"/>
  <c r="D137" i="14"/>
  <c r="E137" i="14" s="1"/>
  <c r="J48" i="8"/>
  <c r="K48" i="28" s="1"/>
  <c r="L48" i="28" s="1"/>
  <c r="K52" i="8"/>
  <c r="I73" i="8"/>
  <c r="H238" i="8"/>
  <c r="J126" i="8"/>
  <c r="K126" i="28" s="1"/>
  <c r="L126" i="28" s="1"/>
  <c r="K193" i="8"/>
  <c r="J6" i="8"/>
  <c r="G251" i="8"/>
  <c r="I251" i="8" s="1"/>
  <c r="E251" i="13" s="1"/>
  <c r="G71" i="8"/>
  <c r="I71" i="8" s="1"/>
  <c r="K209" i="8"/>
  <c r="G72" i="8"/>
  <c r="J147" i="8"/>
  <c r="K147" i="28" s="1"/>
  <c r="L147" i="28" s="1"/>
  <c r="K114" i="8"/>
  <c r="D232" i="14"/>
  <c r="E232" i="14" s="1"/>
  <c r="G92" i="8"/>
  <c r="K93" i="8"/>
  <c r="G64" i="8"/>
  <c r="I46" i="8"/>
  <c r="T46" i="28" s="1"/>
  <c r="U46" i="28" s="1"/>
  <c r="I183" i="8"/>
  <c r="J165" i="8"/>
  <c r="K165" i="28" s="1"/>
  <c r="L165" i="28" s="1"/>
  <c r="J266" i="8"/>
  <c r="K266" i="28" s="1"/>
  <c r="L266" i="28" s="1"/>
  <c r="G88" i="8"/>
  <c r="I88" i="8" s="1"/>
  <c r="G82" i="8"/>
  <c r="H82" i="8" s="1"/>
  <c r="G216" i="8"/>
  <c r="J46" i="8"/>
  <c r="K46" i="28" s="1"/>
  <c r="L46" i="28" s="1"/>
  <c r="G257" i="8"/>
  <c r="H257" i="8" s="1"/>
  <c r="H146" i="8"/>
  <c r="K43" i="8"/>
  <c r="G59" i="8"/>
  <c r="K140" i="8"/>
  <c r="D107" i="14"/>
  <c r="E107" i="14" s="1"/>
  <c r="D188" i="14"/>
  <c r="E188" i="14" s="1"/>
  <c r="D256" i="14"/>
  <c r="E256" i="14" s="1"/>
  <c r="K204" i="8"/>
  <c r="J81" i="8"/>
  <c r="K81" i="28" s="1"/>
  <c r="L81" i="28" s="1"/>
  <c r="D249" i="14"/>
  <c r="E249" i="14" s="1"/>
  <c r="J84" i="8"/>
  <c r="K84" i="28" s="1"/>
  <c r="L84" i="28" s="1"/>
  <c r="D89" i="14"/>
  <c r="E89" i="14" s="1"/>
  <c r="K181" i="8"/>
  <c r="G139" i="8"/>
  <c r="I139" i="8" s="1"/>
  <c r="G156" i="8"/>
  <c r="H156" i="8" s="1"/>
  <c r="G181" i="8"/>
  <c r="H181" i="8" s="1"/>
  <c r="D181" i="13" s="1"/>
  <c r="J16" i="8"/>
  <c r="K16" i="28" s="1"/>
  <c r="L16" i="28" s="1"/>
  <c r="D123" i="14"/>
  <c r="E123" i="14" s="1"/>
  <c r="D209" i="14"/>
  <c r="E209" i="14" s="1"/>
  <c r="G138" i="8"/>
  <c r="D231" i="14"/>
  <c r="E231" i="14" s="1"/>
  <c r="H19" i="8"/>
  <c r="D19" i="13" s="1"/>
  <c r="H21" i="8"/>
  <c r="D264" i="14"/>
  <c r="E264" i="14" s="1"/>
  <c r="K45" i="8"/>
  <c r="I10" i="8"/>
  <c r="G128" i="8"/>
  <c r="K166" i="8"/>
  <c r="J129" i="8"/>
  <c r="K129" i="28" s="1"/>
  <c r="L129" i="28" s="1"/>
  <c r="J110" i="8"/>
  <c r="K110" i="28" s="1"/>
  <c r="L110" i="28" s="1"/>
  <c r="J18" i="8"/>
  <c r="D18" i="14" s="1"/>
  <c r="E18" i="14" s="1"/>
  <c r="D38" i="14"/>
  <c r="E38" i="14" s="1"/>
  <c r="K152" i="8"/>
  <c r="I272" i="8"/>
  <c r="K156" i="8"/>
  <c r="K264" i="8"/>
  <c r="K66" i="8"/>
  <c r="D135" i="14"/>
  <c r="E135" i="14" s="1"/>
  <c r="D93" i="14"/>
  <c r="E93" i="14" s="1"/>
  <c r="G91" i="8"/>
  <c r="I91" i="8" s="1"/>
  <c r="D204" i="14"/>
  <c r="E204" i="14" s="1"/>
  <c r="K186" i="8"/>
  <c r="G224" i="8"/>
  <c r="K89" i="8"/>
  <c r="J190" i="8"/>
  <c r="K190" i="28" s="1"/>
  <c r="L190" i="28" s="1"/>
  <c r="G255" i="8"/>
  <c r="G155" i="8"/>
  <c r="H155" i="8" s="1"/>
  <c r="G245" i="8"/>
  <c r="I245" i="8" s="1"/>
  <c r="E245" i="13" s="1"/>
  <c r="J11" i="8"/>
  <c r="G249" i="8"/>
  <c r="J194" i="8"/>
  <c r="J183" i="8"/>
  <c r="K183" i="28" s="1"/>
  <c r="L183" i="28" s="1"/>
  <c r="G52" i="8"/>
  <c r="H52" i="8" s="1"/>
  <c r="D52" i="13" s="1"/>
  <c r="I18" i="8"/>
  <c r="J76" i="8"/>
  <c r="K76" i="28" s="1"/>
  <c r="L76" i="28" s="1"/>
  <c r="J197" i="8"/>
  <c r="K197" i="28" s="1"/>
  <c r="L197" i="28" s="1"/>
  <c r="J207" i="8"/>
  <c r="K207" i="28" s="1"/>
  <c r="L207" i="28" s="1"/>
  <c r="H11" i="8"/>
  <c r="J21" i="8"/>
  <c r="G222" i="8"/>
  <c r="G95" i="8"/>
  <c r="G29" i="8"/>
  <c r="H29" i="8" s="1"/>
  <c r="D60" i="14"/>
  <c r="E60" i="14" s="1"/>
  <c r="J77" i="8"/>
  <c r="K77" i="28" s="1"/>
  <c r="L77" i="28" s="1"/>
  <c r="I231" i="8"/>
  <c r="G239" i="8"/>
  <c r="I239" i="8" s="1"/>
  <c r="G45" i="8"/>
  <c r="K216" i="8"/>
  <c r="D40" i="14"/>
  <c r="E40" i="14" s="1"/>
  <c r="G61" i="8"/>
  <c r="I61" i="8" s="1"/>
  <c r="K60" i="8"/>
  <c r="J148" i="8"/>
  <c r="K148" i="28" s="1"/>
  <c r="L148" i="28" s="1"/>
  <c r="D103" i="14"/>
  <c r="E103" i="14" s="1"/>
  <c r="G49" i="8"/>
  <c r="D71" i="14"/>
  <c r="E71" i="14" s="1"/>
  <c r="J154" i="8"/>
  <c r="K154" i="28" s="1"/>
  <c r="L154" i="28" s="1"/>
  <c r="J51" i="8"/>
  <c r="K51" i="28" s="1"/>
  <c r="L51" i="28" s="1"/>
  <c r="G282" i="8"/>
  <c r="I282" i="8" s="1"/>
  <c r="G270" i="8"/>
  <c r="H270" i="8" s="1"/>
  <c r="G260" i="8"/>
  <c r="D162" i="14"/>
  <c r="E162" i="14" s="1"/>
  <c r="G186" i="8"/>
  <c r="H186" i="8" s="1"/>
  <c r="G43" i="8"/>
  <c r="H43" i="8" s="1"/>
  <c r="P43" i="28" s="1"/>
  <c r="Q43" i="28" s="1"/>
  <c r="G198" i="8"/>
  <c r="J53" i="8"/>
  <c r="K53" i="28" s="1"/>
  <c r="L53" i="28" s="1"/>
  <c r="G264" i="8"/>
  <c r="J19" i="8"/>
  <c r="K19" i="28" s="1"/>
  <c r="L19" i="28" s="1"/>
  <c r="G209" i="8"/>
  <c r="H209" i="8" s="1"/>
  <c r="G188" i="8"/>
  <c r="G60" i="8"/>
  <c r="D239" i="14"/>
  <c r="E239" i="14" s="1"/>
  <c r="K78" i="8"/>
  <c r="K71" i="8"/>
  <c r="G123" i="8"/>
  <c r="I123" i="8" s="1"/>
  <c r="E123" i="13" s="1"/>
  <c r="J146" i="8"/>
  <c r="D146" i="14" s="1"/>
  <c r="E146" i="14" s="1"/>
  <c r="J85" i="8"/>
  <c r="K85" i="28" s="1"/>
  <c r="L85" i="28" s="1"/>
  <c r="K40" i="8"/>
  <c r="G36" i="8"/>
  <c r="H7" i="8"/>
  <c r="D7" i="13" s="1"/>
  <c r="J192" i="8"/>
  <c r="K192" i="28" s="1"/>
  <c r="L192" i="28" s="1"/>
  <c r="D222" i="14"/>
  <c r="E222" i="14" s="1"/>
  <c r="J10" i="8"/>
  <c r="D10" i="14" s="1"/>
  <c r="E10" i="14" s="1"/>
  <c r="H32" i="8"/>
  <c r="D32" i="13" s="1"/>
  <c r="K25" i="8"/>
  <c r="K231" i="8"/>
  <c r="K272" i="8"/>
  <c r="D45" i="14"/>
  <c r="E45" i="14" s="1"/>
  <c r="D230" i="14"/>
  <c r="E230" i="14" s="1"/>
  <c r="K239" i="8"/>
  <c r="I230" i="8"/>
  <c r="T230" i="28" s="1"/>
  <c r="U230" i="28" s="1"/>
  <c r="G203" i="8"/>
  <c r="I203" i="8" s="1"/>
  <c r="D63" i="14"/>
  <c r="E63" i="14" s="1"/>
  <c r="K256" i="8"/>
  <c r="D78" i="14"/>
  <c r="E78" i="14" s="1"/>
  <c r="K82" i="8"/>
  <c r="D235" i="14"/>
  <c r="E235" i="14" s="1"/>
  <c r="J33" i="8"/>
  <c r="K33" i="28" s="1"/>
  <c r="L33" i="28" s="1"/>
  <c r="D246" i="14"/>
  <c r="E246" i="14" s="1"/>
  <c r="G172" i="8"/>
  <c r="H172" i="8" s="1"/>
  <c r="K119" i="8"/>
  <c r="H243" i="8"/>
  <c r="G75" i="8"/>
  <c r="G276" i="8"/>
  <c r="H276" i="8" s="1"/>
  <c r="D276" i="13" s="1"/>
  <c r="G193" i="8"/>
  <c r="I193" i="8" s="1"/>
  <c r="J124" i="8"/>
  <c r="K124" i="28" s="1"/>
  <c r="L124" i="28" s="1"/>
  <c r="G25" i="8"/>
  <c r="J279" i="8"/>
  <c r="K279" i="8" s="1"/>
  <c r="G66" i="8"/>
  <c r="G30" i="8"/>
  <c r="D25" i="14"/>
  <c r="E25" i="14" s="1"/>
  <c r="K246" i="8"/>
  <c r="H232" i="8"/>
  <c r="D232" i="13" s="1"/>
  <c r="K63" i="8"/>
  <c r="D187" i="14"/>
  <c r="E187" i="14" s="1"/>
  <c r="D166" i="14"/>
  <c r="E166" i="14" s="1"/>
  <c r="K162" i="8"/>
  <c r="G22" i="8"/>
  <c r="J283" i="8"/>
  <c r="G107" i="8"/>
  <c r="G152" i="8"/>
  <c r="G78" i="8"/>
  <c r="G103" i="8"/>
  <c r="G235" i="8"/>
  <c r="J169" i="8"/>
  <c r="G28" i="8"/>
  <c r="G201" i="8"/>
  <c r="J201" i="8"/>
  <c r="J215" i="8"/>
  <c r="G215" i="8"/>
  <c r="G151" i="8"/>
  <c r="J151" i="8"/>
  <c r="G263" i="8"/>
  <c r="J263" i="8"/>
  <c r="J87" i="8"/>
  <c r="G87" i="8"/>
  <c r="G281" i="8"/>
  <c r="J281" i="8"/>
  <c r="G44" i="8"/>
  <c r="J44" i="8"/>
  <c r="G5" i="8"/>
  <c r="J5" i="8"/>
  <c r="K103" i="8"/>
  <c r="D186" i="14"/>
  <c r="E186" i="14" s="1"/>
  <c r="K235" i="8"/>
  <c r="K194" i="8"/>
  <c r="D193" i="14"/>
  <c r="E193" i="14" s="1"/>
  <c r="D181" i="14"/>
  <c r="E181" i="14" s="1"/>
  <c r="G40" i="8"/>
  <c r="I40" i="8" s="1"/>
  <c r="G246" i="8"/>
  <c r="J7" i="8"/>
  <c r="J178" i="8"/>
  <c r="G256" i="8"/>
  <c r="J9" i="8"/>
  <c r="G9" i="8"/>
  <c r="G248" i="8"/>
  <c r="J248" i="8"/>
  <c r="G217" i="8"/>
  <c r="J217" i="8"/>
  <c r="J136" i="8"/>
  <c r="G136" i="8"/>
  <c r="J205" i="8"/>
  <c r="G205" i="8"/>
  <c r="J254" i="8"/>
  <c r="G254" i="8"/>
  <c r="J233" i="8"/>
  <c r="G233" i="8"/>
  <c r="J252" i="8"/>
  <c r="G252" i="8"/>
  <c r="J41" i="8"/>
  <c r="G41" i="8"/>
  <c r="G150" i="8"/>
  <c r="J150" i="8"/>
  <c r="J167" i="8"/>
  <c r="G167" i="8"/>
  <c r="J62" i="8"/>
  <c r="G62" i="8"/>
  <c r="K79" i="8"/>
  <c r="K245" i="8"/>
  <c r="J73" i="8"/>
  <c r="K73" i="28" s="1"/>
  <c r="L73" i="28" s="1"/>
  <c r="G176" i="8"/>
  <c r="I176" i="8" s="1"/>
  <c r="E176" i="13" s="1"/>
  <c r="G93" i="8"/>
  <c r="H93" i="8" s="1"/>
  <c r="P93" i="28" s="1"/>
  <c r="Q93" i="28" s="1"/>
  <c r="J268" i="8"/>
  <c r="K268" i="28" s="1"/>
  <c r="L268" i="28" s="1"/>
  <c r="G162" i="8"/>
  <c r="I162" i="8" s="1"/>
  <c r="G114" i="8"/>
  <c r="G166" i="8"/>
  <c r="I166" i="8" s="1"/>
  <c r="T166" i="28" s="1"/>
  <c r="U166" i="28" s="1"/>
  <c r="J17" i="8"/>
  <c r="K17" i="28" s="1"/>
  <c r="L17" i="28" s="1"/>
  <c r="G38" i="8"/>
  <c r="G119" i="8"/>
  <c r="J80" i="8"/>
  <c r="J14" i="8"/>
  <c r="G14" i="8"/>
  <c r="J199" i="8"/>
  <c r="G199" i="8"/>
  <c r="J121" i="8"/>
  <c r="G121" i="8"/>
  <c r="J280" i="8"/>
  <c r="G280" i="8"/>
  <c r="J134" i="8"/>
  <c r="G134" i="8"/>
  <c r="J96" i="8"/>
  <c r="G96" i="8"/>
  <c r="G12" i="8"/>
  <c r="J12" i="8"/>
  <c r="J258" i="8"/>
  <c r="G258" i="8"/>
  <c r="G104" i="8"/>
  <c r="J104" i="8"/>
  <c r="J277" i="8"/>
  <c r="G277" i="8"/>
  <c r="G50" i="8"/>
  <c r="J50" i="8"/>
  <c r="J153" i="8"/>
  <c r="G153" i="8"/>
  <c r="J247" i="8"/>
  <c r="G247" i="8"/>
  <c r="G202" i="8"/>
  <c r="J202" i="8"/>
  <c r="G262" i="8"/>
  <c r="J262" i="8"/>
  <c r="H251" i="8"/>
  <c r="D251" i="13" s="1"/>
  <c r="D66" i="14"/>
  <c r="E66" i="14" s="1"/>
  <c r="D52" i="14"/>
  <c r="E52" i="14" s="1"/>
  <c r="D119" i="14"/>
  <c r="E119" i="14" s="1"/>
  <c r="K222" i="8"/>
  <c r="J196" i="8"/>
  <c r="K196" i="28" s="1"/>
  <c r="L196" i="28" s="1"/>
  <c r="J117" i="8"/>
  <c r="K117" i="28" s="1"/>
  <c r="L117" i="28" s="1"/>
  <c r="G204" i="8"/>
  <c r="I204" i="8" s="1"/>
  <c r="E204" i="13" s="1"/>
  <c r="G89" i="8"/>
  <c r="H89" i="8" s="1"/>
  <c r="D89" i="13" s="1"/>
  <c r="J243" i="8"/>
  <c r="K243" i="8" s="1"/>
  <c r="J184" i="8"/>
  <c r="J185" i="8"/>
  <c r="G185" i="8"/>
  <c r="J210" i="8"/>
  <c r="G210" i="8"/>
  <c r="G242" i="8"/>
  <c r="J242" i="8"/>
  <c r="J214" i="8"/>
  <c r="G214" i="8"/>
  <c r="G149" i="8"/>
  <c r="J149" i="8"/>
  <c r="J226" i="8"/>
  <c r="G226" i="8"/>
  <c r="J57" i="8"/>
  <c r="G57" i="8"/>
  <c r="G108" i="8"/>
  <c r="J108" i="8"/>
  <c r="J274" i="8"/>
  <c r="G274" i="8"/>
  <c r="J267" i="8"/>
  <c r="G267" i="8"/>
  <c r="J27" i="8"/>
  <c r="G27" i="8"/>
  <c r="G284" i="8"/>
  <c r="J284" i="8"/>
  <c r="J180" i="8"/>
  <c r="G180" i="8"/>
  <c r="I158" i="8"/>
  <c r="E158" i="13" s="1"/>
  <c r="D46" i="14"/>
  <c r="E46" i="14" s="1"/>
  <c r="D16" i="14"/>
  <c r="E16" i="14" s="1"/>
  <c r="K53" i="8"/>
  <c r="K46" i="8"/>
  <c r="K16" i="8"/>
  <c r="I82" i="8"/>
  <c r="H71" i="8"/>
  <c r="D71" i="13" s="1"/>
  <c r="I43" i="8"/>
  <c r="E43" i="13" s="1"/>
  <c r="I137" i="8"/>
  <c r="E137" i="13" s="1"/>
  <c r="H239" i="8"/>
  <c r="D239" i="13" s="1"/>
  <c r="K268" i="8"/>
  <c r="K183" i="8"/>
  <c r="H193" i="8"/>
  <c r="P193" i="28" s="1"/>
  <c r="Q193" i="28" s="1"/>
  <c r="K130" i="8"/>
  <c r="D183" i="14"/>
  <c r="E183" i="14" s="1"/>
  <c r="K11" i="8"/>
  <c r="D130" i="14"/>
  <c r="E130" i="14" s="1"/>
  <c r="I209" i="8"/>
  <c r="D268" i="14"/>
  <c r="E268" i="14" s="1"/>
  <c r="I156" i="8"/>
  <c r="E156" i="13" s="1"/>
  <c r="J3" i="8"/>
  <c r="X3" i="28"/>
  <c r="Y3" i="28" s="1"/>
  <c r="G3" i="8"/>
  <c r="K278" i="8"/>
  <c r="D265" i="13"/>
  <c r="P265" i="28"/>
  <c r="Q265" i="28" s="1"/>
  <c r="D209" i="13"/>
  <c r="P209" i="28"/>
  <c r="Q209" i="28" s="1"/>
  <c r="D278" i="14"/>
  <c r="E278" i="14" s="1"/>
  <c r="D79" i="13"/>
  <c r="P79" i="28"/>
  <c r="Q79" i="28" s="1"/>
  <c r="D278" i="13"/>
  <c r="P278" i="28"/>
  <c r="Q278" i="28" s="1"/>
  <c r="D156" i="13"/>
  <c r="P156" i="28"/>
  <c r="Q156" i="28" s="1"/>
  <c r="D80" i="13"/>
  <c r="P80" i="28"/>
  <c r="Q80" i="28" s="1"/>
  <c r="D17" i="13"/>
  <c r="P17" i="28"/>
  <c r="Q17" i="28" s="1"/>
  <c r="D118" i="14"/>
  <c r="E118" i="14" s="1"/>
  <c r="E268" i="13"/>
  <c r="T268" i="28"/>
  <c r="U268" i="28" s="1"/>
  <c r="E117" i="13"/>
  <c r="T117" i="28"/>
  <c r="U117" i="28" s="1"/>
  <c r="D183" i="13"/>
  <c r="P183" i="28"/>
  <c r="Q183" i="28" s="1"/>
  <c r="K182" i="8"/>
  <c r="E278" i="13"/>
  <c r="T278" i="28"/>
  <c r="U278" i="28" s="1"/>
  <c r="E118" i="13"/>
  <c r="T118" i="28"/>
  <c r="U118" i="28" s="1"/>
  <c r="E71" i="13"/>
  <c r="T71" i="28"/>
  <c r="U71" i="28" s="1"/>
  <c r="E178" i="13"/>
  <c r="T178" i="28"/>
  <c r="U178" i="28" s="1"/>
  <c r="E80" i="13"/>
  <c r="T80" i="28"/>
  <c r="U80" i="28" s="1"/>
  <c r="D279" i="13"/>
  <c r="P279" i="28"/>
  <c r="Q279" i="28" s="1"/>
  <c r="D261" i="13"/>
  <c r="P261" i="28"/>
  <c r="Q261" i="28" s="1"/>
  <c r="E130" i="13"/>
  <c r="T130" i="28"/>
  <c r="U130" i="28" s="1"/>
  <c r="E169" i="13"/>
  <c r="T169" i="28"/>
  <c r="U169" i="28" s="1"/>
  <c r="D56" i="13"/>
  <c r="P56" i="28"/>
  <c r="Q56" i="28" s="1"/>
  <c r="E232" i="13"/>
  <c r="T232" i="28"/>
  <c r="U232" i="28" s="1"/>
  <c r="K118" i="8"/>
  <c r="D268" i="13"/>
  <c r="P268" i="28"/>
  <c r="Q268" i="28" s="1"/>
  <c r="D117" i="13"/>
  <c r="P117" i="28"/>
  <c r="Q117" i="28" s="1"/>
  <c r="E183" i="13"/>
  <c r="T183" i="28"/>
  <c r="U183" i="28" s="1"/>
  <c r="D182" i="14"/>
  <c r="E182" i="14" s="1"/>
  <c r="D238" i="13"/>
  <c r="P238" i="28"/>
  <c r="Q238" i="28" s="1"/>
  <c r="E231" i="13"/>
  <c r="T231" i="28"/>
  <c r="U231" i="28" s="1"/>
  <c r="D133" i="13"/>
  <c r="P133" i="28"/>
  <c r="Q133" i="28" s="1"/>
  <c r="E32" i="13"/>
  <c r="T32" i="28"/>
  <c r="U32" i="28" s="1"/>
  <c r="E162" i="13"/>
  <c r="T162" i="28"/>
  <c r="U162" i="28" s="1"/>
  <c r="D178" i="13"/>
  <c r="P178" i="28"/>
  <c r="Q178" i="28" s="1"/>
  <c r="E18" i="13"/>
  <c r="T18" i="28"/>
  <c r="U18" i="28" s="1"/>
  <c r="E272" i="13"/>
  <c r="T272" i="28"/>
  <c r="U272" i="28" s="1"/>
  <c r="E283" i="13"/>
  <c r="T283" i="28"/>
  <c r="U283" i="28" s="1"/>
  <c r="E279" i="13"/>
  <c r="T279" i="28"/>
  <c r="U279" i="28" s="1"/>
  <c r="E261" i="13"/>
  <c r="T261" i="28"/>
  <c r="U261" i="28" s="1"/>
  <c r="D130" i="13"/>
  <c r="P130" i="28"/>
  <c r="Q130" i="28" s="1"/>
  <c r="D169" i="13"/>
  <c r="P169" i="28"/>
  <c r="Q169" i="28" s="1"/>
  <c r="E56" i="13"/>
  <c r="T56" i="28"/>
  <c r="U56" i="28" s="1"/>
  <c r="E16" i="13"/>
  <c r="T16" i="28"/>
  <c r="U16" i="28" s="1"/>
  <c r="K117" i="8"/>
  <c r="E10" i="13"/>
  <c r="T10" i="28"/>
  <c r="U10" i="28" s="1"/>
  <c r="T137" i="28"/>
  <c r="U137" i="28" s="1"/>
  <c r="E82" i="13"/>
  <c r="T82" i="28"/>
  <c r="U82" i="28" s="1"/>
  <c r="I265" i="8"/>
  <c r="D187" i="13"/>
  <c r="P187" i="28"/>
  <c r="Q187" i="28" s="1"/>
  <c r="E193" i="13"/>
  <c r="T193" i="28"/>
  <c r="U193" i="28" s="1"/>
  <c r="D46" i="13"/>
  <c r="P46" i="28"/>
  <c r="Q46" i="28" s="1"/>
  <c r="D194" i="13"/>
  <c r="P194" i="28"/>
  <c r="Q194" i="28" s="1"/>
  <c r="D18" i="13"/>
  <c r="P18" i="28"/>
  <c r="Q18" i="28" s="1"/>
  <c r="D272" i="13"/>
  <c r="P272" i="28"/>
  <c r="Q272" i="28" s="1"/>
  <c r="D283" i="13"/>
  <c r="P283" i="28"/>
  <c r="Q283" i="28" s="1"/>
  <c r="D124" i="13"/>
  <c r="P124" i="28"/>
  <c r="Q124" i="28" s="1"/>
  <c r="D16" i="13"/>
  <c r="P16" i="28"/>
  <c r="Q16" i="28" s="1"/>
  <c r="D10" i="13"/>
  <c r="P10" i="28"/>
  <c r="Q10" i="28" s="1"/>
  <c r="D137" i="13"/>
  <c r="P137" i="28"/>
  <c r="Q137" i="28" s="1"/>
  <c r="E239" i="13"/>
  <c r="T239" i="28"/>
  <c r="U239" i="28" s="1"/>
  <c r="E7" i="13"/>
  <c r="T7" i="28"/>
  <c r="U7" i="28" s="1"/>
  <c r="P52" i="28"/>
  <c r="Q52" i="28" s="1"/>
  <c r="D82" i="13"/>
  <c r="P82" i="28"/>
  <c r="Q82" i="28" s="1"/>
  <c r="E206" i="13"/>
  <c r="T206" i="28"/>
  <c r="U206" i="28" s="1"/>
  <c r="D140" i="13"/>
  <c r="P140" i="28"/>
  <c r="Q140" i="28" s="1"/>
  <c r="D68" i="13"/>
  <c r="P68" i="28"/>
  <c r="Q68" i="28" s="1"/>
  <c r="E40" i="13"/>
  <c r="T40" i="28"/>
  <c r="U40" i="28" s="1"/>
  <c r="E17" i="13"/>
  <c r="T17" i="28"/>
  <c r="U17" i="28" s="1"/>
  <c r="D146" i="13"/>
  <c r="P146" i="28"/>
  <c r="Q146" i="28" s="1"/>
  <c r="E146" i="13"/>
  <c r="T146" i="28"/>
  <c r="U146" i="28" s="1"/>
  <c r="E288" i="13"/>
  <c r="T288" i="28"/>
  <c r="U288" i="28" s="1"/>
  <c r="E124" i="13"/>
  <c r="T124" i="28"/>
  <c r="U124" i="28" s="1"/>
  <c r="E135" i="13"/>
  <c r="T135" i="28"/>
  <c r="U135" i="28" s="1"/>
  <c r="E230" i="13"/>
  <c r="E73" i="13"/>
  <c r="T73" i="28"/>
  <c r="U73" i="28" s="1"/>
  <c r="D63" i="13"/>
  <c r="P63" i="28"/>
  <c r="Q63" i="28" s="1"/>
  <c r="D182" i="13"/>
  <c r="P182" i="28"/>
  <c r="Q182" i="28" s="1"/>
  <c r="H204" i="8"/>
  <c r="D11" i="13"/>
  <c r="P11" i="28"/>
  <c r="Q11" i="28" s="1"/>
  <c r="E243" i="13"/>
  <c r="T243" i="28"/>
  <c r="U243" i="28" s="1"/>
  <c r="E88" i="13"/>
  <c r="T88" i="28"/>
  <c r="U88" i="28" s="1"/>
  <c r="D53" i="13"/>
  <c r="P53" i="28"/>
  <c r="Q53" i="28" s="1"/>
  <c r="P19" i="28"/>
  <c r="Q19" i="28" s="1"/>
  <c r="D21" i="13"/>
  <c r="P21" i="28"/>
  <c r="Q21" i="28" s="1"/>
  <c r="D6" i="13"/>
  <c r="P6" i="28"/>
  <c r="Q6" i="28" s="1"/>
  <c r="E196" i="13"/>
  <c r="T196" i="28"/>
  <c r="U196" i="28" s="1"/>
  <c r="E127" i="13"/>
  <c r="T127" i="28"/>
  <c r="U127" i="28" s="1"/>
  <c r="D184" i="13"/>
  <c r="P184" i="28"/>
  <c r="Q184" i="28" s="1"/>
  <c r="D135" i="13"/>
  <c r="P135" i="28"/>
  <c r="Q135" i="28" s="1"/>
  <c r="D230" i="13"/>
  <c r="P230" i="28"/>
  <c r="Q230" i="28" s="1"/>
  <c r="D73" i="13"/>
  <c r="P73" i="28"/>
  <c r="Q73" i="28" s="1"/>
  <c r="E63" i="13"/>
  <c r="T63" i="28"/>
  <c r="U63" i="28" s="1"/>
  <c r="E182" i="13"/>
  <c r="T182" i="28"/>
  <c r="U182" i="28" s="1"/>
  <c r="E11" i="13"/>
  <c r="T11" i="28"/>
  <c r="U11" i="28" s="1"/>
  <c r="D243" i="13"/>
  <c r="P243" i="28"/>
  <c r="Q243" i="28" s="1"/>
  <c r="D133" i="14"/>
  <c r="E133" i="14" s="1"/>
  <c r="K133" i="28"/>
  <c r="L133" i="28" s="1"/>
  <c r="D93" i="13"/>
  <c r="E133" i="13"/>
  <c r="T133" i="28"/>
  <c r="U133" i="28" s="1"/>
  <c r="D288" i="13"/>
  <c r="P288" i="28"/>
  <c r="Q288" i="28" s="1"/>
  <c r="E19" i="13"/>
  <c r="T19" i="28"/>
  <c r="U19" i="28" s="1"/>
  <c r="E166" i="13"/>
  <c r="E21" i="13"/>
  <c r="T21" i="28"/>
  <c r="U21" i="28" s="1"/>
  <c r="E6" i="13"/>
  <c r="T6" i="28"/>
  <c r="U6" i="28" s="1"/>
  <c r="D196" i="13"/>
  <c r="P196" i="28"/>
  <c r="Q196" i="28" s="1"/>
  <c r="D127" i="13"/>
  <c r="P127" i="28"/>
  <c r="Q127" i="28" s="1"/>
  <c r="E184" i="13"/>
  <c r="T184" i="28"/>
  <c r="U184" i="28" s="1"/>
  <c r="E209" i="13"/>
  <c r="T209" i="28"/>
  <c r="U209" i="28" s="1"/>
  <c r="D158" i="13"/>
  <c r="P158" i="28"/>
  <c r="Q158" i="28" s="1"/>
  <c r="E46" i="13"/>
  <c r="E194" i="13"/>
  <c r="T194" i="28"/>
  <c r="U194" i="28" s="1"/>
  <c r="D118" i="13"/>
  <c r="P118" i="28"/>
  <c r="Q118" i="28" s="1"/>
  <c r="E238" i="13"/>
  <c r="T238" i="28"/>
  <c r="U238" i="28" s="1"/>
  <c r="E53" i="13"/>
  <c r="T53" i="28"/>
  <c r="U53" i="28" s="1"/>
  <c r="D231" i="13"/>
  <c r="P231" i="28"/>
  <c r="Q231" i="28" s="1"/>
  <c r="D186" i="13"/>
  <c r="P186" i="28"/>
  <c r="Q186" i="28" s="1"/>
  <c r="D6" i="14"/>
  <c r="E6" i="14" s="1"/>
  <c r="K6" i="28"/>
  <c r="L6" i="28" s="1"/>
  <c r="K3" i="28"/>
  <c r="H40" i="8"/>
  <c r="I140" i="8"/>
  <c r="I93" i="8"/>
  <c r="K133" i="8"/>
  <c r="I68" i="8"/>
  <c r="I187" i="8"/>
  <c r="K6" i="8"/>
  <c r="D73" i="14"/>
  <c r="E73" i="14" s="1"/>
  <c r="K73" i="8"/>
  <c r="I186" i="8"/>
  <c r="H88" i="8"/>
  <c r="D22" i="14"/>
  <c r="E22" i="14" s="1"/>
  <c r="K22" i="8"/>
  <c r="K196" i="8"/>
  <c r="I22" i="8"/>
  <c r="H22" i="8"/>
  <c r="K75" i="8"/>
  <c r="D75" i="14"/>
  <c r="E75" i="14" s="1"/>
  <c r="K198" i="8"/>
  <c r="D198" i="14"/>
  <c r="E198" i="14" s="1"/>
  <c r="H139" i="8"/>
  <c r="K88" i="8"/>
  <c r="D88" i="14"/>
  <c r="E88" i="14" s="1"/>
  <c r="D276" i="14"/>
  <c r="E276" i="14" s="1"/>
  <c r="K276" i="8"/>
  <c r="H206" i="8"/>
  <c r="D176" i="14"/>
  <c r="E176" i="14" s="1"/>
  <c r="K176" i="8"/>
  <c r="K3" i="8"/>
  <c r="D3" i="14"/>
  <c r="E3" i="14" s="1"/>
  <c r="K155" i="8"/>
  <c r="D155" i="14"/>
  <c r="E155" i="14" s="1"/>
  <c r="D139" i="14"/>
  <c r="E139" i="14" s="1"/>
  <c r="K139" i="8"/>
  <c r="D21" i="14"/>
  <c r="E21" i="14" s="1"/>
  <c r="H159" i="8"/>
  <c r="I159" i="8"/>
  <c r="K116" i="8"/>
  <c r="D116" i="14"/>
  <c r="E116" i="14" s="1"/>
  <c r="D236" i="14"/>
  <c r="E236" i="14" s="1"/>
  <c r="K236" i="8"/>
  <c r="D106" i="14"/>
  <c r="E106" i="14" s="1"/>
  <c r="K106" i="8"/>
  <c r="I257" i="8"/>
  <c r="H229" i="8"/>
  <c r="I229" i="8"/>
  <c r="D244" i="14"/>
  <c r="E244" i="14" s="1"/>
  <c r="K244" i="8"/>
  <c r="I95" i="8"/>
  <c r="H95" i="8"/>
  <c r="D159" i="14"/>
  <c r="E159" i="14" s="1"/>
  <c r="K159" i="8"/>
  <c r="K191" i="8"/>
  <c r="D191" i="14"/>
  <c r="E191" i="14" s="1"/>
  <c r="I24" i="8"/>
  <c r="H24" i="8"/>
  <c r="H219" i="8"/>
  <c r="I219" i="8"/>
  <c r="K20" i="8"/>
  <c r="D20" i="14"/>
  <c r="E20" i="14" s="1"/>
  <c r="K65" i="8"/>
  <c r="D65" i="14"/>
  <c r="E65" i="14" s="1"/>
  <c r="D271" i="14"/>
  <c r="E271" i="14" s="1"/>
  <c r="K271" i="8"/>
  <c r="H175" i="8"/>
  <c r="I175" i="8"/>
  <c r="H141" i="8"/>
  <c r="I141" i="8"/>
  <c r="I48" i="8"/>
  <c r="H48" i="8"/>
  <c r="D97" i="14"/>
  <c r="E97" i="14" s="1"/>
  <c r="K97" i="8"/>
  <c r="H13" i="8"/>
  <c r="I13" i="8"/>
  <c r="H225" i="8"/>
  <c r="I225" i="8"/>
  <c r="K241" i="8"/>
  <c r="D241" i="14"/>
  <c r="E241" i="14" s="1"/>
  <c r="K125" i="8"/>
  <c r="D125" i="14"/>
  <c r="E125" i="14" s="1"/>
  <c r="D54" i="14"/>
  <c r="E54" i="14" s="1"/>
  <c r="K54" i="8"/>
  <c r="D84" i="14"/>
  <c r="E84" i="14" s="1"/>
  <c r="K84" i="8"/>
  <c r="D224" i="14"/>
  <c r="E224" i="14" s="1"/>
  <c r="K224" i="8"/>
  <c r="D109" i="14"/>
  <c r="E109" i="14" s="1"/>
  <c r="K109" i="8"/>
  <c r="D154" i="14"/>
  <c r="E154" i="14" s="1"/>
  <c r="K154" i="8"/>
  <c r="H116" i="8"/>
  <c r="I116" i="8"/>
  <c r="H129" i="8"/>
  <c r="I129" i="8"/>
  <c r="H74" i="8"/>
  <c r="I74" i="8"/>
  <c r="K95" i="8"/>
  <c r="D95" i="14"/>
  <c r="E95" i="14" s="1"/>
  <c r="D29" i="14"/>
  <c r="E29" i="14" s="1"/>
  <c r="K29" i="8"/>
  <c r="K219" i="8"/>
  <c r="D219" i="14"/>
  <c r="E219" i="14" s="1"/>
  <c r="I144" i="8"/>
  <c r="H144" i="8"/>
  <c r="H285" i="8"/>
  <c r="I285" i="8"/>
  <c r="H223" i="8"/>
  <c r="I223" i="8"/>
  <c r="H100" i="8"/>
  <c r="I100" i="8"/>
  <c r="D141" i="14"/>
  <c r="E141" i="14" s="1"/>
  <c r="K141" i="8"/>
  <c r="H49" i="8"/>
  <c r="I49" i="8"/>
  <c r="K129" i="8"/>
  <c r="K39" i="8"/>
  <c r="D39" i="14"/>
  <c r="E39" i="14" s="1"/>
  <c r="D74" i="14"/>
  <c r="E74" i="14" s="1"/>
  <c r="K74" i="8"/>
  <c r="K31" i="8"/>
  <c r="D31" i="14"/>
  <c r="E31" i="14" s="1"/>
  <c r="H35" i="8"/>
  <c r="I35" i="8"/>
  <c r="D147" i="14"/>
  <c r="E147" i="14" s="1"/>
  <c r="K147" i="8"/>
  <c r="H15" i="8"/>
  <c r="I15" i="8"/>
  <c r="D85" i="14"/>
  <c r="E85" i="14" s="1"/>
  <c r="K85" i="8"/>
  <c r="K287" i="8"/>
  <c r="D287" i="14"/>
  <c r="E287" i="14" s="1"/>
  <c r="I122" i="8"/>
  <c r="H122" i="8"/>
  <c r="D285" i="14"/>
  <c r="E285" i="14" s="1"/>
  <c r="K285" i="8"/>
  <c r="I269" i="8"/>
  <c r="H269" i="8"/>
  <c r="I213" i="8"/>
  <c r="H213" i="8"/>
  <c r="I174" i="8"/>
  <c r="H174" i="8"/>
  <c r="K144" i="8"/>
  <c r="D144" i="14"/>
  <c r="E144" i="14" s="1"/>
  <c r="H163" i="8"/>
  <c r="I163" i="8"/>
  <c r="K67" i="8"/>
  <c r="D67" i="14"/>
  <c r="E67" i="14" s="1"/>
  <c r="D220" i="14"/>
  <c r="E220" i="14" s="1"/>
  <c r="K220" i="8"/>
  <c r="H207" i="8"/>
  <c r="I207" i="8"/>
  <c r="I86" i="8"/>
  <c r="H86" i="8"/>
  <c r="K223" i="8"/>
  <c r="D223" i="14"/>
  <c r="E223" i="14" s="1"/>
  <c r="K100" i="8"/>
  <c r="D100" i="14"/>
  <c r="E100" i="14" s="1"/>
  <c r="D203" i="14"/>
  <c r="E203" i="14" s="1"/>
  <c r="K203" i="8"/>
  <c r="K168" i="8"/>
  <c r="D168" i="14"/>
  <c r="E168" i="14" s="1"/>
  <c r="D49" i="14"/>
  <c r="E49" i="14" s="1"/>
  <c r="K49" i="8"/>
  <c r="D138" i="14"/>
  <c r="E138" i="14" s="1"/>
  <c r="K138" i="8"/>
  <c r="I115" i="8"/>
  <c r="H115" i="8"/>
  <c r="H58" i="8"/>
  <c r="I58" i="8"/>
  <c r="H237" i="8"/>
  <c r="I237" i="8"/>
  <c r="K132" i="8"/>
  <c r="D132" i="14"/>
  <c r="E132" i="14" s="1"/>
  <c r="K234" i="8"/>
  <c r="D234" i="14"/>
  <c r="E234" i="14" s="1"/>
  <c r="K192" i="8"/>
  <c r="D192" i="14"/>
  <c r="E192" i="14" s="1"/>
  <c r="K282" i="8"/>
  <c r="D282" i="14"/>
  <c r="E282" i="14" s="1"/>
  <c r="K8" i="8"/>
  <c r="D8" i="14"/>
  <c r="E8" i="14" s="1"/>
  <c r="H236" i="8"/>
  <c r="I236" i="8"/>
  <c r="D269" i="14"/>
  <c r="E269" i="14" s="1"/>
  <c r="K269" i="8"/>
  <c r="I192" i="8"/>
  <c r="H192" i="8"/>
  <c r="K270" i="8"/>
  <c r="D270" i="14"/>
  <c r="E270" i="14" s="1"/>
  <c r="D170" i="14"/>
  <c r="E170" i="14" s="1"/>
  <c r="K170" i="8"/>
  <c r="H69" i="8"/>
  <c r="I69" i="8"/>
  <c r="H47" i="8"/>
  <c r="I47" i="8"/>
  <c r="D35" i="14"/>
  <c r="E35" i="14" s="1"/>
  <c r="K35" i="8"/>
  <c r="I147" i="8"/>
  <c r="H147" i="8"/>
  <c r="H85" i="8"/>
  <c r="I85" i="8"/>
  <c r="H287" i="8"/>
  <c r="I287" i="8"/>
  <c r="D213" i="14"/>
  <c r="E213" i="14" s="1"/>
  <c r="K213" i="8"/>
  <c r="K94" i="8"/>
  <c r="D94" i="14"/>
  <c r="E94" i="14" s="1"/>
  <c r="K174" i="8"/>
  <c r="D174" i="14"/>
  <c r="E174" i="14" s="1"/>
  <c r="H67" i="8"/>
  <c r="I67" i="8"/>
  <c r="H92" i="8"/>
  <c r="I92" i="8"/>
  <c r="D207" i="14"/>
  <c r="E207" i="14" s="1"/>
  <c r="K207" i="8"/>
  <c r="K86" i="8"/>
  <c r="D86" i="14"/>
  <c r="E86" i="14" s="1"/>
  <c r="H142" i="8"/>
  <c r="I142" i="8"/>
  <c r="H253" i="8"/>
  <c r="I253" i="8"/>
  <c r="H37" i="8"/>
  <c r="I37" i="8"/>
  <c r="H228" i="8"/>
  <c r="I228" i="8"/>
  <c r="I128" i="8"/>
  <c r="H128" i="8"/>
  <c r="H81" i="8"/>
  <c r="I81" i="8"/>
  <c r="H200" i="8"/>
  <c r="I200" i="8"/>
  <c r="H211" i="8"/>
  <c r="I211" i="8"/>
  <c r="D115" i="14"/>
  <c r="E115" i="14" s="1"/>
  <c r="K115" i="8"/>
  <c r="H171" i="8"/>
  <c r="I171" i="8"/>
  <c r="D58" i="14"/>
  <c r="E58" i="14" s="1"/>
  <c r="K58" i="8"/>
  <c r="K237" i="8"/>
  <c r="D237" i="14"/>
  <c r="E237" i="14" s="1"/>
  <c r="K99" i="8"/>
  <c r="D99" i="14"/>
  <c r="E99" i="14" s="1"/>
  <c r="H8" i="8"/>
  <c r="I8" i="8"/>
  <c r="I39" i="8"/>
  <c r="H39" i="8"/>
  <c r="I20" i="8"/>
  <c r="H20" i="8"/>
  <c r="H138" i="8"/>
  <c r="I138" i="8"/>
  <c r="H132" i="8"/>
  <c r="I132" i="8"/>
  <c r="H234" i="8"/>
  <c r="I234" i="8"/>
  <c r="H170" i="8"/>
  <c r="I170" i="8"/>
  <c r="K69" i="8"/>
  <c r="D69" i="14"/>
  <c r="E69" i="14" s="1"/>
  <c r="K47" i="8"/>
  <c r="D47" i="14"/>
  <c r="E47" i="14" s="1"/>
  <c r="I102" i="8"/>
  <c r="H102" i="8"/>
  <c r="H111" i="8"/>
  <c r="I111" i="8"/>
  <c r="H157" i="8"/>
  <c r="I157" i="8"/>
  <c r="H94" i="8"/>
  <c r="I94" i="8"/>
  <c r="H143" i="8"/>
  <c r="I143" i="8"/>
  <c r="K92" i="8"/>
  <c r="D92" i="14"/>
  <c r="E92" i="14" s="1"/>
  <c r="K142" i="8"/>
  <c r="D142" i="14"/>
  <c r="E142" i="14" s="1"/>
  <c r="K253" i="8"/>
  <c r="D253" i="14"/>
  <c r="E253" i="14" s="1"/>
  <c r="D91" i="14"/>
  <c r="E91" i="14" s="1"/>
  <c r="K91" i="8"/>
  <c r="K37" i="8"/>
  <c r="D37" i="14"/>
  <c r="E37" i="14" s="1"/>
  <c r="D228" i="14"/>
  <c r="E228" i="14" s="1"/>
  <c r="K228" i="8"/>
  <c r="K128" i="8"/>
  <c r="D128" i="14"/>
  <c r="E128" i="14" s="1"/>
  <c r="K81" i="8"/>
  <c r="D81" i="14"/>
  <c r="E81" i="14" s="1"/>
  <c r="D200" i="14"/>
  <c r="E200" i="14" s="1"/>
  <c r="K200" i="8"/>
  <c r="D211" i="14"/>
  <c r="E211" i="14" s="1"/>
  <c r="K211" i="8"/>
  <c r="H218" i="8"/>
  <c r="I218" i="8"/>
  <c r="H173" i="8"/>
  <c r="I173" i="8"/>
  <c r="D171" i="14"/>
  <c r="E171" i="14" s="1"/>
  <c r="K171" i="8"/>
  <c r="H99" i="8"/>
  <c r="I99" i="8"/>
  <c r="H90" i="8"/>
  <c r="I90" i="8"/>
  <c r="K212" i="8"/>
  <c r="D212" i="14"/>
  <c r="E212" i="14" s="1"/>
  <c r="K260" i="8"/>
  <c r="D260" i="14"/>
  <c r="E260" i="14" s="1"/>
  <c r="H190" i="8"/>
  <c r="I190" i="8"/>
  <c r="H105" i="8"/>
  <c r="I105" i="8"/>
  <c r="D15" i="14"/>
  <c r="E15" i="14" s="1"/>
  <c r="K15" i="8"/>
  <c r="K24" i="8"/>
  <c r="D24" i="14"/>
  <c r="E24" i="14" s="1"/>
  <c r="I271" i="8"/>
  <c r="H271" i="8"/>
  <c r="D175" i="14"/>
  <c r="E175" i="14" s="1"/>
  <c r="K175" i="8"/>
  <c r="I168" i="8"/>
  <c r="H168" i="8"/>
  <c r="I224" i="8"/>
  <c r="H224" i="8"/>
  <c r="I109" i="8"/>
  <c r="H109" i="8"/>
  <c r="H160" i="8"/>
  <c r="I160" i="8"/>
  <c r="D102" i="14"/>
  <c r="E102" i="14" s="1"/>
  <c r="K102" i="8"/>
  <c r="D197" i="14"/>
  <c r="E197" i="14" s="1"/>
  <c r="K197" i="8"/>
  <c r="H83" i="8"/>
  <c r="I83" i="8"/>
  <c r="D111" i="14"/>
  <c r="E111" i="14" s="1"/>
  <c r="K111" i="8"/>
  <c r="D157" i="14"/>
  <c r="E157" i="14" s="1"/>
  <c r="K157" i="8"/>
  <c r="H286" i="8"/>
  <c r="I286" i="8"/>
  <c r="D143" i="14"/>
  <c r="E143" i="14" s="1"/>
  <c r="K143" i="8"/>
  <c r="K61" i="8"/>
  <c r="D61" i="14"/>
  <c r="E61" i="14" s="1"/>
  <c r="H250" i="8"/>
  <c r="I250" i="8"/>
  <c r="H145" i="8"/>
  <c r="I145" i="8"/>
  <c r="H36" i="8"/>
  <c r="I36" i="8"/>
  <c r="D113" i="14"/>
  <c r="E113" i="14" s="1"/>
  <c r="K113" i="8"/>
  <c r="H273" i="8"/>
  <c r="I273" i="8"/>
  <c r="H221" i="8"/>
  <c r="I221" i="8"/>
  <c r="I161" i="8"/>
  <c r="H161" i="8"/>
  <c r="D164" i="14"/>
  <c r="E164" i="14" s="1"/>
  <c r="K164" i="8"/>
  <c r="K131" i="8"/>
  <c r="D131" i="14"/>
  <c r="E131" i="14" s="1"/>
  <c r="H179" i="8"/>
  <c r="I179" i="8"/>
  <c r="I70" i="8"/>
  <c r="H70" i="8"/>
  <c r="I120" i="8"/>
  <c r="H120" i="8"/>
  <c r="D4" i="14"/>
  <c r="K4" i="8"/>
  <c r="I30" i="8"/>
  <c r="H30" i="8"/>
  <c r="I177" i="8"/>
  <c r="D218" i="14"/>
  <c r="E218" i="14" s="1"/>
  <c r="K218" i="8"/>
  <c r="K173" i="8"/>
  <c r="D173" i="14"/>
  <c r="E173" i="14" s="1"/>
  <c r="H165" i="8"/>
  <c r="I165" i="8"/>
  <c r="D189" i="14"/>
  <c r="E189" i="14" s="1"/>
  <c r="K189" i="8"/>
  <c r="K266" i="8"/>
  <c r="D266" i="14"/>
  <c r="E266" i="14" s="1"/>
  <c r="I208" i="8"/>
  <c r="H208" i="8"/>
  <c r="H227" i="8"/>
  <c r="I227" i="8"/>
  <c r="D126" i="14"/>
  <c r="E126" i="14" s="1"/>
  <c r="K126" i="8"/>
  <c r="H51" i="8"/>
  <c r="I51" i="8"/>
  <c r="K90" i="8"/>
  <c r="D90" i="14"/>
  <c r="E90" i="14" s="1"/>
  <c r="I212" i="8"/>
  <c r="H212" i="8"/>
  <c r="H260" i="8"/>
  <c r="I260" i="8"/>
  <c r="K105" i="8"/>
  <c r="D105" i="14"/>
  <c r="E105" i="14" s="1"/>
  <c r="H110" i="8"/>
  <c r="I110" i="8"/>
  <c r="I31" i="8"/>
  <c r="H31" i="8"/>
  <c r="H84" i="8"/>
  <c r="I84" i="8"/>
  <c r="H259" i="8"/>
  <c r="I259" i="8"/>
  <c r="I106" i="8"/>
  <c r="H106" i="8"/>
  <c r="D42" i="14"/>
  <c r="E42" i="14" s="1"/>
  <c r="K42" i="8"/>
  <c r="K257" i="8"/>
  <c r="D257" i="14"/>
  <c r="E257" i="14" s="1"/>
  <c r="K259" i="8"/>
  <c r="D259" i="14"/>
  <c r="E259" i="14" s="1"/>
  <c r="H112" i="8"/>
  <c r="I112" i="8"/>
  <c r="K160" i="8"/>
  <c r="D160" i="14"/>
  <c r="E160" i="14" s="1"/>
  <c r="H195" i="8"/>
  <c r="I195" i="8"/>
  <c r="H59" i="8"/>
  <c r="I59" i="8"/>
  <c r="I72" i="8"/>
  <c r="H72" i="8"/>
  <c r="I240" i="8"/>
  <c r="H240" i="8"/>
  <c r="D275" i="14"/>
  <c r="E275" i="14" s="1"/>
  <c r="K275" i="8"/>
  <c r="H197" i="8"/>
  <c r="I197" i="8"/>
  <c r="K83" i="8"/>
  <c r="D83" i="14"/>
  <c r="E83" i="14" s="1"/>
  <c r="H76" i="8"/>
  <c r="I76" i="8"/>
  <c r="D286" i="14"/>
  <c r="E286" i="14" s="1"/>
  <c r="K286" i="8"/>
  <c r="H26" i="8"/>
  <c r="I26" i="8"/>
  <c r="D250" i="14"/>
  <c r="E250" i="14" s="1"/>
  <c r="K250" i="8"/>
  <c r="K145" i="8"/>
  <c r="D145" i="14"/>
  <c r="E145" i="14" s="1"/>
  <c r="F289" i="8"/>
  <c r="H148" i="8"/>
  <c r="I148" i="8"/>
  <c r="D36" i="14"/>
  <c r="E36" i="14" s="1"/>
  <c r="K36" i="8"/>
  <c r="I113" i="8"/>
  <c r="H113" i="8"/>
  <c r="I64" i="8"/>
  <c r="H64" i="8"/>
  <c r="K273" i="8"/>
  <c r="D273" i="14"/>
  <c r="E273" i="14" s="1"/>
  <c r="K221" i="8"/>
  <c r="D221" i="14"/>
  <c r="E221" i="14" s="1"/>
  <c r="D161" i="14"/>
  <c r="E161" i="14" s="1"/>
  <c r="K161" i="8"/>
  <c r="H164" i="8"/>
  <c r="I164" i="8"/>
  <c r="H131" i="8"/>
  <c r="I131" i="8"/>
  <c r="D70" i="14"/>
  <c r="E70" i="14" s="1"/>
  <c r="K70" i="8"/>
  <c r="K120" i="8"/>
  <c r="D120" i="14"/>
  <c r="E120" i="14" s="1"/>
  <c r="H4" i="8"/>
  <c r="I4" i="8"/>
  <c r="D30" i="14"/>
  <c r="E30" i="14" s="1"/>
  <c r="K30" i="8"/>
  <c r="D177" i="14"/>
  <c r="E177" i="14" s="1"/>
  <c r="K177" i="8"/>
  <c r="I33" i="8"/>
  <c r="H33" i="8"/>
  <c r="D165" i="14"/>
  <c r="E165" i="14" s="1"/>
  <c r="K165" i="8"/>
  <c r="I189" i="8"/>
  <c r="H189" i="8"/>
  <c r="I266" i="8"/>
  <c r="H266" i="8"/>
  <c r="K208" i="8"/>
  <c r="D208" i="14"/>
  <c r="E208" i="14" s="1"/>
  <c r="K227" i="8"/>
  <c r="D227" i="14"/>
  <c r="E227" i="14" s="1"/>
  <c r="I126" i="8"/>
  <c r="H126" i="8"/>
  <c r="K172" i="8"/>
  <c r="D172" i="14"/>
  <c r="E172" i="14" s="1"/>
  <c r="I77" i="8"/>
  <c r="H77" i="8"/>
  <c r="K110" i="8"/>
  <c r="D110" i="14"/>
  <c r="E110" i="14" s="1"/>
  <c r="H101" i="8"/>
  <c r="I101" i="8"/>
  <c r="K229" i="8"/>
  <c r="D229" i="14"/>
  <c r="E229" i="14" s="1"/>
  <c r="K122" i="8"/>
  <c r="D122" i="14"/>
  <c r="E122" i="14" s="1"/>
  <c r="K163" i="8"/>
  <c r="D163" i="14"/>
  <c r="E163" i="14" s="1"/>
  <c r="H42" i="8"/>
  <c r="I42" i="8"/>
  <c r="H244" i="8"/>
  <c r="I244" i="8"/>
  <c r="D195" i="14"/>
  <c r="E195" i="14" s="1"/>
  <c r="K195" i="8"/>
  <c r="K59" i="8"/>
  <c r="D59" i="14"/>
  <c r="E59" i="14" s="1"/>
  <c r="K72" i="8"/>
  <c r="D72" i="14"/>
  <c r="E72" i="14" s="1"/>
  <c r="K240" i="8"/>
  <c r="D240" i="14"/>
  <c r="E240" i="14" s="1"/>
  <c r="I191" i="8"/>
  <c r="H191" i="8"/>
  <c r="D26" i="14"/>
  <c r="E26" i="14" s="1"/>
  <c r="K26" i="8"/>
  <c r="H65" i="8"/>
  <c r="I65" i="8"/>
  <c r="D148" i="14"/>
  <c r="E148" i="14" s="1"/>
  <c r="K148" i="8"/>
  <c r="K64" i="8"/>
  <c r="D64" i="14"/>
  <c r="E64" i="14" s="1"/>
  <c r="H98" i="8"/>
  <c r="I98" i="8"/>
  <c r="K48" i="8"/>
  <c r="D48" i="14"/>
  <c r="E48" i="14" s="1"/>
  <c r="H97" i="8"/>
  <c r="I97" i="8"/>
  <c r="K13" i="8"/>
  <c r="D13" i="14"/>
  <c r="E13" i="14" s="1"/>
  <c r="D225" i="14"/>
  <c r="E225" i="14" s="1"/>
  <c r="K225" i="8"/>
  <c r="I241" i="8"/>
  <c r="H241" i="8"/>
  <c r="H125" i="8"/>
  <c r="I125" i="8"/>
  <c r="I54" i="8"/>
  <c r="H54" i="8"/>
  <c r="H154" i="8"/>
  <c r="I154" i="8"/>
  <c r="D77" i="14"/>
  <c r="E77" i="14" s="1"/>
  <c r="K77" i="8"/>
  <c r="K101" i="8"/>
  <c r="D101" i="14"/>
  <c r="E101" i="14" s="1"/>
  <c r="T158" i="28" l="1"/>
  <c r="U158" i="28" s="1"/>
  <c r="T204" i="28"/>
  <c r="U204" i="28" s="1"/>
  <c r="D117" i="14"/>
  <c r="E117" i="14" s="1"/>
  <c r="K17" i="8"/>
  <c r="D17" i="14"/>
  <c r="E17" i="14" s="1"/>
  <c r="I172" i="8"/>
  <c r="H203" i="8"/>
  <c r="I270" i="8"/>
  <c r="K98" i="8"/>
  <c r="D196" i="14"/>
  <c r="E196" i="14" s="1"/>
  <c r="K19" i="8"/>
  <c r="I55" i="8"/>
  <c r="H55" i="8"/>
  <c r="K112" i="8"/>
  <c r="H23" i="8"/>
  <c r="I23" i="8"/>
  <c r="I275" i="8"/>
  <c r="D112" i="14"/>
  <c r="E112" i="14" s="1"/>
  <c r="P32" i="28"/>
  <c r="Q32" i="28" s="1"/>
  <c r="P181" i="28"/>
  <c r="Q181" i="28" s="1"/>
  <c r="H162" i="8"/>
  <c r="H34" i="8"/>
  <c r="I34" i="8"/>
  <c r="K76" i="8"/>
  <c r="T79" i="28"/>
  <c r="U79" i="28" s="1"/>
  <c r="D19" i="14"/>
  <c r="E19" i="14" s="1"/>
  <c r="D179" i="14"/>
  <c r="E179" i="14" s="1"/>
  <c r="P71" i="28"/>
  <c r="Q71" i="28" s="1"/>
  <c r="K179" i="8"/>
  <c r="D98" i="14"/>
  <c r="E98" i="14" s="1"/>
  <c r="H166" i="8"/>
  <c r="D166" i="13" s="1"/>
  <c r="D129" i="14"/>
  <c r="E129" i="14" s="1"/>
  <c r="I276" i="8"/>
  <c r="D43" i="13"/>
  <c r="J289" i="8"/>
  <c r="I220" i="8"/>
  <c r="D190" i="14"/>
  <c r="E190" i="14" s="1"/>
  <c r="D56" i="14"/>
  <c r="E56" i="14" s="1"/>
  <c r="K190" i="8"/>
  <c r="K56" i="8"/>
  <c r="P276" i="28"/>
  <c r="Q276" i="28" s="1"/>
  <c r="P7" i="28"/>
  <c r="Q7" i="28" s="1"/>
  <c r="I52" i="8"/>
  <c r="T176" i="28"/>
  <c r="U176" i="28" s="1"/>
  <c r="T251" i="28"/>
  <c r="U251" i="28" s="1"/>
  <c r="I181" i="8"/>
  <c r="T181" i="28" s="1"/>
  <c r="U181" i="28" s="1"/>
  <c r="I216" i="8"/>
  <c r="H216" i="8"/>
  <c r="T123" i="28"/>
  <c r="U123" i="28" s="1"/>
  <c r="H282" i="8"/>
  <c r="H91" i="8"/>
  <c r="H245" i="8"/>
  <c r="T245" i="28"/>
  <c r="U245" i="28" s="1"/>
  <c r="P251" i="28"/>
  <c r="Q251" i="28" s="1"/>
  <c r="K124" i="8"/>
  <c r="H198" i="8"/>
  <c r="I198" i="8"/>
  <c r="H255" i="8"/>
  <c r="I255" i="8"/>
  <c r="K18" i="28"/>
  <c r="L18" i="28" s="1"/>
  <c r="K18" i="8"/>
  <c r="D33" i="14"/>
  <c r="E33" i="14" s="1"/>
  <c r="D51" i="14"/>
  <c r="E51" i="14" s="1"/>
  <c r="H61" i="8"/>
  <c r="I155" i="8"/>
  <c r="T43" i="28"/>
  <c r="U43" i="28" s="1"/>
  <c r="I89" i="8"/>
  <c r="P89" i="28"/>
  <c r="Q89" i="28" s="1"/>
  <c r="H222" i="8"/>
  <c r="I222" i="8"/>
  <c r="H264" i="8"/>
  <c r="I264" i="8"/>
  <c r="K33" i="8"/>
  <c r="K51" i="8"/>
  <c r="P232" i="28"/>
  <c r="Q232" i="28" s="1"/>
  <c r="H75" i="8"/>
  <c r="I75" i="8"/>
  <c r="H60" i="8"/>
  <c r="I60" i="8"/>
  <c r="I45" i="8"/>
  <c r="H45" i="8"/>
  <c r="K21" i="28"/>
  <c r="L21" i="28" s="1"/>
  <c r="K21" i="8"/>
  <c r="I29" i="8"/>
  <c r="H123" i="8"/>
  <c r="D123" i="13" s="1"/>
  <c r="D53" i="14"/>
  <c r="E53" i="14" s="1"/>
  <c r="H188" i="8"/>
  <c r="I188" i="8"/>
  <c r="K194" i="28"/>
  <c r="L194" i="28" s="1"/>
  <c r="D194" i="14"/>
  <c r="E194" i="14" s="1"/>
  <c r="I25" i="8"/>
  <c r="H25" i="8"/>
  <c r="T156" i="28"/>
  <c r="U156" i="28" s="1"/>
  <c r="H66" i="8"/>
  <c r="I66" i="8"/>
  <c r="I249" i="8"/>
  <c r="H249" i="8"/>
  <c r="K10" i="28"/>
  <c r="L10" i="28" s="1"/>
  <c r="K10" i="8"/>
  <c r="D76" i="14"/>
  <c r="E76" i="14" s="1"/>
  <c r="H176" i="8"/>
  <c r="D176" i="13" s="1"/>
  <c r="D124" i="14"/>
  <c r="E124" i="14" s="1"/>
  <c r="K279" i="28"/>
  <c r="L279" i="28" s="1"/>
  <c r="D279" i="14"/>
  <c r="E279" i="14" s="1"/>
  <c r="K146" i="28"/>
  <c r="L146" i="28" s="1"/>
  <c r="K146" i="8"/>
  <c r="K11" i="28"/>
  <c r="L11" i="28" s="1"/>
  <c r="D11" i="14"/>
  <c r="E11" i="14" s="1"/>
  <c r="H267" i="8"/>
  <c r="I267" i="8"/>
  <c r="H226" i="8"/>
  <c r="I226" i="8"/>
  <c r="H210" i="8"/>
  <c r="I210" i="8"/>
  <c r="H262" i="8"/>
  <c r="I262" i="8"/>
  <c r="H50" i="8"/>
  <c r="I50" i="8"/>
  <c r="I12" i="8"/>
  <c r="H12" i="8"/>
  <c r="K121" i="28"/>
  <c r="L121" i="28" s="1"/>
  <c r="K121" i="8"/>
  <c r="D121" i="14"/>
  <c r="E121" i="14" s="1"/>
  <c r="K150" i="28"/>
  <c r="L150" i="28" s="1"/>
  <c r="K150" i="8"/>
  <c r="D150" i="14"/>
  <c r="E150" i="14" s="1"/>
  <c r="H254" i="8"/>
  <c r="I254" i="8"/>
  <c r="K248" i="28"/>
  <c r="L248" i="28" s="1"/>
  <c r="K248" i="8"/>
  <c r="D248" i="14"/>
  <c r="E248" i="14" s="1"/>
  <c r="K5" i="28"/>
  <c r="L5" i="28" s="1"/>
  <c r="K5" i="8"/>
  <c r="D5" i="14"/>
  <c r="E5" i="14" s="1"/>
  <c r="K263" i="28"/>
  <c r="L263" i="28" s="1"/>
  <c r="K263" i="8"/>
  <c r="D263" i="14"/>
  <c r="E263" i="14" s="1"/>
  <c r="H28" i="8"/>
  <c r="I28" i="8"/>
  <c r="K267" i="28"/>
  <c r="L267" i="28" s="1"/>
  <c r="K267" i="8"/>
  <c r="D267" i="14"/>
  <c r="E267" i="14" s="1"/>
  <c r="K226" i="28"/>
  <c r="L226" i="28" s="1"/>
  <c r="K226" i="8"/>
  <c r="D226" i="14"/>
  <c r="E226" i="14" s="1"/>
  <c r="K210" i="28"/>
  <c r="L210" i="28" s="1"/>
  <c r="D210" i="14"/>
  <c r="E210" i="14" s="1"/>
  <c r="K210" i="8"/>
  <c r="K202" i="28"/>
  <c r="L202" i="28" s="1"/>
  <c r="K202" i="8"/>
  <c r="D202" i="14"/>
  <c r="E202" i="14" s="1"/>
  <c r="I277" i="8"/>
  <c r="H277" i="8"/>
  <c r="I96" i="8"/>
  <c r="H96" i="8"/>
  <c r="I199" i="8"/>
  <c r="H199" i="8"/>
  <c r="H150" i="8"/>
  <c r="I150" i="8"/>
  <c r="K254" i="28"/>
  <c r="L254" i="28" s="1"/>
  <c r="K254" i="8"/>
  <c r="D254" i="14"/>
  <c r="E254" i="14" s="1"/>
  <c r="H248" i="8"/>
  <c r="I248" i="8"/>
  <c r="I5" i="8"/>
  <c r="H5" i="8"/>
  <c r="H263" i="8"/>
  <c r="I263" i="8"/>
  <c r="K169" i="28"/>
  <c r="L169" i="28" s="1"/>
  <c r="K169" i="8"/>
  <c r="D169" i="14"/>
  <c r="E169" i="14" s="1"/>
  <c r="I180" i="8"/>
  <c r="H180" i="8"/>
  <c r="H274" i="8"/>
  <c r="I274" i="8"/>
  <c r="K149" i="28"/>
  <c r="L149" i="28" s="1"/>
  <c r="K149" i="8"/>
  <c r="D149" i="14"/>
  <c r="E149" i="14" s="1"/>
  <c r="H185" i="8"/>
  <c r="I185" i="8"/>
  <c r="H202" i="8"/>
  <c r="I202" i="8"/>
  <c r="K277" i="28"/>
  <c r="L277" i="28" s="1"/>
  <c r="D277" i="14"/>
  <c r="E277" i="14" s="1"/>
  <c r="K277" i="8"/>
  <c r="K96" i="28"/>
  <c r="L96" i="28" s="1"/>
  <c r="K96" i="8"/>
  <c r="D96" i="14"/>
  <c r="E96" i="14" s="1"/>
  <c r="K199" i="28"/>
  <c r="L199" i="28" s="1"/>
  <c r="D199" i="14"/>
  <c r="E199" i="14" s="1"/>
  <c r="K199" i="8"/>
  <c r="I114" i="8"/>
  <c r="H114" i="8"/>
  <c r="H41" i="8"/>
  <c r="I41" i="8"/>
  <c r="I205" i="8"/>
  <c r="H205" i="8"/>
  <c r="H9" i="8"/>
  <c r="I9" i="8"/>
  <c r="K44" i="28"/>
  <c r="L44" i="28" s="1"/>
  <c r="K44" i="8"/>
  <c r="D44" i="14"/>
  <c r="E44" i="14" s="1"/>
  <c r="K151" i="28"/>
  <c r="L151" i="28" s="1"/>
  <c r="D151" i="14"/>
  <c r="E151" i="14" s="1"/>
  <c r="K151" i="8"/>
  <c r="I235" i="8"/>
  <c r="H235" i="8"/>
  <c r="D193" i="13"/>
  <c r="K180" i="28"/>
  <c r="L180" i="28" s="1"/>
  <c r="K180" i="8"/>
  <c r="D180" i="14"/>
  <c r="E180" i="14" s="1"/>
  <c r="K274" i="28"/>
  <c r="L274" i="28" s="1"/>
  <c r="K274" i="8"/>
  <c r="D274" i="14"/>
  <c r="E274" i="14" s="1"/>
  <c r="H149" i="8"/>
  <c r="I149" i="8"/>
  <c r="K185" i="28"/>
  <c r="L185" i="28" s="1"/>
  <c r="K185" i="8"/>
  <c r="D185" i="14"/>
  <c r="E185" i="14" s="1"/>
  <c r="I247" i="8"/>
  <c r="H247" i="8"/>
  <c r="K104" i="28"/>
  <c r="L104" i="28" s="1"/>
  <c r="D104" i="14"/>
  <c r="E104" i="14" s="1"/>
  <c r="K104" i="8"/>
  <c r="H134" i="8"/>
  <c r="I134" i="8"/>
  <c r="H14" i="8"/>
  <c r="I14" i="8"/>
  <c r="K41" i="28"/>
  <c r="L41" i="28" s="1"/>
  <c r="K41" i="8"/>
  <c r="D41" i="14"/>
  <c r="E41" i="14" s="1"/>
  <c r="K205" i="28"/>
  <c r="L205" i="28" s="1"/>
  <c r="K205" i="8"/>
  <c r="D205" i="14"/>
  <c r="E205" i="14" s="1"/>
  <c r="K9" i="28"/>
  <c r="L9" i="28" s="1"/>
  <c r="K9" i="8"/>
  <c r="D9" i="14"/>
  <c r="E9" i="14" s="1"/>
  <c r="H44" i="8"/>
  <c r="I44" i="8"/>
  <c r="H151" i="8"/>
  <c r="I151" i="8"/>
  <c r="H103" i="8"/>
  <c r="I103" i="8"/>
  <c r="K284" i="28"/>
  <c r="L284" i="28" s="1"/>
  <c r="K284" i="8"/>
  <c r="D284" i="14"/>
  <c r="E284" i="14" s="1"/>
  <c r="K108" i="28"/>
  <c r="L108" i="28" s="1"/>
  <c r="K108" i="8"/>
  <c r="D108" i="14"/>
  <c r="E108" i="14" s="1"/>
  <c r="I214" i="8"/>
  <c r="H214" i="8"/>
  <c r="K184" i="28"/>
  <c r="L184" i="28" s="1"/>
  <c r="K184" i="8"/>
  <c r="D184" i="14"/>
  <c r="E184" i="14" s="1"/>
  <c r="K247" i="28"/>
  <c r="L247" i="28" s="1"/>
  <c r="K247" i="8"/>
  <c r="D247" i="14"/>
  <c r="E247" i="14" s="1"/>
  <c r="I104" i="8"/>
  <c r="H104" i="8"/>
  <c r="K134" i="28"/>
  <c r="L134" i="28" s="1"/>
  <c r="D134" i="14"/>
  <c r="E134" i="14" s="1"/>
  <c r="K134" i="8"/>
  <c r="K14" i="28"/>
  <c r="L14" i="28" s="1"/>
  <c r="K14" i="8"/>
  <c r="D14" i="14"/>
  <c r="E14" i="14" s="1"/>
  <c r="I62" i="8"/>
  <c r="H62" i="8"/>
  <c r="I252" i="8"/>
  <c r="H252" i="8"/>
  <c r="I136" i="8"/>
  <c r="H136" i="8"/>
  <c r="H256" i="8"/>
  <c r="I256" i="8"/>
  <c r="K281" i="28"/>
  <c r="L281" i="28" s="1"/>
  <c r="K281" i="8"/>
  <c r="D281" i="14"/>
  <c r="E281" i="14" s="1"/>
  <c r="I215" i="8"/>
  <c r="H215" i="8"/>
  <c r="I78" i="8"/>
  <c r="H78" i="8"/>
  <c r="H284" i="8"/>
  <c r="I284" i="8"/>
  <c r="H108" i="8"/>
  <c r="I108" i="8"/>
  <c r="K214" i="28"/>
  <c r="L214" i="28" s="1"/>
  <c r="K214" i="8"/>
  <c r="D214" i="14"/>
  <c r="E214" i="14" s="1"/>
  <c r="K243" i="28"/>
  <c r="L243" i="28" s="1"/>
  <c r="D243" i="14"/>
  <c r="E243" i="14" s="1"/>
  <c r="I153" i="8"/>
  <c r="H153" i="8"/>
  <c r="I258" i="8"/>
  <c r="H258" i="8"/>
  <c r="H280" i="8"/>
  <c r="I280" i="8"/>
  <c r="K80" i="28"/>
  <c r="L80" i="28" s="1"/>
  <c r="K80" i="8"/>
  <c r="D80" i="14"/>
  <c r="E80" i="14" s="1"/>
  <c r="K62" i="28"/>
  <c r="L62" i="28" s="1"/>
  <c r="D62" i="14"/>
  <c r="E62" i="14" s="1"/>
  <c r="K62" i="8"/>
  <c r="K252" i="28"/>
  <c r="L252" i="28" s="1"/>
  <c r="D252" i="14"/>
  <c r="E252" i="14" s="1"/>
  <c r="K252" i="8"/>
  <c r="K136" i="28"/>
  <c r="L136" i="28" s="1"/>
  <c r="D136" i="14"/>
  <c r="E136" i="14" s="1"/>
  <c r="K136" i="8"/>
  <c r="K178" i="28"/>
  <c r="L178" i="28" s="1"/>
  <c r="D178" i="14"/>
  <c r="E178" i="14" s="1"/>
  <c r="K178" i="8"/>
  <c r="H281" i="8"/>
  <c r="I281" i="8"/>
  <c r="K215" i="28"/>
  <c r="L215" i="28" s="1"/>
  <c r="K215" i="8"/>
  <c r="D215" i="14"/>
  <c r="E215" i="14" s="1"/>
  <c r="I152" i="8"/>
  <c r="H152" i="8"/>
  <c r="I27" i="8"/>
  <c r="H27" i="8"/>
  <c r="H57" i="8"/>
  <c r="I57" i="8"/>
  <c r="K242" i="28"/>
  <c r="L242" i="28" s="1"/>
  <c r="D242" i="14"/>
  <c r="E242" i="14" s="1"/>
  <c r="K242" i="8"/>
  <c r="K153" i="28"/>
  <c r="L153" i="28" s="1"/>
  <c r="K153" i="8"/>
  <c r="D153" i="14"/>
  <c r="E153" i="14" s="1"/>
  <c r="K258" i="28"/>
  <c r="L258" i="28" s="1"/>
  <c r="D258" i="14"/>
  <c r="E258" i="14" s="1"/>
  <c r="K258" i="8"/>
  <c r="K280" i="28"/>
  <c r="L280" i="28" s="1"/>
  <c r="D280" i="14"/>
  <c r="E280" i="14" s="1"/>
  <c r="K280" i="8"/>
  <c r="I119" i="8"/>
  <c r="H119" i="8"/>
  <c r="I167" i="8"/>
  <c r="H167" i="8"/>
  <c r="H233" i="8"/>
  <c r="I233" i="8"/>
  <c r="K217" i="28"/>
  <c r="L217" i="28" s="1"/>
  <c r="D217" i="14"/>
  <c r="E217" i="14" s="1"/>
  <c r="K217" i="8"/>
  <c r="K7" i="28"/>
  <c r="L7" i="28" s="1"/>
  <c r="D7" i="14"/>
  <c r="E7" i="14" s="1"/>
  <c r="K7" i="8"/>
  <c r="I87" i="8"/>
  <c r="H87" i="8"/>
  <c r="K201" i="28"/>
  <c r="L201" i="28" s="1"/>
  <c r="K201" i="8"/>
  <c r="D201" i="14"/>
  <c r="E201" i="14" s="1"/>
  <c r="H107" i="8"/>
  <c r="I107" i="8"/>
  <c r="K27" i="28"/>
  <c r="L27" i="28" s="1"/>
  <c r="K27" i="8"/>
  <c r="D27" i="14"/>
  <c r="E27" i="14" s="1"/>
  <c r="K57" i="28"/>
  <c r="L57" i="28" s="1"/>
  <c r="K57" i="8"/>
  <c r="D57" i="14"/>
  <c r="E57" i="14" s="1"/>
  <c r="H242" i="8"/>
  <c r="I242" i="8"/>
  <c r="K262" i="28"/>
  <c r="L262" i="28" s="1"/>
  <c r="D262" i="14"/>
  <c r="E262" i="14" s="1"/>
  <c r="K262" i="8"/>
  <c r="K50" i="28"/>
  <c r="L50" i="28" s="1"/>
  <c r="D50" i="14"/>
  <c r="E50" i="14" s="1"/>
  <c r="K50" i="8"/>
  <c r="K12" i="28"/>
  <c r="L12" i="28" s="1"/>
  <c r="D12" i="14"/>
  <c r="E12" i="14" s="1"/>
  <c r="K12" i="8"/>
  <c r="I121" i="8"/>
  <c r="H121" i="8"/>
  <c r="I38" i="8"/>
  <c r="H38" i="8"/>
  <c r="K167" i="28"/>
  <c r="L167" i="28" s="1"/>
  <c r="K167" i="8"/>
  <c r="D167" i="14"/>
  <c r="E167" i="14" s="1"/>
  <c r="K233" i="28"/>
  <c r="L233" i="28" s="1"/>
  <c r="D233" i="14"/>
  <c r="E233" i="14" s="1"/>
  <c r="K233" i="8"/>
  <c r="H217" i="8"/>
  <c r="I217" i="8"/>
  <c r="H246" i="8"/>
  <c r="I246" i="8"/>
  <c r="K87" i="28"/>
  <c r="L87" i="28" s="1"/>
  <c r="D87" i="14"/>
  <c r="E87" i="14" s="1"/>
  <c r="K87" i="8"/>
  <c r="H201" i="8"/>
  <c r="I201" i="8"/>
  <c r="K283" i="28"/>
  <c r="L283" i="28" s="1"/>
  <c r="K283" i="8"/>
  <c r="D283" i="14"/>
  <c r="E283" i="14" s="1"/>
  <c r="P166" i="28"/>
  <c r="Q166" i="28" s="1"/>
  <c r="P239" i="28"/>
  <c r="Q239" i="28" s="1"/>
  <c r="D42" i="13"/>
  <c r="P42" i="28"/>
  <c r="Q42" i="28" s="1"/>
  <c r="D98" i="13"/>
  <c r="P98" i="28"/>
  <c r="Q98" i="28" s="1"/>
  <c r="E240" i="13"/>
  <c r="T240" i="28"/>
  <c r="U240" i="28" s="1"/>
  <c r="D177" i="13"/>
  <c r="P177" i="28"/>
  <c r="Q177" i="28" s="1"/>
  <c r="E92" i="13"/>
  <c r="T92" i="28"/>
  <c r="U92" i="28" s="1"/>
  <c r="E139" i="13"/>
  <c r="T139" i="28"/>
  <c r="U139" i="28" s="1"/>
  <c r="D54" i="13"/>
  <c r="P54" i="28"/>
  <c r="Q54" i="28" s="1"/>
  <c r="D191" i="13"/>
  <c r="P191" i="28"/>
  <c r="Q191" i="28" s="1"/>
  <c r="D126" i="13"/>
  <c r="P126" i="28"/>
  <c r="Q126" i="28" s="1"/>
  <c r="D189" i="13"/>
  <c r="P189" i="28"/>
  <c r="Q189" i="28" s="1"/>
  <c r="D72" i="13"/>
  <c r="P72" i="28"/>
  <c r="Q72" i="28" s="1"/>
  <c r="E112" i="13"/>
  <c r="T112" i="28"/>
  <c r="U112" i="28" s="1"/>
  <c r="D106" i="13"/>
  <c r="P106" i="28"/>
  <c r="Q106" i="28" s="1"/>
  <c r="E110" i="13"/>
  <c r="T110" i="28"/>
  <c r="U110" i="28" s="1"/>
  <c r="D212" i="13"/>
  <c r="P212" i="28"/>
  <c r="Q212" i="28" s="1"/>
  <c r="E227" i="13"/>
  <c r="T227" i="28"/>
  <c r="U227" i="28" s="1"/>
  <c r="E165" i="13"/>
  <c r="T165" i="28"/>
  <c r="U165" i="28" s="1"/>
  <c r="D30" i="13"/>
  <c r="P30" i="28"/>
  <c r="Q30" i="28" s="1"/>
  <c r="E70" i="13"/>
  <c r="T70" i="28"/>
  <c r="U70" i="28" s="1"/>
  <c r="E161" i="13"/>
  <c r="T161" i="28"/>
  <c r="U161" i="28" s="1"/>
  <c r="D36" i="13"/>
  <c r="P36" i="28"/>
  <c r="Q36" i="28" s="1"/>
  <c r="D160" i="13"/>
  <c r="P160" i="28"/>
  <c r="Q160" i="28" s="1"/>
  <c r="E168" i="13"/>
  <c r="T168" i="28"/>
  <c r="U168" i="28" s="1"/>
  <c r="D173" i="13"/>
  <c r="P173" i="28"/>
  <c r="Q173" i="28" s="1"/>
  <c r="E61" i="13"/>
  <c r="T61" i="28"/>
  <c r="U61" i="28" s="1"/>
  <c r="D111" i="13"/>
  <c r="P111" i="28"/>
  <c r="Q111" i="28" s="1"/>
  <c r="D170" i="13"/>
  <c r="P170" i="28"/>
  <c r="Q170" i="28" s="1"/>
  <c r="E20" i="13"/>
  <c r="T20" i="28"/>
  <c r="U20" i="28" s="1"/>
  <c r="E128" i="13"/>
  <c r="T128" i="28"/>
  <c r="U128" i="28" s="1"/>
  <c r="D253" i="13"/>
  <c r="P253" i="28"/>
  <c r="Q253" i="28" s="1"/>
  <c r="D92" i="13"/>
  <c r="P92" i="28"/>
  <c r="Q92" i="28" s="1"/>
  <c r="E174" i="13"/>
  <c r="T174" i="28"/>
  <c r="U174" i="28" s="1"/>
  <c r="E122" i="13"/>
  <c r="T122" i="28"/>
  <c r="U122" i="28" s="1"/>
  <c r="D100" i="13"/>
  <c r="P100" i="28"/>
  <c r="Q100" i="28" s="1"/>
  <c r="D203" i="13"/>
  <c r="P203" i="28"/>
  <c r="Q203" i="28" s="1"/>
  <c r="E270" i="13"/>
  <c r="T270" i="28"/>
  <c r="U270" i="28" s="1"/>
  <c r="D225" i="13"/>
  <c r="P225" i="28"/>
  <c r="Q225" i="28" s="1"/>
  <c r="D155" i="13"/>
  <c r="P155" i="28"/>
  <c r="Q155" i="28" s="1"/>
  <c r="D204" i="13"/>
  <c r="P204" i="28"/>
  <c r="Q204" i="28" s="1"/>
  <c r="E265" i="13"/>
  <c r="T265" i="28"/>
  <c r="U265" i="28" s="1"/>
  <c r="E266" i="13"/>
  <c r="T266" i="28"/>
  <c r="U266" i="28" s="1"/>
  <c r="D76" i="13"/>
  <c r="P76" i="28"/>
  <c r="Q76" i="28" s="1"/>
  <c r="D168" i="13"/>
  <c r="P168" i="28"/>
  <c r="Q168" i="28" s="1"/>
  <c r="D128" i="13"/>
  <c r="P128" i="28"/>
  <c r="Q128" i="28" s="1"/>
  <c r="D174" i="13"/>
  <c r="P174" i="28"/>
  <c r="Q174" i="28" s="1"/>
  <c r="E203" i="13"/>
  <c r="T203" i="28"/>
  <c r="U203" i="28" s="1"/>
  <c r="E276" i="13"/>
  <c r="T276" i="28"/>
  <c r="U276" i="28" s="1"/>
  <c r="E54" i="13"/>
  <c r="T54" i="28"/>
  <c r="U54" i="28" s="1"/>
  <c r="E191" i="13"/>
  <c r="T191" i="28"/>
  <c r="U191" i="28" s="1"/>
  <c r="E126" i="13"/>
  <c r="T126" i="28"/>
  <c r="U126" i="28" s="1"/>
  <c r="E189" i="13"/>
  <c r="T189" i="28"/>
  <c r="U189" i="28" s="1"/>
  <c r="E72" i="13"/>
  <c r="T72" i="28"/>
  <c r="U72" i="28" s="1"/>
  <c r="D112" i="13"/>
  <c r="P112" i="28"/>
  <c r="Q112" i="28" s="1"/>
  <c r="E106" i="13"/>
  <c r="T106" i="28"/>
  <c r="U106" i="28" s="1"/>
  <c r="D110" i="13"/>
  <c r="P110" i="28"/>
  <c r="Q110" i="28" s="1"/>
  <c r="E212" i="13"/>
  <c r="T212" i="28"/>
  <c r="U212" i="28" s="1"/>
  <c r="D227" i="13"/>
  <c r="P227" i="28"/>
  <c r="Q227" i="28" s="1"/>
  <c r="D165" i="13"/>
  <c r="P165" i="28"/>
  <c r="Q165" i="28" s="1"/>
  <c r="E30" i="13"/>
  <c r="T30" i="28"/>
  <c r="U30" i="28" s="1"/>
  <c r="E179" i="13"/>
  <c r="T179" i="28"/>
  <c r="U179" i="28" s="1"/>
  <c r="E221" i="13"/>
  <c r="T221" i="28"/>
  <c r="U221" i="28" s="1"/>
  <c r="E145" i="13"/>
  <c r="T145" i="28"/>
  <c r="U145" i="28" s="1"/>
  <c r="E286" i="13"/>
  <c r="T286" i="28"/>
  <c r="U286" i="28" s="1"/>
  <c r="E83" i="13"/>
  <c r="T83" i="28"/>
  <c r="U83" i="28" s="1"/>
  <c r="E105" i="13"/>
  <c r="T105" i="28"/>
  <c r="U105" i="28" s="1"/>
  <c r="E90" i="13"/>
  <c r="T90" i="28"/>
  <c r="U90" i="28" s="1"/>
  <c r="E218" i="13"/>
  <c r="T218" i="28"/>
  <c r="U218" i="28" s="1"/>
  <c r="E143" i="13"/>
  <c r="T143" i="28"/>
  <c r="U143" i="28" s="1"/>
  <c r="D102" i="13"/>
  <c r="P102" i="28"/>
  <c r="Q102" i="28" s="1"/>
  <c r="E234" i="13"/>
  <c r="T234" i="28"/>
  <c r="U234" i="28" s="1"/>
  <c r="D39" i="13"/>
  <c r="P39" i="28"/>
  <c r="Q39" i="28" s="1"/>
  <c r="E211" i="13"/>
  <c r="T211" i="28"/>
  <c r="U211" i="28" s="1"/>
  <c r="E228" i="13"/>
  <c r="T228" i="28"/>
  <c r="U228" i="28" s="1"/>
  <c r="E142" i="13"/>
  <c r="T142" i="28"/>
  <c r="U142" i="28" s="1"/>
  <c r="E67" i="13"/>
  <c r="T67" i="28"/>
  <c r="U67" i="28" s="1"/>
  <c r="E287" i="13"/>
  <c r="T287" i="28"/>
  <c r="U287" i="28" s="1"/>
  <c r="E47" i="13"/>
  <c r="T47" i="28"/>
  <c r="U47" i="28" s="1"/>
  <c r="D192" i="13"/>
  <c r="P192" i="28"/>
  <c r="Q192" i="28" s="1"/>
  <c r="E237" i="13"/>
  <c r="T237" i="28"/>
  <c r="U237" i="28" s="1"/>
  <c r="D213" i="13"/>
  <c r="P213" i="28"/>
  <c r="Q213" i="28" s="1"/>
  <c r="E35" i="13"/>
  <c r="T35" i="28"/>
  <c r="U35" i="28" s="1"/>
  <c r="E223" i="13"/>
  <c r="T223" i="28"/>
  <c r="U223" i="28" s="1"/>
  <c r="D144" i="13"/>
  <c r="P144" i="28"/>
  <c r="Q144" i="28" s="1"/>
  <c r="E74" i="13"/>
  <c r="T74" i="28"/>
  <c r="U74" i="28" s="1"/>
  <c r="E13" i="13"/>
  <c r="T13" i="28"/>
  <c r="U13" i="28" s="1"/>
  <c r="E141" i="13"/>
  <c r="T141" i="28"/>
  <c r="U141" i="28" s="1"/>
  <c r="E29" i="13"/>
  <c r="T29" i="28"/>
  <c r="U29" i="28" s="1"/>
  <c r="E229" i="13"/>
  <c r="T229" i="28"/>
  <c r="U229" i="28" s="1"/>
  <c r="D206" i="13"/>
  <c r="P206" i="28"/>
  <c r="Q206" i="28" s="1"/>
  <c r="E187" i="13"/>
  <c r="T187" i="28"/>
  <c r="U187" i="28" s="1"/>
  <c r="D275" i="13"/>
  <c r="P275" i="28"/>
  <c r="Q275" i="28" s="1"/>
  <c r="D77" i="13"/>
  <c r="P77" i="28"/>
  <c r="Q77" i="28" s="1"/>
  <c r="E4" i="13"/>
  <c r="T4" i="28"/>
  <c r="U4" i="28" s="1"/>
  <c r="E131" i="13"/>
  <c r="T131" i="28"/>
  <c r="U131" i="28" s="1"/>
  <c r="E148" i="13"/>
  <c r="T148" i="28"/>
  <c r="U148" i="28" s="1"/>
  <c r="E26" i="13"/>
  <c r="T26" i="28"/>
  <c r="U26" i="28" s="1"/>
  <c r="E197" i="13"/>
  <c r="T197" i="28"/>
  <c r="U197" i="28" s="1"/>
  <c r="E59" i="13"/>
  <c r="T59" i="28"/>
  <c r="U59" i="28" s="1"/>
  <c r="E259" i="13"/>
  <c r="T259" i="28"/>
  <c r="U259" i="28" s="1"/>
  <c r="D208" i="13"/>
  <c r="P208" i="28"/>
  <c r="Q208" i="28" s="1"/>
  <c r="D179" i="13"/>
  <c r="P179" i="28"/>
  <c r="Q179" i="28" s="1"/>
  <c r="D221" i="13"/>
  <c r="P221" i="28"/>
  <c r="Q221" i="28" s="1"/>
  <c r="D145" i="13"/>
  <c r="P145" i="28"/>
  <c r="Q145" i="28" s="1"/>
  <c r="D286" i="13"/>
  <c r="P286" i="28"/>
  <c r="Q286" i="28" s="1"/>
  <c r="D83" i="13"/>
  <c r="P83" i="28"/>
  <c r="Q83" i="28" s="1"/>
  <c r="D105" i="13"/>
  <c r="P105" i="28"/>
  <c r="Q105" i="28" s="1"/>
  <c r="D90" i="13"/>
  <c r="P90" i="28"/>
  <c r="Q90" i="28" s="1"/>
  <c r="D218" i="13"/>
  <c r="P218" i="28"/>
  <c r="Q218" i="28" s="1"/>
  <c r="D143" i="13"/>
  <c r="P143" i="28"/>
  <c r="Q143" i="28" s="1"/>
  <c r="E102" i="13"/>
  <c r="T102" i="28"/>
  <c r="U102" i="28" s="1"/>
  <c r="D234" i="13"/>
  <c r="P234" i="28"/>
  <c r="Q234" i="28" s="1"/>
  <c r="E39" i="13"/>
  <c r="T39" i="28"/>
  <c r="U39" i="28" s="1"/>
  <c r="D211" i="13"/>
  <c r="P211" i="28"/>
  <c r="Q211" i="28" s="1"/>
  <c r="D228" i="13"/>
  <c r="P228" i="28"/>
  <c r="Q228" i="28" s="1"/>
  <c r="D142" i="13"/>
  <c r="P142" i="28"/>
  <c r="Q142" i="28" s="1"/>
  <c r="D67" i="13"/>
  <c r="P67" i="28"/>
  <c r="Q67" i="28" s="1"/>
  <c r="D287" i="13"/>
  <c r="P287" i="28"/>
  <c r="Q287" i="28" s="1"/>
  <c r="D47" i="13"/>
  <c r="P47" i="28"/>
  <c r="Q47" i="28" s="1"/>
  <c r="E192" i="13"/>
  <c r="T192" i="28"/>
  <c r="U192" i="28" s="1"/>
  <c r="D237" i="13"/>
  <c r="P237" i="28"/>
  <c r="Q237" i="28" s="1"/>
  <c r="E213" i="13"/>
  <c r="T213" i="28"/>
  <c r="U213" i="28" s="1"/>
  <c r="D35" i="13"/>
  <c r="P35" i="28"/>
  <c r="Q35" i="28" s="1"/>
  <c r="D223" i="13"/>
  <c r="P223" i="28"/>
  <c r="Q223" i="28" s="1"/>
  <c r="E144" i="13"/>
  <c r="T144" i="28"/>
  <c r="U144" i="28" s="1"/>
  <c r="D74" i="13"/>
  <c r="P74" i="28"/>
  <c r="Q74" i="28" s="1"/>
  <c r="D13" i="13"/>
  <c r="P13" i="28"/>
  <c r="Q13" i="28" s="1"/>
  <c r="D141" i="13"/>
  <c r="P141" i="28"/>
  <c r="Q141" i="28" s="1"/>
  <c r="D29" i="13"/>
  <c r="P29" i="28"/>
  <c r="Q29" i="28" s="1"/>
  <c r="D229" i="13"/>
  <c r="P229" i="28"/>
  <c r="Q229" i="28" s="1"/>
  <c r="D88" i="13"/>
  <c r="P88" i="28"/>
  <c r="Q88" i="28" s="1"/>
  <c r="E68" i="13"/>
  <c r="T68" i="28"/>
  <c r="U68" i="28" s="1"/>
  <c r="E160" i="13"/>
  <c r="T160" i="28"/>
  <c r="U160" i="28" s="1"/>
  <c r="E170" i="13"/>
  <c r="T170" i="28"/>
  <c r="U170" i="28" s="1"/>
  <c r="D172" i="13"/>
  <c r="P172" i="28"/>
  <c r="Q172" i="28" s="1"/>
  <c r="D125" i="13"/>
  <c r="P125" i="28"/>
  <c r="Q125" i="28" s="1"/>
  <c r="D97" i="13"/>
  <c r="P97" i="28"/>
  <c r="Q97" i="28" s="1"/>
  <c r="E275" i="13"/>
  <c r="T275" i="28"/>
  <c r="U275" i="28" s="1"/>
  <c r="D4" i="13"/>
  <c r="P4" i="28"/>
  <c r="Q4" i="28" s="1"/>
  <c r="D26" i="13"/>
  <c r="P26" i="28"/>
  <c r="Q26" i="28" s="1"/>
  <c r="D197" i="13"/>
  <c r="P197" i="28"/>
  <c r="Q197" i="28" s="1"/>
  <c r="D59" i="13"/>
  <c r="P59" i="28"/>
  <c r="Q59" i="28" s="1"/>
  <c r="E208" i="13"/>
  <c r="T208" i="28"/>
  <c r="U208" i="28" s="1"/>
  <c r="E273" i="13"/>
  <c r="T273" i="28"/>
  <c r="U273" i="28" s="1"/>
  <c r="E250" i="13"/>
  <c r="T250" i="28"/>
  <c r="U250" i="28" s="1"/>
  <c r="D109" i="13"/>
  <c r="P109" i="28"/>
  <c r="Q109" i="28" s="1"/>
  <c r="D271" i="13"/>
  <c r="P271" i="28"/>
  <c r="Q271" i="28" s="1"/>
  <c r="E190" i="13"/>
  <c r="T190" i="28"/>
  <c r="U190" i="28" s="1"/>
  <c r="E99" i="13"/>
  <c r="T99" i="28"/>
  <c r="U99" i="28" s="1"/>
  <c r="E94" i="13"/>
  <c r="T94" i="28"/>
  <c r="U94" i="28" s="1"/>
  <c r="E132" i="13"/>
  <c r="T132" i="28"/>
  <c r="U132" i="28" s="1"/>
  <c r="E8" i="13"/>
  <c r="T8" i="28"/>
  <c r="U8" i="28" s="1"/>
  <c r="E200" i="13"/>
  <c r="T200" i="28"/>
  <c r="U200" i="28" s="1"/>
  <c r="E37" i="13"/>
  <c r="T37" i="28"/>
  <c r="U37" i="28" s="1"/>
  <c r="E85" i="13"/>
  <c r="T85" i="28"/>
  <c r="U85" i="28" s="1"/>
  <c r="E69" i="13"/>
  <c r="T69" i="28"/>
  <c r="U69" i="28" s="1"/>
  <c r="E58" i="13"/>
  <c r="T58" i="28"/>
  <c r="U58" i="28" s="1"/>
  <c r="D86" i="13"/>
  <c r="P86" i="28"/>
  <c r="Q86" i="28" s="1"/>
  <c r="E163" i="13"/>
  <c r="T163" i="28"/>
  <c r="U163" i="28" s="1"/>
  <c r="D269" i="13"/>
  <c r="P269" i="28"/>
  <c r="Q269" i="28" s="1"/>
  <c r="E49" i="13"/>
  <c r="T49" i="28"/>
  <c r="U49" i="28" s="1"/>
  <c r="E220" i="13"/>
  <c r="T220" i="28"/>
  <c r="U220" i="28" s="1"/>
  <c r="E129" i="13"/>
  <c r="T129" i="28"/>
  <c r="U129" i="28" s="1"/>
  <c r="E175" i="13"/>
  <c r="T175" i="28"/>
  <c r="U175" i="28" s="1"/>
  <c r="E219" i="13"/>
  <c r="T219" i="28"/>
  <c r="U219" i="28" s="1"/>
  <c r="E257" i="13"/>
  <c r="T257" i="28"/>
  <c r="U257" i="28" s="1"/>
  <c r="E159" i="13"/>
  <c r="T159" i="28"/>
  <c r="U159" i="28" s="1"/>
  <c r="E89" i="13"/>
  <c r="T89" i="28"/>
  <c r="U89" i="28" s="1"/>
  <c r="E113" i="13"/>
  <c r="T113" i="28"/>
  <c r="U113" i="28" s="1"/>
  <c r="D260" i="13"/>
  <c r="P260" i="28"/>
  <c r="Q260" i="28" s="1"/>
  <c r="D70" i="13"/>
  <c r="P70" i="28"/>
  <c r="Q70" i="28" s="1"/>
  <c r="E173" i="13"/>
  <c r="T173" i="28"/>
  <c r="U173" i="28" s="1"/>
  <c r="E111" i="13"/>
  <c r="T111" i="28"/>
  <c r="U111" i="28" s="1"/>
  <c r="E253" i="13"/>
  <c r="T253" i="28"/>
  <c r="U253" i="28" s="1"/>
  <c r="E100" i="13"/>
  <c r="T100" i="28"/>
  <c r="U100" i="28" s="1"/>
  <c r="E155" i="13"/>
  <c r="T155" i="28"/>
  <c r="U155" i="28" s="1"/>
  <c r="D40" i="13"/>
  <c r="P40" i="28"/>
  <c r="Q40" i="28" s="1"/>
  <c r="E97" i="13"/>
  <c r="T97" i="28"/>
  <c r="U97" i="28" s="1"/>
  <c r="E77" i="13"/>
  <c r="T77" i="28"/>
  <c r="U77" i="28" s="1"/>
  <c r="D131" i="13"/>
  <c r="P131" i="28"/>
  <c r="Q131" i="28" s="1"/>
  <c r="D148" i="13"/>
  <c r="P148" i="28"/>
  <c r="Q148" i="28" s="1"/>
  <c r="D259" i="13"/>
  <c r="P259" i="28"/>
  <c r="Q259" i="28" s="1"/>
  <c r="E154" i="13"/>
  <c r="T154" i="28"/>
  <c r="U154" i="28" s="1"/>
  <c r="D241" i="13"/>
  <c r="P241" i="28"/>
  <c r="Q241" i="28" s="1"/>
  <c r="E65" i="13"/>
  <c r="T65" i="28"/>
  <c r="U65" i="28" s="1"/>
  <c r="E244" i="13"/>
  <c r="T244" i="28"/>
  <c r="U244" i="28" s="1"/>
  <c r="D33" i="13"/>
  <c r="P33" i="28"/>
  <c r="Q33" i="28" s="1"/>
  <c r="E164" i="13"/>
  <c r="T164" i="28"/>
  <c r="U164" i="28" s="1"/>
  <c r="D64" i="13"/>
  <c r="P64" i="28"/>
  <c r="Q64" i="28" s="1"/>
  <c r="E195" i="13"/>
  <c r="T195" i="28"/>
  <c r="U195" i="28" s="1"/>
  <c r="E84" i="13"/>
  <c r="T84" i="28"/>
  <c r="U84" i="28" s="1"/>
  <c r="E51" i="13"/>
  <c r="T51" i="28"/>
  <c r="U51" i="28" s="1"/>
  <c r="D273" i="13"/>
  <c r="P273" i="28"/>
  <c r="Q273" i="28" s="1"/>
  <c r="D250" i="13"/>
  <c r="P250" i="28"/>
  <c r="Q250" i="28" s="1"/>
  <c r="E109" i="13"/>
  <c r="T109" i="28"/>
  <c r="U109" i="28" s="1"/>
  <c r="E271" i="13"/>
  <c r="T271" i="28"/>
  <c r="U271" i="28" s="1"/>
  <c r="D190" i="13"/>
  <c r="P190" i="28"/>
  <c r="Q190" i="28" s="1"/>
  <c r="D99" i="13"/>
  <c r="P99" i="28"/>
  <c r="Q99" i="28" s="1"/>
  <c r="D94" i="13"/>
  <c r="P94" i="28"/>
  <c r="Q94" i="28" s="1"/>
  <c r="D132" i="13"/>
  <c r="P132" i="28"/>
  <c r="Q132" i="28" s="1"/>
  <c r="D8" i="13"/>
  <c r="P8" i="28"/>
  <c r="Q8" i="28" s="1"/>
  <c r="D200" i="13"/>
  <c r="P200" i="28"/>
  <c r="Q200" i="28" s="1"/>
  <c r="D37" i="13"/>
  <c r="P37" i="28"/>
  <c r="Q37" i="28" s="1"/>
  <c r="D85" i="13"/>
  <c r="P85" i="28"/>
  <c r="Q85" i="28" s="1"/>
  <c r="D69" i="13"/>
  <c r="P69" i="28"/>
  <c r="Q69" i="28" s="1"/>
  <c r="D58" i="13"/>
  <c r="P58" i="28"/>
  <c r="Q58" i="28" s="1"/>
  <c r="E86" i="13"/>
  <c r="T86" i="28"/>
  <c r="U86" i="28" s="1"/>
  <c r="D163" i="13"/>
  <c r="P163" i="28"/>
  <c r="Q163" i="28" s="1"/>
  <c r="E269" i="13"/>
  <c r="T269" i="28"/>
  <c r="U269" i="28" s="1"/>
  <c r="D49" i="13"/>
  <c r="P49" i="28"/>
  <c r="Q49" i="28" s="1"/>
  <c r="D220" i="13"/>
  <c r="P220" i="28"/>
  <c r="Q220" i="28" s="1"/>
  <c r="D129" i="13"/>
  <c r="P129" i="28"/>
  <c r="Q129" i="28" s="1"/>
  <c r="D175" i="13"/>
  <c r="P175" i="28"/>
  <c r="Q175" i="28" s="1"/>
  <c r="D219" i="13"/>
  <c r="P219" i="28"/>
  <c r="Q219" i="28" s="1"/>
  <c r="D257" i="13"/>
  <c r="P257" i="28"/>
  <c r="Q257" i="28" s="1"/>
  <c r="D159" i="13"/>
  <c r="P159" i="28"/>
  <c r="Q159" i="28" s="1"/>
  <c r="D22" i="13"/>
  <c r="P22" i="28"/>
  <c r="Q22" i="28" s="1"/>
  <c r="E186" i="13"/>
  <c r="T186" i="28"/>
  <c r="U186" i="28" s="1"/>
  <c r="E93" i="13"/>
  <c r="T93" i="28"/>
  <c r="U93" i="28" s="1"/>
  <c r="D101" i="13"/>
  <c r="P101" i="28"/>
  <c r="Q101" i="28" s="1"/>
  <c r="D161" i="13"/>
  <c r="P161" i="28"/>
  <c r="Q161" i="28" s="1"/>
  <c r="D20" i="13"/>
  <c r="P20" i="28"/>
  <c r="Q20" i="28" s="1"/>
  <c r="D122" i="13"/>
  <c r="P122" i="28"/>
  <c r="Q122" i="28" s="1"/>
  <c r="D270" i="13"/>
  <c r="P270" i="28"/>
  <c r="Q270" i="28" s="1"/>
  <c r="E125" i="13"/>
  <c r="T125" i="28"/>
  <c r="U125" i="28" s="1"/>
  <c r="D154" i="13"/>
  <c r="P154" i="28"/>
  <c r="Q154" i="28" s="1"/>
  <c r="D65" i="13"/>
  <c r="P65" i="28"/>
  <c r="Q65" i="28" s="1"/>
  <c r="D244" i="13"/>
  <c r="P244" i="28"/>
  <c r="Q244" i="28" s="1"/>
  <c r="E33" i="13"/>
  <c r="T33" i="28"/>
  <c r="U33" i="28" s="1"/>
  <c r="D164" i="13"/>
  <c r="P164" i="28"/>
  <c r="Q164" i="28" s="1"/>
  <c r="D195" i="13"/>
  <c r="P195" i="28"/>
  <c r="Q195" i="28" s="1"/>
  <c r="D84" i="13"/>
  <c r="P84" i="28"/>
  <c r="Q84" i="28" s="1"/>
  <c r="D51" i="13"/>
  <c r="P51" i="28"/>
  <c r="Q51" i="28" s="1"/>
  <c r="D120" i="13"/>
  <c r="P120" i="28"/>
  <c r="Q120" i="28" s="1"/>
  <c r="D224" i="13"/>
  <c r="P224" i="28"/>
  <c r="Q224" i="28" s="1"/>
  <c r="E157" i="13"/>
  <c r="T157" i="28"/>
  <c r="U157" i="28" s="1"/>
  <c r="E138" i="13"/>
  <c r="T138" i="28"/>
  <c r="U138" i="28" s="1"/>
  <c r="E282" i="13"/>
  <c r="T282" i="28"/>
  <c r="U282" i="28" s="1"/>
  <c r="E171" i="13"/>
  <c r="T171" i="28"/>
  <c r="U171" i="28" s="1"/>
  <c r="E81" i="13"/>
  <c r="T81" i="28"/>
  <c r="U81" i="28" s="1"/>
  <c r="E91" i="13"/>
  <c r="T91" i="28"/>
  <c r="U91" i="28" s="1"/>
  <c r="D147" i="13"/>
  <c r="P147" i="28"/>
  <c r="Q147" i="28" s="1"/>
  <c r="E236" i="13"/>
  <c r="T236" i="28"/>
  <c r="U236" i="28" s="1"/>
  <c r="D115" i="13"/>
  <c r="P115" i="28"/>
  <c r="Q115" i="28" s="1"/>
  <c r="E207" i="13"/>
  <c r="T207" i="28"/>
  <c r="U207" i="28" s="1"/>
  <c r="E15" i="13"/>
  <c r="T15" i="28"/>
  <c r="U15" i="28" s="1"/>
  <c r="E285" i="13"/>
  <c r="T285" i="28"/>
  <c r="U285" i="28" s="1"/>
  <c r="E116" i="13"/>
  <c r="T116" i="28"/>
  <c r="U116" i="28" s="1"/>
  <c r="D48" i="13"/>
  <c r="P48" i="28"/>
  <c r="Q48" i="28" s="1"/>
  <c r="D24" i="13"/>
  <c r="P24" i="28"/>
  <c r="Q24" i="28" s="1"/>
  <c r="D95" i="13"/>
  <c r="P95" i="28"/>
  <c r="Q95" i="28" s="1"/>
  <c r="E22" i="13"/>
  <c r="T22" i="28"/>
  <c r="U22" i="28" s="1"/>
  <c r="E140" i="13"/>
  <c r="T140" i="28"/>
  <c r="U140" i="28" s="1"/>
  <c r="E31" i="13"/>
  <c r="T31" i="28"/>
  <c r="U31" i="28" s="1"/>
  <c r="E36" i="13"/>
  <c r="T36" i="28"/>
  <c r="U36" i="28" s="1"/>
  <c r="D61" i="13"/>
  <c r="P61" i="28"/>
  <c r="Q61" i="28" s="1"/>
  <c r="E225" i="13"/>
  <c r="T225" i="28"/>
  <c r="U225" i="28" s="1"/>
  <c r="E172" i="13"/>
  <c r="T172" i="28"/>
  <c r="U172" i="28" s="1"/>
  <c r="E241" i="13"/>
  <c r="T241" i="28"/>
  <c r="U241" i="28" s="1"/>
  <c r="E64" i="13"/>
  <c r="T64" i="28"/>
  <c r="U64" i="28" s="1"/>
  <c r="E98" i="13"/>
  <c r="T98" i="28"/>
  <c r="U98" i="28" s="1"/>
  <c r="E42" i="13"/>
  <c r="T42" i="28"/>
  <c r="U42" i="28" s="1"/>
  <c r="E101" i="13"/>
  <c r="T101" i="28"/>
  <c r="U101" i="28" s="1"/>
  <c r="D266" i="13"/>
  <c r="P266" i="28"/>
  <c r="Q266" i="28" s="1"/>
  <c r="D113" i="13"/>
  <c r="P113" i="28"/>
  <c r="Q113" i="28" s="1"/>
  <c r="E76" i="13"/>
  <c r="T76" i="28"/>
  <c r="U76" i="28" s="1"/>
  <c r="D240" i="13"/>
  <c r="P240" i="28"/>
  <c r="Q240" i="28" s="1"/>
  <c r="D31" i="13"/>
  <c r="P31" i="28"/>
  <c r="Q31" i="28" s="1"/>
  <c r="E260" i="13"/>
  <c r="T260" i="28"/>
  <c r="U260" i="28" s="1"/>
  <c r="E177" i="13"/>
  <c r="T177" i="28"/>
  <c r="U177" i="28" s="1"/>
  <c r="E120" i="13"/>
  <c r="T120" i="28"/>
  <c r="U120" i="28" s="1"/>
  <c r="E224" i="13"/>
  <c r="T224" i="28"/>
  <c r="U224" i="28" s="1"/>
  <c r="D157" i="13"/>
  <c r="P157" i="28"/>
  <c r="Q157" i="28" s="1"/>
  <c r="D138" i="13"/>
  <c r="P138" i="28"/>
  <c r="Q138" i="28" s="1"/>
  <c r="D282" i="13"/>
  <c r="P282" i="28"/>
  <c r="Q282" i="28" s="1"/>
  <c r="D171" i="13"/>
  <c r="P171" i="28"/>
  <c r="Q171" i="28" s="1"/>
  <c r="D81" i="13"/>
  <c r="P81" i="28"/>
  <c r="Q81" i="28" s="1"/>
  <c r="D91" i="13"/>
  <c r="P91" i="28"/>
  <c r="Q91" i="28" s="1"/>
  <c r="E147" i="13"/>
  <c r="T147" i="28"/>
  <c r="U147" i="28" s="1"/>
  <c r="D236" i="13"/>
  <c r="P236" i="28"/>
  <c r="Q236" i="28" s="1"/>
  <c r="E115" i="13"/>
  <c r="T115" i="28"/>
  <c r="U115" i="28" s="1"/>
  <c r="D207" i="13"/>
  <c r="P207" i="28"/>
  <c r="Q207" i="28" s="1"/>
  <c r="D15" i="13"/>
  <c r="P15" i="28"/>
  <c r="Q15" i="28" s="1"/>
  <c r="D285" i="13"/>
  <c r="P285" i="28"/>
  <c r="Q285" i="28" s="1"/>
  <c r="D116" i="13"/>
  <c r="P116" i="28"/>
  <c r="Q116" i="28" s="1"/>
  <c r="E48" i="13"/>
  <c r="T48" i="28"/>
  <c r="U48" i="28" s="1"/>
  <c r="E24" i="13"/>
  <c r="T24" i="28"/>
  <c r="U24" i="28" s="1"/>
  <c r="E95" i="13"/>
  <c r="T95" i="28"/>
  <c r="U95" i="28" s="1"/>
  <c r="D139" i="13"/>
  <c r="P139" i="28"/>
  <c r="Q139" i="28" s="1"/>
  <c r="D245" i="13"/>
  <c r="P245" i="28"/>
  <c r="Q245" i="28" s="1"/>
  <c r="L3" i="28"/>
  <c r="E4" i="14"/>
  <c r="H3" i="8"/>
  <c r="G289" i="8"/>
  <c r="D162" i="13" l="1"/>
  <c r="P162" i="28"/>
  <c r="Q162" i="28" s="1"/>
  <c r="D55" i="13"/>
  <c r="P55" i="28"/>
  <c r="Q55" i="28" s="1"/>
  <c r="E55" i="13"/>
  <c r="T55" i="28"/>
  <c r="U55" i="28" s="1"/>
  <c r="E23" i="13"/>
  <c r="T23" i="28"/>
  <c r="U23" i="28" s="1"/>
  <c r="E34" i="13"/>
  <c r="T34" i="28"/>
  <c r="U34" i="28" s="1"/>
  <c r="D23" i="13"/>
  <c r="P23" i="28"/>
  <c r="Q23" i="28" s="1"/>
  <c r="D34" i="13"/>
  <c r="P34" i="28"/>
  <c r="Q34" i="28" s="1"/>
  <c r="E181" i="13"/>
  <c r="E216" i="13"/>
  <c r="T216" i="28"/>
  <c r="U216" i="28" s="1"/>
  <c r="K289" i="8"/>
  <c r="P123" i="28"/>
  <c r="Q123" i="28" s="1"/>
  <c r="E52" i="13"/>
  <c r="T52" i="28"/>
  <c r="U52" i="28" s="1"/>
  <c r="D216" i="13"/>
  <c r="P216" i="28"/>
  <c r="Q216" i="28" s="1"/>
  <c r="E66" i="13"/>
  <c r="T66" i="28"/>
  <c r="U66" i="28" s="1"/>
  <c r="P188" i="28"/>
  <c r="Q188" i="28" s="1"/>
  <c r="D188" i="13"/>
  <c r="E60" i="13"/>
  <c r="T60" i="28"/>
  <c r="U60" i="28" s="1"/>
  <c r="D264" i="13"/>
  <c r="P264" i="28"/>
  <c r="Q264" i="28" s="1"/>
  <c r="E222" i="13"/>
  <c r="T222" i="28"/>
  <c r="U222" i="28" s="1"/>
  <c r="E75" i="13"/>
  <c r="T75" i="28"/>
  <c r="U75" i="28" s="1"/>
  <c r="P222" i="28"/>
  <c r="Q222" i="28" s="1"/>
  <c r="D222" i="13"/>
  <c r="E289" i="14"/>
  <c r="D25" i="13"/>
  <c r="P25" i="28"/>
  <c r="Q25" i="28" s="1"/>
  <c r="D75" i="13"/>
  <c r="P75" i="28"/>
  <c r="Q75" i="28" s="1"/>
  <c r="D66" i="13"/>
  <c r="P66" i="28"/>
  <c r="Q66" i="28" s="1"/>
  <c r="T25" i="28"/>
  <c r="U25" i="28" s="1"/>
  <c r="E25" i="13"/>
  <c r="E255" i="13"/>
  <c r="T255" i="28"/>
  <c r="U255" i="28" s="1"/>
  <c r="D255" i="13"/>
  <c r="P255" i="28"/>
  <c r="Q255" i="28" s="1"/>
  <c r="P176" i="28"/>
  <c r="Q176" i="28" s="1"/>
  <c r="P249" i="28"/>
  <c r="Q249" i="28" s="1"/>
  <c r="D249" i="13"/>
  <c r="D45" i="13"/>
  <c r="P45" i="28"/>
  <c r="Q45" i="28" s="1"/>
  <c r="E198" i="13"/>
  <c r="T198" i="28"/>
  <c r="U198" i="28" s="1"/>
  <c r="D60" i="13"/>
  <c r="P60" i="28"/>
  <c r="Q60" i="28" s="1"/>
  <c r="D289" i="14"/>
  <c r="K289" i="28"/>
  <c r="L289" i="28"/>
  <c r="E249" i="13"/>
  <c r="T249" i="28"/>
  <c r="U249" i="28" s="1"/>
  <c r="E188" i="13"/>
  <c r="T188" i="28"/>
  <c r="U188" i="28" s="1"/>
  <c r="T45" i="28"/>
  <c r="U45" i="28" s="1"/>
  <c r="E45" i="13"/>
  <c r="T264" i="28"/>
  <c r="U264" i="28" s="1"/>
  <c r="E264" i="13"/>
  <c r="P198" i="28"/>
  <c r="Q198" i="28" s="1"/>
  <c r="D198" i="13"/>
  <c r="E201" i="13"/>
  <c r="T201" i="28"/>
  <c r="U201" i="28" s="1"/>
  <c r="D217" i="13"/>
  <c r="P217" i="28"/>
  <c r="Q217" i="28" s="1"/>
  <c r="E38" i="13"/>
  <c r="T38" i="28"/>
  <c r="U38" i="28" s="1"/>
  <c r="E152" i="13"/>
  <c r="T152" i="28"/>
  <c r="U152" i="28" s="1"/>
  <c r="E258" i="13"/>
  <c r="T258" i="28"/>
  <c r="U258" i="28" s="1"/>
  <c r="E108" i="13"/>
  <c r="T108" i="28"/>
  <c r="U108" i="28" s="1"/>
  <c r="E252" i="13"/>
  <c r="T252" i="28"/>
  <c r="U252" i="28" s="1"/>
  <c r="E14" i="13"/>
  <c r="T14" i="28"/>
  <c r="U14" i="28" s="1"/>
  <c r="E247" i="13"/>
  <c r="T247" i="28"/>
  <c r="U247" i="28" s="1"/>
  <c r="E205" i="13"/>
  <c r="T205" i="28"/>
  <c r="U205" i="28" s="1"/>
  <c r="E185" i="13"/>
  <c r="T185" i="28"/>
  <c r="U185" i="28" s="1"/>
  <c r="E180" i="13"/>
  <c r="T180" i="28"/>
  <c r="U180" i="28" s="1"/>
  <c r="E248" i="13"/>
  <c r="T248" i="28"/>
  <c r="U248" i="28" s="1"/>
  <c r="E199" i="13"/>
  <c r="T199" i="28"/>
  <c r="U199" i="28" s="1"/>
  <c r="E262" i="13"/>
  <c r="T262" i="28"/>
  <c r="U262" i="28" s="1"/>
  <c r="D201" i="13"/>
  <c r="P201" i="28"/>
  <c r="Q201" i="28" s="1"/>
  <c r="D121" i="13"/>
  <c r="P121" i="28"/>
  <c r="Q121" i="28" s="1"/>
  <c r="D87" i="13"/>
  <c r="P87" i="28"/>
  <c r="Q87" i="28" s="1"/>
  <c r="E233" i="13"/>
  <c r="T233" i="28"/>
  <c r="U233" i="28" s="1"/>
  <c r="D153" i="13"/>
  <c r="P153" i="28"/>
  <c r="Q153" i="28" s="1"/>
  <c r="D108" i="13"/>
  <c r="P108" i="28"/>
  <c r="Q108" i="28" s="1"/>
  <c r="D62" i="13"/>
  <c r="P62" i="28"/>
  <c r="Q62" i="28" s="1"/>
  <c r="P104" i="28"/>
  <c r="Q104" i="28" s="1"/>
  <c r="D104" i="13"/>
  <c r="D214" i="13"/>
  <c r="P214" i="28"/>
  <c r="Q214" i="28" s="1"/>
  <c r="E103" i="13"/>
  <c r="T103" i="28"/>
  <c r="U103" i="28" s="1"/>
  <c r="D14" i="13"/>
  <c r="P14" i="28"/>
  <c r="Q14" i="28" s="1"/>
  <c r="E41" i="13"/>
  <c r="T41" i="28"/>
  <c r="U41" i="28" s="1"/>
  <c r="D185" i="13"/>
  <c r="P185" i="28"/>
  <c r="Q185" i="28" s="1"/>
  <c r="D248" i="13"/>
  <c r="P248" i="28"/>
  <c r="Q248" i="28" s="1"/>
  <c r="P96" i="28"/>
  <c r="Q96" i="28" s="1"/>
  <c r="D96" i="13"/>
  <c r="E28" i="13"/>
  <c r="T28" i="28"/>
  <c r="U28" i="28" s="1"/>
  <c r="D262" i="13"/>
  <c r="P262" i="28"/>
  <c r="Q262" i="28" s="1"/>
  <c r="E121" i="13"/>
  <c r="T121" i="28"/>
  <c r="U121" i="28" s="1"/>
  <c r="E87" i="13"/>
  <c r="T87" i="28"/>
  <c r="U87" i="28" s="1"/>
  <c r="D233" i="13"/>
  <c r="P233" i="28"/>
  <c r="Q233" i="28" s="1"/>
  <c r="T153" i="28"/>
  <c r="U153" i="28" s="1"/>
  <c r="E153" i="13"/>
  <c r="E284" i="13"/>
  <c r="T284" i="28"/>
  <c r="U284" i="28" s="1"/>
  <c r="E62" i="13"/>
  <c r="T62" i="28"/>
  <c r="U62" i="28" s="1"/>
  <c r="E104" i="13"/>
  <c r="T104" i="28"/>
  <c r="U104" i="28" s="1"/>
  <c r="E214" i="13"/>
  <c r="T214" i="28"/>
  <c r="U214" i="28" s="1"/>
  <c r="D103" i="13"/>
  <c r="P103" i="28"/>
  <c r="Q103" i="28" s="1"/>
  <c r="E134" i="13"/>
  <c r="T134" i="28"/>
  <c r="U134" i="28" s="1"/>
  <c r="D41" i="13"/>
  <c r="P41" i="28"/>
  <c r="Q41" i="28" s="1"/>
  <c r="E96" i="13"/>
  <c r="T96" i="28"/>
  <c r="U96" i="28" s="1"/>
  <c r="D28" i="13"/>
  <c r="P28" i="28"/>
  <c r="Q28" i="28" s="1"/>
  <c r="E210" i="13"/>
  <c r="T210" i="28"/>
  <c r="U210" i="28" s="1"/>
  <c r="P167" i="28"/>
  <c r="Q167" i="28" s="1"/>
  <c r="D167" i="13"/>
  <c r="T57" i="28"/>
  <c r="U57" i="28" s="1"/>
  <c r="E57" i="13"/>
  <c r="D284" i="13"/>
  <c r="P284" i="28"/>
  <c r="Q284" i="28" s="1"/>
  <c r="E256" i="13"/>
  <c r="T256" i="28"/>
  <c r="U256" i="28" s="1"/>
  <c r="E151" i="13"/>
  <c r="T151" i="28"/>
  <c r="U151" i="28" s="1"/>
  <c r="D134" i="13"/>
  <c r="P134" i="28"/>
  <c r="Q134" i="28" s="1"/>
  <c r="D114" i="13"/>
  <c r="P114" i="28"/>
  <c r="Q114" i="28" s="1"/>
  <c r="D277" i="13"/>
  <c r="P277" i="28"/>
  <c r="Q277" i="28" s="1"/>
  <c r="D210" i="13"/>
  <c r="P210" i="28"/>
  <c r="Q210" i="28" s="1"/>
  <c r="E242" i="13"/>
  <c r="T242" i="28"/>
  <c r="U242" i="28" s="1"/>
  <c r="T107" i="28"/>
  <c r="U107" i="28" s="1"/>
  <c r="E107" i="13"/>
  <c r="E167" i="13"/>
  <c r="T167" i="28"/>
  <c r="U167" i="28" s="1"/>
  <c r="P57" i="28"/>
  <c r="Q57" i="28" s="1"/>
  <c r="D57" i="13"/>
  <c r="E281" i="13"/>
  <c r="T281" i="28"/>
  <c r="U281" i="28" s="1"/>
  <c r="D78" i="13"/>
  <c r="P78" i="28"/>
  <c r="Q78" i="28" s="1"/>
  <c r="D256" i="13"/>
  <c r="P256" i="28"/>
  <c r="Q256" i="28" s="1"/>
  <c r="D151" i="13"/>
  <c r="P151" i="28"/>
  <c r="Q151" i="28" s="1"/>
  <c r="E149" i="13"/>
  <c r="T149" i="28"/>
  <c r="U149" i="28" s="1"/>
  <c r="E114" i="13"/>
  <c r="T114" i="28"/>
  <c r="U114" i="28" s="1"/>
  <c r="E263" i="13"/>
  <c r="T263" i="28"/>
  <c r="U263" i="28" s="1"/>
  <c r="E277" i="13"/>
  <c r="T277" i="28"/>
  <c r="U277" i="28" s="1"/>
  <c r="E254" i="13"/>
  <c r="T254" i="28"/>
  <c r="U254" i="28" s="1"/>
  <c r="D12" i="13"/>
  <c r="P12" i="28"/>
  <c r="Q12" i="28" s="1"/>
  <c r="E226" i="13"/>
  <c r="T226" i="28"/>
  <c r="U226" i="28" s="1"/>
  <c r="E246" i="13"/>
  <c r="T246" i="28"/>
  <c r="U246" i="28" s="1"/>
  <c r="D242" i="13"/>
  <c r="P242" i="28"/>
  <c r="Q242" i="28" s="1"/>
  <c r="P107" i="28"/>
  <c r="Q107" i="28" s="1"/>
  <c r="D107" i="13"/>
  <c r="D119" i="13"/>
  <c r="P119" i="28"/>
  <c r="Q119" i="28" s="1"/>
  <c r="D27" i="13"/>
  <c r="P27" i="28"/>
  <c r="Q27" i="28" s="1"/>
  <c r="D281" i="13"/>
  <c r="P281" i="28"/>
  <c r="Q281" i="28" s="1"/>
  <c r="E280" i="13"/>
  <c r="T280" i="28"/>
  <c r="U280" i="28" s="1"/>
  <c r="E78" i="13"/>
  <c r="T78" i="28"/>
  <c r="U78" i="28" s="1"/>
  <c r="D136" i="13"/>
  <c r="P136" i="28"/>
  <c r="Q136" i="28" s="1"/>
  <c r="E44" i="13"/>
  <c r="T44" i="28"/>
  <c r="U44" i="28" s="1"/>
  <c r="D149" i="13"/>
  <c r="P149" i="28"/>
  <c r="Q149" i="28" s="1"/>
  <c r="D235" i="13"/>
  <c r="P235" i="28"/>
  <c r="Q235" i="28" s="1"/>
  <c r="E9" i="13"/>
  <c r="T9" i="28"/>
  <c r="U9" i="28" s="1"/>
  <c r="E274" i="13"/>
  <c r="T274" i="28"/>
  <c r="U274" i="28" s="1"/>
  <c r="D263" i="13"/>
  <c r="P263" i="28"/>
  <c r="Q263" i="28" s="1"/>
  <c r="E150" i="13"/>
  <c r="T150" i="28"/>
  <c r="U150" i="28" s="1"/>
  <c r="D254" i="13"/>
  <c r="P254" i="28"/>
  <c r="Q254" i="28" s="1"/>
  <c r="E12" i="13"/>
  <c r="T12" i="28"/>
  <c r="U12" i="28" s="1"/>
  <c r="D226" i="13"/>
  <c r="P226" i="28"/>
  <c r="Q226" i="28" s="1"/>
  <c r="D246" i="13"/>
  <c r="P246" i="28"/>
  <c r="Q246" i="28" s="1"/>
  <c r="E119" i="13"/>
  <c r="T119" i="28"/>
  <c r="U119" i="28" s="1"/>
  <c r="T27" i="28"/>
  <c r="U27" i="28" s="1"/>
  <c r="E27" i="13"/>
  <c r="D280" i="13"/>
  <c r="P280" i="28"/>
  <c r="Q280" i="28" s="1"/>
  <c r="D215" i="13"/>
  <c r="P215" i="28"/>
  <c r="Q215" i="28" s="1"/>
  <c r="E136" i="13"/>
  <c r="T136" i="28"/>
  <c r="U136" i="28" s="1"/>
  <c r="D44" i="13"/>
  <c r="P44" i="28"/>
  <c r="Q44" i="28" s="1"/>
  <c r="E235" i="13"/>
  <c r="T235" i="28"/>
  <c r="U235" i="28" s="1"/>
  <c r="D9" i="13"/>
  <c r="P9" i="28"/>
  <c r="Q9" i="28" s="1"/>
  <c r="E202" i="13"/>
  <c r="T202" i="28"/>
  <c r="U202" i="28" s="1"/>
  <c r="D274" i="13"/>
  <c r="P274" i="28"/>
  <c r="Q274" i="28" s="1"/>
  <c r="D5" i="13"/>
  <c r="P5" i="28"/>
  <c r="Q5" i="28" s="1"/>
  <c r="D150" i="13"/>
  <c r="P150" i="28"/>
  <c r="Q150" i="28" s="1"/>
  <c r="E50" i="13"/>
  <c r="T50" i="28"/>
  <c r="U50" i="28" s="1"/>
  <c r="E267" i="13"/>
  <c r="T267" i="28"/>
  <c r="U267" i="28" s="1"/>
  <c r="E217" i="13"/>
  <c r="T217" i="28"/>
  <c r="U217" i="28" s="1"/>
  <c r="D38" i="13"/>
  <c r="P38" i="28"/>
  <c r="Q38" i="28" s="1"/>
  <c r="D152" i="13"/>
  <c r="P152" i="28"/>
  <c r="Q152" i="28" s="1"/>
  <c r="D258" i="13"/>
  <c r="P258" i="28"/>
  <c r="Q258" i="28" s="1"/>
  <c r="E215" i="13"/>
  <c r="T215" i="28"/>
  <c r="U215" i="28" s="1"/>
  <c r="D252" i="13"/>
  <c r="P252" i="28"/>
  <c r="Q252" i="28" s="1"/>
  <c r="D247" i="13"/>
  <c r="P247" i="28"/>
  <c r="Q247" i="28" s="1"/>
  <c r="D205" i="13"/>
  <c r="P205" i="28"/>
  <c r="Q205" i="28" s="1"/>
  <c r="D202" i="13"/>
  <c r="P202" i="28"/>
  <c r="Q202" i="28" s="1"/>
  <c r="D180" i="13"/>
  <c r="P180" i="28"/>
  <c r="Q180" i="28" s="1"/>
  <c r="E5" i="13"/>
  <c r="T5" i="28"/>
  <c r="U5" i="28" s="1"/>
  <c r="D199" i="13"/>
  <c r="P199" i="28"/>
  <c r="Q199" i="28" s="1"/>
  <c r="P50" i="28"/>
  <c r="Q50" i="28" s="1"/>
  <c r="D50" i="13"/>
  <c r="D267" i="13"/>
  <c r="P267" i="28"/>
  <c r="Q267" i="28" s="1"/>
  <c r="T3" i="28"/>
  <c r="U3" i="28" s="1"/>
  <c r="P3" i="28"/>
  <c r="Q3" i="28" s="1"/>
  <c r="E3" i="13"/>
  <c r="I289" i="8"/>
  <c r="D3" i="13"/>
  <c r="H289" i="8"/>
  <c r="E289" i="13" l="1"/>
  <c r="D289" i="13"/>
  <c r="Q289" i="28"/>
  <c r="P289" i="28"/>
  <c r="T289" i="28"/>
  <c r="U289" i="28"/>
</calcChain>
</file>

<file path=xl/sharedStrings.xml><?xml version="1.0" encoding="utf-8"?>
<sst xmlns="http://schemas.openxmlformats.org/spreadsheetml/2006/main" count="5890" uniqueCount="352">
  <si>
    <t>GKZ</t>
  </si>
  <si>
    <t>Gemeindename</t>
  </si>
  <si>
    <t>Bezirk</t>
  </si>
  <si>
    <t>Graz</t>
  </si>
  <si>
    <t>Frauental an der Laßnitz</t>
  </si>
  <si>
    <t>Deutschlandsberg</t>
  </si>
  <si>
    <t>Lannach</t>
  </si>
  <si>
    <t>Pölfing-Brunn</t>
  </si>
  <si>
    <t>Preding</t>
  </si>
  <si>
    <t>Sankt Josef (Weststeiermark)</t>
  </si>
  <si>
    <t>Sankt Peter im Sulmtal</t>
  </si>
  <si>
    <t>Wettmannstätten</t>
  </si>
  <si>
    <t>Eibiswald</t>
  </si>
  <si>
    <t>Groß Sankt Florian</t>
  </si>
  <si>
    <t>Sankt Martin im Sulmtal</t>
  </si>
  <si>
    <t>Sankt Stefan ob Stainz</t>
  </si>
  <si>
    <t xml:space="preserve">Bad Schwanberg </t>
  </si>
  <si>
    <t>Stainz</t>
  </si>
  <si>
    <t>Wies</t>
  </si>
  <si>
    <t>Feldkirchen bei Graz</t>
  </si>
  <si>
    <t>Graz-Umgebung</t>
  </si>
  <si>
    <t>Gössendorf</t>
  </si>
  <si>
    <t>Gratkorn</t>
  </si>
  <si>
    <t>Hart bei Graz</t>
  </si>
  <si>
    <t>Haselsdorf-Tobelbad</t>
  </si>
  <si>
    <t>Hausmannstätten</t>
  </si>
  <si>
    <t>Kainbach bei Graz</t>
  </si>
  <si>
    <t>Kalsdorf bei Graz</t>
  </si>
  <si>
    <t>Kumberg</t>
  </si>
  <si>
    <t>Laßnitzhöhe</t>
  </si>
  <si>
    <t>Lieboch</t>
  </si>
  <si>
    <t>Peggau</t>
  </si>
  <si>
    <t>Sankt Bartholomä</t>
  </si>
  <si>
    <t>Sankt Oswald bei Plankenwarth</t>
  </si>
  <si>
    <t>Sankt Radegund bei Graz</t>
  </si>
  <si>
    <t>Semriach</t>
  </si>
  <si>
    <t>Stattegg</t>
  </si>
  <si>
    <t>Stiwoll</t>
  </si>
  <si>
    <t>Thal</t>
  </si>
  <si>
    <t>Übelbach</t>
  </si>
  <si>
    <t>Vasoldsberg</t>
  </si>
  <si>
    <t>Weinitzen</t>
  </si>
  <si>
    <t>Werndorf</t>
  </si>
  <si>
    <t>Wundschuh</t>
  </si>
  <si>
    <t>Deutschfeistritz</t>
  </si>
  <si>
    <t>Dobl-Zwaring</t>
  </si>
  <si>
    <t xml:space="preserve">Eggersdorf bei Graz </t>
  </si>
  <si>
    <t>Fernitz-Mellach</t>
  </si>
  <si>
    <t>Frohnleiten</t>
  </si>
  <si>
    <t>Gratwein-Straßengel</t>
  </si>
  <si>
    <t>Hitzendorf</t>
  </si>
  <si>
    <t>Nestelbach bei Graz</t>
  </si>
  <si>
    <t>Raaba-Grambach</t>
  </si>
  <si>
    <t>Sankt Marein bei Graz</t>
  </si>
  <si>
    <t>Seiersberg-Pirka</t>
  </si>
  <si>
    <t>Premstätten</t>
  </si>
  <si>
    <t>Allerheiligen bei Wildon</t>
  </si>
  <si>
    <t>Leibnitz</t>
  </si>
  <si>
    <t>Arnfels</t>
  </si>
  <si>
    <t>Empersdorf</t>
  </si>
  <si>
    <t>Gabersdorf</t>
  </si>
  <si>
    <t>Gralla</t>
  </si>
  <si>
    <t>Großklein</t>
  </si>
  <si>
    <t>Heimschuh</t>
  </si>
  <si>
    <t>Hengsberg</t>
  </si>
  <si>
    <t>Kitzeck im Sausal</t>
  </si>
  <si>
    <t>Lang</t>
  </si>
  <si>
    <t>Lebring-Sankt Margarethen</t>
  </si>
  <si>
    <t>Oberhaag</t>
  </si>
  <si>
    <t>Ragnitz</t>
  </si>
  <si>
    <t>Sankt Andrä-Höch</t>
  </si>
  <si>
    <t>Sankt Johann im Saggautal</t>
  </si>
  <si>
    <t>Sankt Nikolai im Sausal</t>
  </si>
  <si>
    <t>Tillmitsch</t>
  </si>
  <si>
    <t>Wagna</t>
  </si>
  <si>
    <t>Ehrenhausen an der Weinstraße</t>
  </si>
  <si>
    <t>Gamlitz</t>
  </si>
  <si>
    <t>Gleinstätten</t>
  </si>
  <si>
    <t>Heiligenkreuz am Waasen</t>
  </si>
  <si>
    <t>Leutschach an der Weinstraße</t>
  </si>
  <si>
    <t>Sankt Georgen an der Stiefing</t>
  </si>
  <si>
    <t>Schwarzautal</t>
  </si>
  <si>
    <t>Wildon</t>
  </si>
  <si>
    <t>Sankt Veit in der Südsteiermark</t>
  </si>
  <si>
    <t>Straß in Steiermark</t>
  </si>
  <si>
    <t>Eisenerz</t>
  </si>
  <si>
    <t>Leoben</t>
  </si>
  <si>
    <t>Kalwang</t>
  </si>
  <si>
    <t>Kammern im Liesingtal</t>
  </si>
  <si>
    <t>Kraubath an der Mur</t>
  </si>
  <si>
    <t>Mautern in Steiermark</t>
  </si>
  <si>
    <t>Niklasdorf</t>
  </si>
  <si>
    <t>Proleb</t>
  </si>
  <si>
    <t>Radmer</t>
  </si>
  <si>
    <t>Sankt Michael in Obersteiermark</t>
  </si>
  <si>
    <t>Sankt Peter-Freienstein</t>
  </si>
  <si>
    <t>Sankt Stefan ob Leoben</t>
  </si>
  <si>
    <t>Traboch</t>
  </si>
  <si>
    <t>Vordernberg</t>
  </si>
  <si>
    <t>Wald am Schoberpaß</t>
  </si>
  <si>
    <t>Trofaiach</t>
  </si>
  <si>
    <t>Aigen im Ennstal</t>
  </si>
  <si>
    <t>Liezen</t>
  </si>
  <si>
    <t>Altaussee</t>
  </si>
  <si>
    <t>Altenmarkt bei Sankt Gallen</t>
  </si>
  <si>
    <t>Ardning</t>
  </si>
  <si>
    <t>Bad Aussee</t>
  </si>
  <si>
    <t>Gröbming</t>
  </si>
  <si>
    <t>Grundlsee</t>
  </si>
  <si>
    <t>Haus</t>
  </si>
  <si>
    <t>Lassing</t>
  </si>
  <si>
    <t>Ramsau am Dachstein</t>
  </si>
  <si>
    <t>Selzthal</t>
  </si>
  <si>
    <t>Trieben</t>
  </si>
  <si>
    <t>Wildalpen</t>
  </si>
  <si>
    <t>Wörschach</t>
  </si>
  <si>
    <t>Admont</t>
  </si>
  <si>
    <t>Aich</t>
  </si>
  <si>
    <t>Bad Mitterndorf</t>
  </si>
  <si>
    <t>Gaishorn am See</t>
  </si>
  <si>
    <t>Irdning-Donnersbachtal</t>
  </si>
  <si>
    <t>Landl</t>
  </si>
  <si>
    <t>Michaelerberg-Pruggern</t>
  </si>
  <si>
    <t>Mitterberg-Sankt Martin</t>
  </si>
  <si>
    <t>Öblarn</t>
  </si>
  <si>
    <t>Rottenmann</t>
  </si>
  <si>
    <t>Sankt Gallen</t>
  </si>
  <si>
    <t>Schladming</t>
  </si>
  <si>
    <t>Sölk</t>
  </si>
  <si>
    <t>Stainach-Pürgg</t>
  </si>
  <si>
    <t>Mühlen</t>
  </si>
  <si>
    <t>Murau</t>
  </si>
  <si>
    <t>Niederwölz</t>
  </si>
  <si>
    <t>Sankt Peter am Kammersberg</t>
  </si>
  <si>
    <t>Schöder</t>
  </si>
  <si>
    <t>Krakau</t>
  </si>
  <si>
    <t>Neumarkt in der Steiermark</t>
  </si>
  <si>
    <t>Oberwölz</t>
  </si>
  <si>
    <t>Ranten</t>
  </si>
  <si>
    <t>Sankt Georgen am Kreischberg</t>
  </si>
  <si>
    <t>Sankt Lambrecht</t>
  </si>
  <si>
    <t>Scheifling</t>
  </si>
  <si>
    <t>Stadl-Predlitz</t>
  </si>
  <si>
    <t>Teufenbach-Katsch</t>
  </si>
  <si>
    <t>Krottendorf-Gaisfeld</t>
  </si>
  <si>
    <t>Voitsberg</t>
  </si>
  <si>
    <t>Ligist</t>
  </si>
  <si>
    <t>Mooskirchen</t>
  </si>
  <si>
    <t>Rosental an der Kainach</t>
  </si>
  <si>
    <t>Sankt Martin am Wöllmißberg</t>
  </si>
  <si>
    <t>Stallhofen</t>
  </si>
  <si>
    <t>Bärnbach</t>
  </si>
  <si>
    <t>Edelschrott</t>
  </si>
  <si>
    <t>Geistthal-Södingberg</t>
  </si>
  <si>
    <t>Hirschegg-Pack</t>
  </si>
  <si>
    <t>Kainach bei Voitsberg</t>
  </si>
  <si>
    <t>Köflach</t>
  </si>
  <si>
    <t>Maria Lankowitz</t>
  </si>
  <si>
    <t>Söding-Sankt Johann</t>
  </si>
  <si>
    <t>Albersdorf-Prebuch</t>
  </si>
  <si>
    <t>Weiz</t>
  </si>
  <si>
    <t>Fischbach</t>
  </si>
  <si>
    <t>Floing</t>
  </si>
  <si>
    <t>Gasen</t>
  </si>
  <si>
    <t>Markt Hartmannsdorf</t>
  </si>
  <si>
    <t>Hofstätten an der Raab</t>
  </si>
  <si>
    <t>Ludersdorf-Wilfersdorf</t>
  </si>
  <si>
    <t>Miesenbach bei Birkfeld</t>
  </si>
  <si>
    <t>Mitterdorf an der Raab</t>
  </si>
  <si>
    <t>Mortantsch</t>
  </si>
  <si>
    <t>Naas</t>
  </si>
  <si>
    <t>Puch bei Weiz</t>
  </si>
  <si>
    <t>Ratten</t>
  </si>
  <si>
    <t>Rettenegg</t>
  </si>
  <si>
    <t>Sankt Kathrein am Hauenstein</t>
  </si>
  <si>
    <t>Sankt Kathrein am Offenegg</t>
  </si>
  <si>
    <t>Sankt Margarethen an der Raab</t>
  </si>
  <si>
    <t>Sinabelkirchen</t>
  </si>
  <si>
    <t>Strallegg</t>
  </si>
  <si>
    <t>Thannhausen</t>
  </si>
  <si>
    <t>Anger</t>
  </si>
  <si>
    <t>Birkfeld</t>
  </si>
  <si>
    <t>Fladnitz an der Teichalm</t>
  </si>
  <si>
    <t xml:space="preserve">Gersdorf an der Feistritz </t>
  </si>
  <si>
    <t>Gleisdorf</t>
  </si>
  <si>
    <t>Gutenberg-Stenzengreith</t>
  </si>
  <si>
    <t>Ilztal</t>
  </si>
  <si>
    <t>Passail</t>
  </si>
  <si>
    <t>Pischelsdorf am Kulm</t>
  </si>
  <si>
    <t>Sankt Ruprecht an der Raab</t>
  </si>
  <si>
    <t>Fohnsdorf</t>
  </si>
  <si>
    <t>Murtal</t>
  </si>
  <si>
    <t>Gaal</t>
  </si>
  <si>
    <t>Hohentauern</t>
  </si>
  <si>
    <t>Kobenz</t>
  </si>
  <si>
    <t>Pusterwald</t>
  </si>
  <si>
    <t>Sankt Georgen ob Judenburg</t>
  </si>
  <si>
    <t>Sankt Peter ob Judenburg</t>
  </si>
  <si>
    <t>Seckau</t>
  </si>
  <si>
    <t>Unzmarkt-Frauenburg</t>
  </si>
  <si>
    <t>Zeltweg</t>
  </si>
  <si>
    <t>Lobmingtal</t>
  </si>
  <si>
    <t>Judenburg</t>
  </si>
  <si>
    <t>Knittelfeld</t>
  </si>
  <si>
    <t xml:space="preserve">Obdach </t>
  </si>
  <si>
    <t>Pöls-Oberkurzheim</t>
  </si>
  <si>
    <t>Pölstal</t>
  </si>
  <si>
    <t>Sankt Marein-Feistritz</t>
  </si>
  <si>
    <t>Sankt Margarethen bei Knittelfeld</t>
  </si>
  <si>
    <t>Spielberg</t>
  </si>
  <si>
    <t>Weißkirchen in Steiermark</t>
  </si>
  <si>
    <t>Breitenau am Hochlantsch</t>
  </si>
  <si>
    <t>Bruck-Mürzzuschlag</t>
  </si>
  <si>
    <t>Krieglach</t>
  </si>
  <si>
    <t>Langenwang</t>
  </si>
  <si>
    <t>Pernegg an der Mur</t>
  </si>
  <si>
    <t>Sankt Lorenzen im Mürztal</t>
  </si>
  <si>
    <t xml:space="preserve">Spital am Semmering </t>
  </si>
  <si>
    <t>Stanz im Mürztal</t>
  </si>
  <si>
    <t>Turnau</t>
  </si>
  <si>
    <t>Aflenz</t>
  </si>
  <si>
    <t>Bruck an der Mur</t>
  </si>
  <si>
    <t>Kapfenberg</t>
  </si>
  <si>
    <t>Kindberg</t>
  </si>
  <si>
    <t>Mariazell</t>
  </si>
  <si>
    <t>Mürzzuschlag</t>
  </si>
  <si>
    <t>Neuberg an der Mürz</t>
  </si>
  <si>
    <t>Sankt Barbara im Mürztal</t>
  </si>
  <si>
    <t>Sankt Marein im Mürztal</t>
  </si>
  <si>
    <t>Thörl</t>
  </si>
  <si>
    <t>Tragöß-Sankt Katharein</t>
  </si>
  <si>
    <t>Bad Blumau</t>
  </si>
  <si>
    <t>Hartberg-Fürstenfeld</t>
  </si>
  <si>
    <t>Buch-St. Magdalena</t>
  </si>
  <si>
    <t>Burgau</t>
  </si>
  <si>
    <t>Ebersdorf</t>
  </si>
  <si>
    <t>Friedberg</t>
  </si>
  <si>
    <t>Greinbach</t>
  </si>
  <si>
    <t>Großsteinbach</t>
  </si>
  <si>
    <t>Hartberg</t>
  </si>
  <si>
    <t>Hartberg-Umgebung</t>
  </si>
  <si>
    <t>Lafnitz</t>
  </si>
  <si>
    <t>Ottendorf an der Rittschein</t>
  </si>
  <si>
    <t>Pinggau</t>
  </si>
  <si>
    <t>Pöllauberg</t>
  </si>
  <si>
    <t>Sankt Jakob im Walde</t>
  </si>
  <si>
    <t>Sankt Johann in der Haide</t>
  </si>
  <si>
    <t>Sankt Lorenzen am Wechsel</t>
  </si>
  <si>
    <t>Schäffern</t>
  </si>
  <si>
    <t>Söchau</t>
  </si>
  <si>
    <t>Stubenberg</t>
  </si>
  <si>
    <t>Wenigzell</t>
  </si>
  <si>
    <t>Bad Waltersdorf</t>
  </si>
  <si>
    <t xml:space="preserve">Dechantskirchen </t>
  </si>
  <si>
    <t>Feistritztal</t>
  </si>
  <si>
    <t>Fürstenfeld</t>
  </si>
  <si>
    <t>Grafendorf bei Hartberg</t>
  </si>
  <si>
    <t>Großwilfersdorf</t>
  </si>
  <si>
    <t>Hartl</t>
  </si>
  <si>
    <t>Ilz</t>
  </si>
  <si>
    <t>Kaindorf</t>
  </si>
  <si>
    <t>Bad Loipersdorf</t>
  </si>
  <si>
    <t>Neudau</t>
  </si>
  <si>
    <t>Pöllau</t>
  </si>
  <si>
    <t>Rohr bei Hartberg</t>
  </si>
  <si>
    <t>Rohrbach an der Lafnitz</t>
  </si>
  <si>
    <t>Vorau</t>
  </si>
  <si>
    <t>Waldbach-Mönichwald</t>
  </si>
  <si>
    <t>Edelsbach bei Feldbach</t>
  </si>
  <si>
    <t>Südoststeiermark</t>
  </si>
  <si>
    <t>Eichkögl</t>
  </si>
  <si>
    <t>Halbenrain</t>
  </si>
  <si>
    <t>Jagerberg</t>
  </si>
  <si>
    <t>Kapfenstein</t>
  </si>
  <si>
    <t>Klöch</t>
  </si>
  <si>
    <t>Mettersdorf am Saßbach</t>
  </si>
  <si>
    <t>Tieschen</t>
  </si>
  <si>
    <t>Unterlamm</t>
  </si>
  <si>
    <t xml:space="preserve">Bad Gleichenberg </t>
  </si>
  <si>
    <t>Bad Radkersburg</t>
  </si>
  <si>
    <t>Deutsch Goritz</t>
  </si>
  <si>
    <t xml:space="preserve">Fehring </t>
  </si>
  <si>
    <t>Feldbach</t>
  </si>
  <si>
    <t>Gnas</t>
  </si>
  <si>
    <t>Kirchbach-Zerlach</t>
  </si>
  <si>
    <t>Kirchberg an der Raab</t>
  </si>
  <si>
    <t>Mureck</t>
  </si>
  <si>
    <t>Paldau</t>
  </si>
  <si>
    <t>Pirching am Traubenberg</t>
  </si>
  <si>
    <t>Riegersburg</t>
  </si>
  <si>
    <t>Sankt Anna am Aigen</t>
  </si>
  <si>
    <t>Sankt Peter am Ottersbach</t>
  </si>
  <si>
    <t>Sankt Stefan im Rosental</t>
  </si>
  <si>
    <t xml:space="preserve">Straden </t>
  </si>
  <si>
    <t>Gesamtsummen</t>
  </si>
  <si>
    <t>Finanzkraft 2022
für das Jahr 2024</t>
  </si>
  <si>
    <t>Strukturfonds 2022</t>
  </si>
  <si>
    <t>§ 24 Z2 FAG; 2022</t>
  </si>
  <si>
    <t>§ 25 FAG; 2022</t>
  </si>
  <si>
    <t>FK Graz: Minus 30 Mio</t>
  </si>
  <si>
    <t>Finanzkraft 2022 für das HJ 2024</t>
  </si>
  <si>
    <t>Umlage FK</t>
  </si>
  <si>
    <t xml:space="preserve">Gesamtsummen </t>
  </si>
  <si>
    <t>Abteilung 8</t>
  </si>
  <si>
    <t>Gutenberg</t>
  </si>
  <si>
    <t xml:space="preserve">Umlage § 3 StSPLFG </t>
  </si>
  <si>
    <t>Summe gesamte unbedeckte Auszahlungen (TB-Gde+TB-Verband) bildet Grundlage für Umlagenberechnung § 3</t>
  </si>
  <si>
    <t>Name Tagesbetreuungsverband</t>
  </si>
  <si>
    <t xml:space="preserve">Unbedeckten Auszahlungen </t>
  </si>
  <si>
    <t xml:space="preserve">Unbedeckte Auszahlungen </t>
  </si>
  <si>
    <r>
      <t xml:space="preserve">40% anerkannte unbedeckte Auszahlungen </t>
    </r>
    <r>
      <rPr>
        <b/>
        <u/>
        <sz val="11"/>
        <color theme="1"/>
        <rFont val="Calibri"/>
        <family val="2"/>
        <scheme val="minor"/>
      </rPr>
      <t>Tagesbetreuungsgemeinde</t>
    </r>
  </si>
  <si>
    <t xml:space="preserve">100% anerkannte unbedeckte Auszahlungen </t>
  </si>
  <si>
    <t>Umlage § 3</t>
  </si>
  <si>
    <t xml:space="preserve">40 % unbedeckte Auszahlungen </t>
  </si>
  <si>
    <t>mtl Einbehalt ERT</t>
  </si>
  <si>
    <t>jährlicher Einbehalt ERT</t>
  </si>
  <si>
    <t xml:space="preserve"> § 3 StSPFLG Tagesbetreuungsumlage</t>
  </si>
  <si>
    <t>Akontierung_ TB-Gemeinden_§ 3 StSPLFG Tagesbetreuungsumlage</t>
  </si>
  <si>
    <t>Einbehalt ERT_ § 3 § 3 StSPLFG Tagesbetreuungsumlage</t>
  </si>
  <si>
    <t>Finanzkraft 2022 für das Jahr 2024</t>
  </si>
  <si>
    <t>Jährlicher Einbehalt ERT (Umlage)</t>
  </si>
  <si>
    <t>mtl Einbehalt ERT (Umlage)</t>
  </si>
  <si>
    <t xml:space="preserve">Berechnung Akontierung </t>
  </si>
  <si>
    <t>PLAN 2024</t>
  </si>
  <si>
    <t>IST 2024</t>
  </si>
  <si>
    <t>Vergleich IST/PLAN</t>
  </si>
  <si>
    <t xml:space="preserve"> § 3 StSPFLG Tagesbetreuungsumlage_IST 2024</t>
  </si>
  <si>
    <t xml:space="preserve"> § 3 StSPFLG Tagesbetreuungsumlage_PLAN 2024</t>
  </si>
  <si>
    <t>Finanzkraft in %</t>
  </si>
  <si>
    <t>100% unbedeckte Auszahlungen PLAN 2024</t>
  </si>
  <si>
    <t>100% unbedeckte Auszahlungen IST 2024</t>
  </si>
  <si>
    <t>40% unbedeckte Auszahlungen PLAN 2024</t>
  </si>
  <si>
    <t>40% unbedeckte Auszahlungen IST 2024</t>
  </si>
  <si>
    <t>100% unbedeckte Auszahlungen</t>
  </si>
  <si>
    <t>Tagesbetreuungsverband</t>
  </si>
  <si>
    <t>Akontierung jährlich</t>
  </si>
  <si>
    <t>jährlicher Einbehalt Umlage §3 StSPLFG</t>
  </si>
  <si>
    <t>jährlicher Einbehalt Umlage § 3 StSPLFG</t>
  </si>
  <si>
    <t>Meldung ABT 08</t>
  </si>
  <si>
    <t>Akontierung tats im Jahr 2024</t>
  </si>
  <si>
    <t>Anweisung der Gemeinde § 3 Abs 4 Z 1 StSPLFG</t>
  </si>
  <si>
    <t>Schlussrechnug § 3 StSPLFG Tagesbetreuungsumlage 2024</t>
  </si>
  <si>
    <t>Akontierung tats. im Jahr 2024</t>
  </si>
  <si>
    <t>haushaltsinterne Vergütung</t>
  </si>
  <si>
    <t>haushaltsinterne Vergütung
VASt 419/751149</t>
  </si>
  <si>
    <t>Guthaben (+) der Gemeinde /Forderung (-) an Gemeinde
Verrechnung § 3 Abs 6 StSPLFG durch Abteilung 7</t>
  </si>
  <si>
    <t>Guthaben (+) der Gemeinde /Forderung (-) an Gemeinde
Verrechnung § 3 Abs 7 StSPLFG durch Abteilung 8</t>
  </si>
  <si>
    <t>Guthaben (+) der Gemeinde /Forderung (-)an Gemeinde
Verrechnung § 3 Abs 7 StSPLFG durch Abteilung 8</t>
  </si>
  <si>
    <t xml:space="preserve">100 % unbedeckte Auszahlungen </t>
  </si>
  <si>
    <t>Akontierung</t>
  </si>
  <si>
    <t>Anweisung der Gemeinde (wenn Akontierung negativ)</t>
  </si>
  <si>
    <t xml:space="preserve">Akontierung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</si>
</sst>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0_ ;[Red]\-#,##0.00\ "/>
    <numFmt numFmtId="165" formatCode="#,##0.00;[Red]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i/>
      <u/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8" borderId="0" applyNumberFormat="0" applyBorder="0" applyAlignment="0" applyProtection="0"/>
    <xf numFmtId="0" fontId="8" fillId="0" borderId="0"/>
    <xf numFmtId="0" fontId="11" fillId="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/>
    <xf numFmtId="164" fontId="0" fillId="0" borderId="0" xfId="0" applyNumberFormat="1"/>
    <xf numFmtId="164" fontId="4" fillId="3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164" fontId="3" fillId="2" borderId="0" xfId="1" applyNumberFormat="1" applyFont="1" applyFill="1" applyAlignment="1">
      <alignment horizontal="center" vertical="center" wrapText="1"/>
    </xf>
    <xf numFmtId="164" fontId="3" fillId="0" borderId="0" xfId="0" applyNumberFormat="1" applyFont="1"/>
    <xf numFmtId="10" fontId="0" fillId="0" borderId="1" xfId="2" applyNumberFormat="1" applyFont="1" applyFill="1" applyBorder="1"/>
    <xf numFmtId="0" fontId="0" fillId="0" borderId="2" xfId="0" applyBorder="1"/>
    <xf numFmtId="164" fontId="0" fillId="0" borderId="2" xfId="0" applyNumberFormat="1" applyBorder="1"/>
    <xf numFmtId="0" fontId="0" fillId="0" borderId="0" xfId="0" applyFill="1"/>
    <xf numFmtId="0" fontId="0" fillId="0" borderId="0" xfId="0" applyFill="1" applyBorder="1"/>
    <xf numFmtId="164" fontId="0" fillId="0" borderId="0" xfId="0" applyNumberFormat="1" applyFill="1"/>
    <xf numFmtId="0" fontId="10" fillId="0" borderId="0" xfId="4" applyNumberFormat="1" applyFont="1" applyFill="1"/>
    <xf numFmtId="49" fontId="10" fillId="0" borderId="0" xfId="4" applyNumberFormat="1" applyFont="1" applyFill="1"/>
    <xf numFmtId="0" fontId="10" fillId="0" borderId="0" xfId="3" applyNumberFormat="1" applyFont="1" applyFill="1" applyAlignment="1"/>
    <xf numFmtId="0" fontId="10" fillId="0" borderId="2" xfId="3" applyNumberFormat="1" applyFont="1" applyFill="1" applyBorder="1" applyAlignment="1"/>
    <xf numFmtId="0" fontId="8" fillId="0" borderId="0" xfId="4" applyNumberFormat="1" applyFont="1" applyFill="1" applyAlignment="1">
      <alignment horizontal="center"/>
    </xf>
    <xf numFmtId="0" fontId="14" fillId="0" borderId="0" xfId="5" applyNumberFormat="1" applyFont="1" applyFill="1" applyAlignment="1">
      <alignment horizontal="right"/>
    </xf>
    <xf numFmtId="0" fontId="14" fillId="0" borderId="2" xfId="5" applyNumberFormat="1" applyFont="1" applyFill="1" applyBorder="1" applyAlignment="1">
      <alignment horizontal="right"/>
    </xf>
    <xf numFmtId="0" fontId="12" fillId="0" borderId="0" xfId="4" applyNumberFormat="1" applyFont="1" applyFill="1"/>
    <xf numFmtId="0" fontId="3" fillId="12" borderId="0" xfId="0" applyFont="1" applyFill="1" applyAlignment="1">
      <alignment horizontal="center" vertical="center" wrapText="1"/>
    </xf>
    <xf numFmtId="4" fontId="0" fillId="0" borderId="0" xfId="0" applyNumberFormat="1"/>
    <xf numFmtId="4" fontId="0" fillId="0" borderId="2" xfId="0" applyNumberFormat="1" applyBorder="1"/>
    <xf numFmtId="0" fontId="16" fillId="0" borderId="0" xfId="4" applyNumberFormat="1" applyFont="1" applyAlignment="1"/>
    <xf numFmtId="0" fontId="17" fillId="16" borderId="0" xfId="3" applyNumberFormat="1" applyFont="1" applyFill="1" applyAlignment="1">
      <alignment horizontal="center" vertical="center"/>
    </xf>
    <xf numFmtId="49" fontId="6" fillId="0" borderId="0" xfId="4" applyNumberFormat="1" applyFont="1"/>
    <xf numFmtId="4" fontId="3" fillId="0" borderId="0" xfId="0" applyNumberFormat="1" applyFont="1"/>
    <xf numFmtId="4" fontId="0" fillId="0" borderId="0" xfId="0" applyNumberFormat="1" applyFill="1"/>
    <xf numFmtId="164" fontId="3" fillId="0" borderId="0" xfId="0" applyNumberFormat="1" applyFont="1" applyFill="1" applyAlignment="1">
      <alignment horizontal="center" vertical="center" wrapText="1"/>
    </xf>
    <xf numFmtId="164" fontId="10" fillId="0" borderId="0" xfId="3" applyNumberFormat="1" applyFont="1" applyFill="1" applyAlignment="1"/>
    <xf numFmtId="164" fontId="10" fillId="0" borderId="2" xfId="3" applyNumberFormat="1" applyFont="1" applyFill="1" applyBorder="1" applyAlignment="1"/>
    <xf numFmtId="164" fontId="10" fillId="0" borderId="0" xfId="4" applyNumberFormat="1" applyFont="1" applyFill="1"/>
    <xf numFmtId="164" fontId="16" fillId="0" borderId="0" xfId="4" applyNumberFormat="1" applyFont="1" applyAlignment="1"/>
    <xf numFmtId="164" fontId="3" fillId="12" borderId="0" xfId="0" applyNumberFormat="1" applyFont="1" applyFill="1" applyAlignment="1">
      <alignment horizontal="center" vertical="center" wrapText="1"/>
    </xf>
    <xf numFmtId="164" fontId="17" fillId="0" borderId="0" xfId="4" applyNumberFormat="1" applyFont="1"/>
    <xf numFmtId="49" fontId="17" fillId="0" borderId="0" xfId="4" applyNumberFormat="1" applyFont="1"/>
    <xf numFmtId="10" fontId="0" fillId="0" borderId="0" xfId="0" applyNumberFormat="1"/>
    <xf numFmtId="164" fontId="3" fillId="4" borderId="0" xfId="0" applyNumberFormat="1" applyFont="1" applyFill="1" applyAlignment="1">
      <alignment horizontal="center" vertical="center" wrapText="1"/>
    </xf>
    <xf numFmtId="164" fontId="3" fillId="17" borderId="0" xfId="0" applyNumberFormat="1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164" fontId="3" fillId="18" borderId="0" xfId="0" applyNumberFormat="1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10" fontId="0" fillId="0" borderId="3" xfId="2" applyNumberFormat="1" applyFont="1" applyFill="1" applyBorder="1"/>
    <xf numFmtId="10" fontId="3" fillId="0" borderId="0" xfId="0" applyNumberFormat="1" applyFont="1"/>
    <xf numFmtId="10" fontId="0" fillId="0" borderId="0" xfId="0" applyNumberFormat="1" applyFill="1"/>
    <xf numFmtId="164" fontId="3" fillId="15" borderId="0" xfId="0" applyNumberFormat="1" applyFont="1" applyFill="1" applyAlignment="1">
      <alignment horizontal="center" vertical="center" wrapText="1"/>
    </xf>
    <xf numFmtId="0" fontId="13" fillId="0" borderId="0" xfId="5" applyNumberFormat="1" applyFont="1" applyFill="1" applyAlignment="1">
      <alignment horizontal="center" vertical="center" wrapText="1"/>
    </xf>
    <xf numFmtId="0" fontId="12" fillId="0" borderId="0" xfId="3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13" borderId="0" xfId="0" applyNumberFormat="1" applyFont="1" applyFill="1" applyAlignment="1">
      <alignment horizontal="center" vertical="center" wrapText="1"/>
    </xf>
    <xf numFmtId="0" fontId="9" fillId="5" borderId="0" xfId="4" applyNumberFormat="1" applyFont="1" applyFill="1" applyAlignment="1">
      <alignment horizontal="center" vertical="center"/>
    </xf>
    <xf numFmtId="0" fontId="9" fillId="5" borderId="0" xfId="4" applyNumberFormat="1" applyFont="1" applyFill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164" fontId="12" fillId="0" borderId="0" xfId="4" applyNumberFormat="1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0" borderId="0" xfId="4" applyNumberFormat="1" applyFont="1" applyFill="1" applyAlignment="1">
      <alignment horizontal="center" vertical="center" wrapText="1"/>
    </xf>
    <xf numFmtId="0" fontId="10" fillId="0" borderId="0" xfId="4" applyNumberFormat="1" applyFont="1" applyFill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65" fontId="0" fillId="0" borderId="0" xfId="0" applyNumberFormat="1"/>
    <xf numFmtId="165" fontId="0" fillId="0" borderId="2" xfId="0" applyNumberFormat="1" applyBorder="1"/>
    <xf numFmtId="4" fontId="10" fillId="0" borderId="0" xfId="3" applyNumberFormat="1" applyFont="1" applyFill="1" applyAlignment="1"/>
    <xf numFmtId="4" fontId="10" fillId="0" borderId="2" xfId="3" applyNumberFormat="1" applyFont="1" applyFill="1" applyBorder="1" applyAlignment="1"/>
    <xf numFmtId="4" fontId="12" fillId="0" borderId="0" xfId="4" applyNumberFormat="1" applyFont="1" applyFill="1"/>
    <xf numFmtId="4" fontId="10" fillId="0" borderId="0" xfId="4" applyNumberFormat="1" applyFont="1" applyFill="1"/>
    <xf numFmtId="0" fontId="0" fillId="0" borderId="0" xfId="0"/>
    <xf numFmtId="0" fontId="6" fillId="0" borderId="0" xfId="4" applyNumberFormat="1" applyFont="1" applyFill="1"/>
    <xf numFmtId="0" fontId="6" fillId="0" borderId="2" xfId="4" applyNumberFormat="1" applyFont="1" applyFill="1" applyBorder="1"/>
    <xf numFmtId="164" fontId="0" fillId="0" borderId="0" xfId="0" applyNumberFormat="1"/>
    <xf numFmtId="164" fontId="0" fillId="3" borderId="0" xfId="0" applyNumberFormat="1" applyFill="1"/>
    <xf numFmtId="164" fontId="0" fillId="0" borderId="2" xfId="0" applyNumberFormat="1" applyBorder="1"/>
    <xf numFmtId="164" fontId="18" fillId="2" borderId="0" xfId="0" applyNumberFormat="1" applyFont="1" applyFill="1"/>
    <xf numFmtId="164" fontId="18" fillId="2" borderId="2" xfId="0" applyNumberFormat="1" applyFont="1" applyFill="1" applyBorder="1"/>
    <xf numFmtId="0" fontId="10" fillId="0" borderId="0" xfId="4" applyFont="1"/>
    <xf numFmtId="164" fontId="12" fillId="0" borderId="0" xfId="4" applyNumberFormat="1" applyFont="1"/>
    <xf numFmtId="164" fontId="10" fillId="0" borderId="0" xfId="4" applyNumberFormat="1" applyFont="1"/>
    <xf numFmtId="0" fontId="8" fillId="0" borderId="0" xfId="4" applyAlignment="1">
      <alignment horizontal="center"/>
    </xf>
    <xf numFmtId="0" fontId="16" fillId="0" borderId="0" xfId="4" applyFont="1"/>
    <xf numFmtId="164" fontId="16" fillId="0" borderId="0" xfId="4" applyNumberFormat="1" applyFont="1"/>
    <xf numFmtId="0" fontId="6" fillId="2" borderId="0" xfId="4" applyFont="1" applyFill="1"/>
    <xf numFmtId="0" fontId="6" fillId="2" borderId="2" xfId="4" applyFont="1" applyFill="1" applyBorder="1"/>
    <xf numFmtId="0" fontId="8" fillId="0" borderId="0" xfId="4" applyAlignment="1">
      <alignment horizontal="center" vertical="center" wrapText="1"/>
    </xf>
    <xf numFmtId="0" fontId="10" fillId="0" borderId="0" xfId="4" applyFont="1" applyAlignment="1">
      <alignment vertical="center" wrapText="1"/>
    </xf>
    <xf numFmtId="164" fontId="12" fillId="0" borderId="0" xfId="4" applyNumberFormat="1" applyFont="1" applyAlignment="1">
      <alignment horizontal="center" vertical="center" wrapText="1"/>
    </xf>
    <xf numFmtId="49" fontId="10" fillId="0" borderId="0" xfId="4" applyNumberFormat="1" applyFont="1"/>
    <xf numFmtId="0" fontId="9" fillId="5" borderId="0" xfId="4" applyFont="1" applyFill="1" applyAlignment="1">
      <alignment vertical="center"/>
    </xf>
    <xf numFmtId="0" fontId="9" fillId="5" borderId="0" xfId="4" applyFont="1" applyFill="1" applyAlignment="1">
      <alignment horizontal="center" vertical="center"/>
    </xf>
    <xf numFmtId="164" fontId="3" fillId="10" borderId="0" xfId="0" applyNumberFormat="1" applyFont="1" applyFill="1" applyAlignment="1">
      <alignment horizontal="center" vertical="center" wrapText="1"/>
    </xf>
    <xf numFmtId="164" fontId="3" fillId="19" borderId="0" xfId="0" applyNumberFormat="1" applyFont="1" applyFill="1" applyAlignment="1">
      <alignment horizontal="center" vertical="center" wrapText="1"/>
    </xf>
    <xf numFmtId="164" fontId="6" fillId="0" borderId="0" xfId="4" applyNumberFormat="1" applyFont="1" applyFill="1"/>
    <xf numFmtId="164" fontId="6" fillId="0" borderId="2" xfId="4" applyNumberFormat="1" applyFont="1" applyFill="1" applyBorder="1"/>
    <xf numFmtId="164" fontId="0" fillId="0" borderId="2" xfId="0" applyNumberFormat="1" applyFill="1" applyBorder="1"/>
    <xf numFmtId="164" fontId="3" fillId="20" borderId="0" xfId="0" applyNumberFormat="1" applyFont="1" applyFill="1" applyAlignment="1">
      <alignment horizontal="center" vertical="center" wrapText="1"/>
    </xf>
    <xf numFmtId="0" fontId="13" fillId="0" borderId="4" xfId="5" applyNumberFormat="1" applyFont="1" applyFill="1" applyBorder="1" applyAlignment="1">
      <alignment horizontal="center" vertical="center" wrapText="1"/>
    </xf>
    <xf numFmtId="0" fontId="12" fillId="0" borderId="4" xfId="3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64" fontId="3" fillId="19" borderId="4" xfId="0" applyNumberFormat="1" applyFont="1" applyFill="1" applyBorder="1" applyAlignment="1">
      <alignment horizontal="center" vertical="center" wrapText="1"/>
    </xf>
    <xf numFmtId="0" fontId="0" fillId="0" borderId="4" xfId="0" applyBorder="1"/>
    <xf numFmtId="164" fontId="3" fillId="4" borderId="4" xfId="0" applyNumberFormat="1" applyFont="1" applyFill="1" applyBorder="1" applyAlignment="1">
      <alignment horizontal="center" vertical="center" wrapText="1"/>
    </xf>
    <xf numFmtId="0" fontId="14" fillId="0" borderId="4" xfId="5" applyNumberFormat="1" applyFont="1" applyFill="1" applyBorder="1" applyAlignment="1">
      <alignment horizontal="right"/>
    </xf>
    <xf numFmtId="0" fontId="10" fillId="0" borderId="4" xfId="3" applyNumberFormat="1" applyFont="1" applyFill="1" applyBorder="1" applyAlignment="1"/>
    <xf numFmtId="164" fontId="10" fillId="0" borderId="4" xfId="3" applyNumberFormat="1" applyFont="1" applyFill="1" applyBorder="1" applyAlignment="1"/>
    <xf numFmtId="10" fontId="10" fillId="0" borderId="4" xfId="3" applyNumberFormat="1" applyFont="1" applyFill="1" applyBorder="1" applyAlignment="1"/>
    <xf numFmtId="164" fontId="0" fillId="0" borderId="4" xfId="0" applyNumberFormat="1" applyBorder="1"/>
    <xf numFmtId="10" fontId="0" fillId="0" borderId="2" xfId="0" applyNumberFormat="1" applyBorder="1"/>
    <xf numFmtId="164" fontId="3" fillId="18" borderId="4" xfId="0" applyNumberFormat="1" applyFont="1" applyFill="1" applyBorder="1" applyAlignment="1">
      <alignment horizontal="center" vertical="center" wrapText="1"/>
    </xf>
    <xf numFmtId="164" fontId="3" fillId="13" borderId="4" xfId="0" applyNumberFormat="1" applyFont="1" applyFill="1" applyBorder="1" applyAlignment="1">
      <alignment horizontal="center" vertical="center" wrapText="1"/>
    </xf>
    <xf numFmtId="0" fontId="3" fillId="13" borderId="0" xfId="0" applyFont="1" applyFill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10" borderId="4" xfId="0" applyNumberFormat="1" applyFont="1" applyFill="1" applyBorder="1" applyAlignment="1">
      <alignment horizontal="center" vertical="center" wrapText="1"/>
    </xf>
    <xf numFmtId="0" fontId="14" fillId="0" borderId="6" xfId="5" applyNumberFormat="1" applyFont="1" applyFill="1" applyBorder="1" applyAlignment="1">
      <alignment horizontal="right"/>
    </xf>
    <xf numFmtId="0" fontId="10" fillId="0" borderId="6" xfId="3" applyNumberFormat="1" applyFont="1" applyFill="1" applyBorder="1" applyAlignment="1"/>
    <xf numFmtId="164" fontId="10" fillId="0" borderId="6" xfId="3" applyNumberFormat="1" applyFont="1" applyFill="1" applyBorder="1" applyAlignment="1"/>
    <xf numFmtId="10" fontId="10" fillId="0" borderId="6" xfId="3" applyNumberFormat="1" applyFont="1" applyFill="1" applyBorder="1" applyAlignment="1"/>
    <xf numFmtId="164" fontId="0" fillId="0" borderId="6" xfId="0" applyNumberFormat="1" applyBorder="1"/>
    <xf numFmtId="164" fontId="3" fillId="21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164" fontId="3" fillId="0" borderId="0" xfId="0" applyNumberFormat="1" applyFont="1" applyBorder="1"/>
    <xf numFmtId="164" fontId="0" fillId="18" borderId="4" xfId="0" applyNumberFormat="1" applyFill="1" applyBorder="1"/>
    <xf numFmtId="164" fontId="0" fillId="18" borderId="6" xfId="0" applyNumberFormat="1" applyFill="1" applyBorder="1"/>
    <xf numFmtId="164" fontId="3" fillId="18" borderId="0" xfId="0" applyNumberFormat="1" applyFont="1" applyFill="1"/>
    <xf numFmtId="164" fontId="3" fillId="22" borderId="0" xfId="0" applyNumberFormat="1" applyFont="1" applyFill="1" applyAlignment="1">
      <alignment horizontal="center" vertical="center" wrapText="1"/>
    </xf>
    <xf numFmtId="164" fontId="0" fillId="22" borderId="4" xfId="0" applyNumberFormat="1" applyFill="1" applyBorder="1"/>
    <xf numFmtId="164" fontId="0" fillId="22" borderId="6" xfId="0" applyNumberFormat="1" applyFill="1" applyBorder="1"/>
    <xf numFmtId="164" fontId="3" fillId="22" borderId="0" xfId="0" applyNumberFormat="1" applyFont="1" applyFill="1"/>
    <xf numFmtId="0" fontId="17" fillId="16" borderId="0" xfId="3" applyNumberFormat="1" applyFont="1" applyFill="1" applyAlignment="1">
      <alignment horizontal="center" vertical="center" wrapText="1"/>
    </xf>
    <xf numFmtId="4" fontId="0" fillId="2" borderId="0" xfId="0" applyNumberFormat="1" applyFont="1" applyFill="1"/>
    <xf numFmtId="4" fontId="10" fillId="21" borderId="0" xfId="3" applyNumberFormat="1" applyFont="1" applyFill="1" applyAlignment="1"/>
    <xf numFmtId="4" fontId="0" fillId="2" borderId="2" xfId="0" applyNumberFormat="1" applyFont="1" applyFill="1" applyBorder="1"/>
    <xf numFmtId="4" fontId="4" fillId="0" borderId="0" xfId="0" applyNumberFormat="1" applyFont="1"/>
    <xf numFmtId="0" fontId="12" fillId="16" borderId="0" xfId="3" applyNumberFormat="1" applyFont="1" applyFill="1" applyAlignment="1">
      <alignment horizontal="center" vertical="center" wrapText="1"/>
    </xf>
    <xf numFmtId="164" fontId="3" fillId="14" borderId="0" xfId="0" applyNumberFormat="1" applyFont="1" applyFill="1" applyAlignment="1">
      <alignment horizontal="center" vertical="center" wrapText="1"/>
    </xf>
    <xf numFmtId="164" fontId="10" fillId="2" borderId="0" xfId="4" applyNumberFormat="1" applyFont="1" applyFill="1"/>
    <xf numFmtId="164" fontId="10" fillId="2" borderId="2" xfId="4" applyNumberFormat="1" applyFont="1" applyFill="1" applyBorder="1"/>
    <xf numFmtId="165" fontId="3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/>
    <xf numFmtId="165" fontId="0" fillId="0" borderId="0" xfId="0" applyNumberFormat="1" applyFill="1"/>
    <xf numFmtId="0" fontId="10" fillId="0" borderId="0" xfId="4" applyFont="1" applyFill="1"/>
    <xf numFmtId="0" fontId="12" fillId="0" borderId="0" xfId="4" applyFont="1" applyFill="1"/>
    <xf numFmtId="164" fontId="12" fillId="0" borderId="0" xfId="4" applyNumberFormat="1" applyFont="1" applyFill="1"/>
    <xf numFmtId="164" fontId="3" fillId="0" borderId="0" xfId="0" applyNumberFormat="1" applyFont="1" applyFill="1"/>
    <xf numFmtId="0" fontId="17" fillId="16" borderId="0" xfId="3" applyNumberFormat="1" applyFont="1" applyFill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164" fontId="5" fillId="9" borderId="0" xfId="0" applyNumberFormat="1" applyFont="1" applyFill="1" applyAlignment="1">
      <alignment horizontal="center" vertical="center"/>
    </xf>
    <xf numFmtId="0" fontId="9" fillId="5" borderId="0" xfId="4" applyNumberFormat="1" applyFont="1" applyFill="1" applyAlignment="1">
      <alignment horizontal="center" vertical="center"/>
    </xf>
    <xf numFmtId="4" fontId="3" fillId="10" borderId="0" xfId="0" applyNumberFormat="1" applyFont="1" applyFill="1" applyAlignment="1">
      <alignment horizontal="center" vertical="center"/>
    </xf>
    <xf numFmtId="0" fontId="3" fillId="15" borderId="0" xfId="0" applyFont="1" applyFill="1" applyAlignment="1">
      <alignment horizontal="center" vertical="center"/>
    </xf>
    <xf numFmtId="0" fontId="9" fillId="5" borderId="0" xfId="4" applyFont="1" applyFill="1" applyAlignment="1">
      <alignment horizontal="center" vertical="center"/>
    </xf>
  </cellXfs>
  <cellStyles count="20">
    <cellStyle name="Gut 2" xfId="5" xr:uid="{00000000-0005-0000-0000-000000000000}"/>
    <cellStyle name="Komma 2" xfId="8" xr:uid="{00000000-0005-0000-0000-000001000000}"/>
    <cellStyle name="Komma 2 2" xfId="12" xr:uid="{00000000-0005-0000-0000-000002000000}"/>
    <cellStyle name="Komma 2 3" xfId="16" xr:uid="{00000000-0005-0000-0000-000003000000}"/>
    <cellStyle name="Komma 3" xfId="7" xr:uid="{00000000-0005-0000-0000-000004000000}"/>
    <cellStyle name="Komma 4" xfId="11" xr:uid="{00000000-0005-0000-0000-000005000000}"/>
    <cellStyle name="Komma 5" xfId="15" xr:uid="{00000000-0005-0000-0000-000006000000}"/>
    <cellStyle name="Neutral" xfId="3" builtinId="28"/>
    <cellStyle name="Prozent" xfId="2" builtinId="5"/>
    <cellStyle name="Standard" xfId="0" builtinId="0"/>
    <cellStyle name="Standard 2" xfId="6" xr:uid="{00000000-0005-0000-0000-00000A000000}"/>
    <cellStyle name="Standard 2 2" xfId="10" xr:uid="{00000000-0005-0000-0000-00000B000000}"/>
    <cellStyle name="Standard_EA2003_Stammdaten 2 2" xfId="4" xr:uid="{00000000-0005-0000-0000-00000C000000}"/>
    <cellStyle name="Währung" xfId="1" builtinId="4"/>
    <cellStyle name="Währung 2" xfId="9" xr:uid="{00000000-0005-0000-0000-00000E000000}"/>
    <cellStyle name="Währung 2 2" xfId="13" xr:uid="{00000000-0005-0000-0000-00000F000000}"/>
    <cellStyle name="Währung 2 3" xfId="17" xr:uid="{00000000-0005-0000-0000-000010000000}"/>
    <cellStyle name="Währung 3" xfId="14" xr:uid="{00000000-0005-0000-0000-000011000000}"/>
    <cellStyle name="Währung 4" xfId="18" xr:uid="{00000000-0005-0000-0000-000012000000}"/>
    <cellStyle name="Währung 5" xfId="19" xr:uid="{FA0BFC21-CF2A-4EE5-9191-C5A3D3143365}"/>
  </cellStyles>
  <dxfs count="0"/>
  <tableStyles count="0" defaultTableStyle="TableStyleMedium2" defaultPivotStyle="PivotStyleLight16"/>
  <colors>
    <mruColors>
      <color rgb="FFFFFF66"/>
      <color rgb="FFE5F60A"/>
      <color rgb="FFF8FCD0"/>
      <color rgb="FFFFFF99"/>
      <color rgb="FFFB0B05"/>
      <color rgb="FF66FFFF"/>
      <color rgb="FF7CD8E2"/>
      <color rgb="FFFF7C80"/>
      <color rgb="FFECA8D9"/>
      <color rgb="FFD3FC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95893-FD08-40F4-9113-8E9FCDD72EA5}">
  <sheetPr>
    <tabColor rgb="FF92D050"/>
  </sheetPr>
  <dimension ref="A1:Y311"/>
  <sheetViews>
    <sheetView tabSelected="1" workbookViewId="0">
      <selection activeCell="Q301" sqref="Q301"/>
    </sheetView>
  </sheetViews>
  <sheetFormatPr baseColWidth="10" defaultRowHeight="15" x14ac:dyDescent="0.25"/>
  <cols>
    <col min="1" max="1" width="6" style="71" bestFit="1" customWidth="1"/>
    <col min="2" max="2" width="31.5703125" style="71" bestFit="1" customWidth="1"/>
    <col min="3" max="3" width="19.85546875" style="71" customWidth="1"/>
    <col min="4" max="4" width="19.85546875" style="74" customWidth="1"/>
    <col min="5" max="5" width="10.85546875" style="39" customWidth="1"/>
    <col min="6" max="6" width="14.140625" style="74" customWidth="1"/>
    <col min="7" max="7" width="13.85546875" style="74" customWidth="1"/>
    <col min="8" max="8" width="14.28515625" style="74" customWidth="1"/>
    <col min="9" max="9" width="15" style="74" customWidth="1"/>
    <col min="10" max="10" width="13.7109375" style="71" customWidth="1"/>
    <col min="11" max="11" width="12.42578125" style="71" customWidth="1"/>
    <col min="12" max="12" width="20.85546875" style="74" bestFit="1" customWidth="1"/>
    <col min="13" max="13" width="6.28515625" style="71" customWidth="1"/>
    <col min="14" max="14" width="12.140625" style="71" bestFit="1" customWidth="1"/>
    <col min="15" max="15" width="12.85546875" style="71" bestFit="1" customWidth="1"/>
    <col min="16" max="16" width="12.140625" style="71" bestFit="1" customWidth="1"/>
    <col min="17" max="17" width="21" style="71" bestFit="1" customWidth="1"/>
    <col min="18" max="18" width="5" style="71" customWidth="1"/>
    <col min="19" max="19" width="19" style="71" customWidth="1"/>
    <col min="20" max="20" width="18.85546875" style="71" customWidth="1"/>
    <col min="21" max="21" width="21" style="74" bestFit="1" customWidth="1"/>
    <col min="22" max="22" width="8.5703125" style="124" customWidth="1"/>
    <col min="23" max="23" width="16.5703125" style="71" customWidth="1"/>
    <col min="24" max="24" width="17.140625" style="71" customWidth="1"/>
    <col min="25" max="25" width="16.7109375" style="71" customWidth="1"/>
    <col min="26" max="16384" width="11.42578125" style="71"/>
  </cols>
  <sheetData>
    <row r="1" spans="1:25" ht="35.25" customHeight="1" x14ac:dyDescent="0.25">
      <c r="A1" s="150" t="s">
        <v>341</v>
      </c>
      <c r="B1" s="150"/>
      <c r="C1" s="150"/>
      <c r="D1" s="150"/>
      <c r="E1" s="150"/>
      <c r="F1" s="44" t="s">
        <v>323</v>
      </c>
      <c r="G1" s="44" t="s">
        <v>323</v>
      </c>
      <c r="H1" s="93" t="s">
        <v>324</v>
      </c>
      <c r="I1" s="93" t="s">
        <v>324</v>
      </c>
      <c r="J1" s="44" t="s">
        <v>323</v>
      </c>
      <c r="K1" s="93" t="s">
        <v>324</v>
      </c>
      <c r="L1" s="112" t="s">
        <v>325</v>
      </c>
      <c r="N1" s="44" t="s">
        <v>323</v>
      </c>
      <c r="O1" s="44" t="s">
        <v>338</v>
      </c>
      <c r="P1" s="93" t="s">
        <v>324</v>
      </c>
      <c r="Q1" s="113" t="s">
        <v>325</v>
      </c>
      <c r="S1" s="44" t="s">
        <v>323</v>
      </c>
      <c r="T1" s="93" t="s">
        <v>324</v>
      </c>
      <c r="U1" s="112" t="s">
        <v>325</v>
      </c>
      <c r="V1" s="123"/>
      <c r="W1" s="116" t="s">
        <v>323</v>
      </c>
      <c r="X1" s="117" t="s">
        <v>324</v>
      </c>
      <c r="Y1" s="115" t="s">
        <v>325</v>
      </c>
    </row>
    <row r="2" spans="1:25" ht="94.5" customHeight="1" x14ac:dyDescent="0.25">
      <c r="A2" s="99" t="s">
        <v>0</v>
      </c>
      <c r="B2" s="100" t="s">
        <v>1</v>
      </c>
      <c r="C2" s="100" t="s">
        <v>2</v>
      </c>
      <c r="D2" s="101" t="s">
        <v>295</v>
      </c>
      <c r="E2" s="102" t="s">
        <v>328</v>
      </c>
      <c r="F2" s="103" t="s">
        <v>329</v>
      </c>
      <c r="G2" s="103" t="s">
        <v>331</v>
      </c>
      <c r="H2" s="103" t="s">
        <v>330</v>
      </c>
      <c r="I2" s="103" t="s">
        <v>332</v>
      </c>
      <c r="J2" s="103" t="s">
        <v>336</v>
      </c>
      <c r="K2" s="103" t="s">
        <v>337</v>
      </c>
      <c r="L2" s="112" t="s">
        <v>345</v>
      </c>
      <c r="M2" s="104"/>
      <c r="N2" s="105" t="s">
        <v>335</v>
      </c>
      <c r="O2" s="105" t="s">
        <v>342</v>
      </c>
      <c r="P2" s="105" t="s">
        <v>335</v>
      </c>
      <c r="Q2" s="129" t="s">
        <v>346</v>
      </c>
      <c r="R2" s="104"/>
      <c r="S2" s="105" t="s">
        <v>340</v>
      </c>
      <c r="T2" s="105" t="s">
        <v>340</v>
      </c>
      <c r="U2" s="112" t="s">
        <v>345</v>
      </c>
      <c r="V2" s="123"/>
      <c r="W2" s="103" t="s">
        <v>343</v>
      </c>
      <c r="X2" s="103" t="s">
        <v>343</v>
      </c>
      <c r="Y2" s="103" t="s">
        <v>344</v>
      </c>
    </row>
    <row r="3" spans="1:25" x14ac:dyDescent="0.25">
      <c r="A3" s="106">
        <v>60101</v>
      </c>
      <c r="B3" s="107" t="s">
        <v>3</v>
      </c>
      <c r="C3" s="107" t="s">
        <v>3</v>
      </c>
      <c r="D3" s="108">
        <f>Finanzkraft!H3</f>
        <v>646049147.99000001</v>
      </c>
      <c r="E3" s="109">
        <f>'landesw Umlage § 3_IST'!E3</f>
        <v>0.30569129568451786</v>
      </c>
      <c r="F3" s="108">
        <f>'Grunddaten Umlage § 3_Plan'!D3</f>
        <v>313651.53999999998</v>
      </c>
      <c r="G3" s="110">
        <f>'Grunddaten Umlage § 3_Plan'!E3</f>
        <v>125460.61599999999</v>
      </c>
      <c r="H3" s="108">
        <f>'Grunddaten Umlage § 3_IST'!D3</f>
        <v>253935.44</v>
      </c>
      <c r="I3" s="108">
        <f>'Grunddaten Umlage § 3_IST'!E3</f>
        <v>101480.35</v>
      </c>
      <c r="J3" s="110">
        <f>'Grunddaten Umlage § 3_Plan'!J3</f>
        <v>0</v>
      </c>
      <c r="K3" s="110">
        <f>'Grunddaten Umlage § 3_IST'!J3</f>
        <v>0</v>
      </c>
      <c r="L3" s="126">
        <f>K3-J3</f>
        <v>0</v>
      </c>
      <c r="M3" s="110"/>
      <c r="N3" s="110">
        <f>'Grunddaten Umlage § 3_Plan'!H3</f>
        <v>0</v>
      </c>
      <c r="O3" s="110"/>
      <c r="P3" s="110">
        <f>'Grunddaten Umlage § 3_IST'!H3</f>
        <v>0</v>
      </c>
      <c r="Q3" s="130">
        <f>P3-O3</f>
        <v>0</v>
      </c>
      <c r="R3" s="110"/>
      <c r="S3" s="110">
        <f>'Grunddaten Umlage § 3_Plan'!I3</f>
        <v>-184402.90437056829</v>
      </c>
      <c r="T3" s="110">
        <f>'Grunddaten Umlage § 3_IST'!I3</f>
        <v>-115267.81384623761</v>
      </c>
      <c r="U3" s="126">
        <f>T3-S3</f>
        <v>69135.090524330677</v>
      </c>
      <c r="W3" s="110">
        <f>IF('Grunddaten Umlage § 3_Plan'!D3&gt;0,'Grunddaten Umlage § 3_Plan'!F3,0)</f>
        <v>498054.44437056826</v>
      </c>
      <c r="X3" s="110">
        <f>IF('Grunddaten Umlage § 3_IST'!D3&gt;0,'Grunddaten Umlage § 3_IST'!F3,0)</f>
        <v>369203.25384623761</v>
      </c>
      <c r="Y3" s="110">
        <f>X3-W3</f>
        <v>-128851.19052433065</v>
      </c>
    </row>
    <row r="4" spans="1:25" x14ac:dyDescent="0.25">
      <c r="A4" s="106">
        <v>60305</v>
      </c>
      <c r="B4" s="107" t="s">
        <v>4</v>
      </c>
      <c r="C4" s="107" t="s">
        <v>5</v>
      </c>
      <c r="D4" s="108">
        <f>Finanzkraft!H4</f>
        <v>4970138.26</v>
      </c>
      <c r="E4" s="109">
        <f>'landesw Umlage § 3_IST'!E4</f>
        <v>2.3517220155116004E-3</v>
      </c>
      <c r="F4" s="108">
        <f>'Grunddaten Umlage § 3_Plan'!D4</f>
        <v>0</v>
      </c>
      <c r="G4" s="110">
        <f>'Grunddaten Umlage § 3_Plan'!E4</f>
        <v>0</v>
      </c>
      <c r="H4" s="108">
        <f>'Grunddaten Umlage § 3_IST'!D4</f>
        <v>0</v>
      </c>
      <c r="I4" s="108">
        <f>'Grunddaten Umlage § 3_IST'!E4</f>
        <v>0</v>
      </c>
      <c r="J4" s="110">
        <f>'Grunddaten Umlage § 3_Plan'!J4</f>
        <v>3860.3384185764562</v>
      </c>
      <c r="K4" s="110">
        <f>'Grunddaten Umlage § 3_IST'!J4</f>
        <v>2840.3275870988082</v>
      </c>
      <c r="L4" s="126">
        <f>J4-K4</f>
        <v>1020.010831477648</v>
      </c>
      <c r="M4" s="110"/>
      <c r="N4" s="110">
        <f>'Grunddaten Umlage § 3_Plan'!H4</f>
        <v>0</v>
      </c>
      <c r="O4" s="110"/>
      <c r="P4" s="110">
        <f>'Grunddaten Umlage § 3_IST'!H4</f>
        <v>0</v>
      </c>
      <c r="Q4" s="130">
        <f t="shared" ref="Q4:Q67" si="0">P4-O4</f>
        <v>0</v>
      </c>
      <c r="R4" s="110"/>
      <c r="S4" s="110">
        <f>'Grunddaten Umlage § 3_Plan'!I4</f>
        <v>0</v>
      </c>
      <c r="T4" s="110">
        <f>'Grunddaten Umlage § 3_IST'!I4</f>
        <v>0</v>
      </c>
      <c r="U4" s="126">
        <f t="shared" ref="U4:U67" si="1">(T4-S4)*-1</f>
        <v>0</v>
      </c>
      <c r="W4" s="110">
        <f>IF('Grunddaten Umlage § 3_Plan'!D4&gt;0,'Grunddaten Umlage § 3_Plan'!F4,0)</f>
        <v>0</v>
      </c>
      <c r="X4" s="110">
        <f>IF('Grunddaten Umlage § 3_IST'!D4&gt;0,'Grunddaten Umlage § 3_IST'!F4,0)</f>
        <v>0</v>
      </c>
      <c r="Y4" s="110">
        <f t="shared" ref="Y4:Y67" si="2">X4-W4</f>
        <v>0</v>
      </c>
    </row>
    <row r="5" spans="1:25" x14ac:dyDescent="0.25">
      <c r="A5" s="106">
        <v>60318</v>
      </c>
      <c r="B5" s="107" t="s">
        <v>6</v>
      </c>
      <c r="C5" s="107" t="s">
        <v>5</v>
      </c>
      <c r="D5" s="108">
        <f>Finanzkraft!H5</f>
        <v>10173254.630000001</v>
      </c>
      <c r="E5" s="109">
        <f>'landesw Umlage § 3_IST'!E5</f>
        <v>4.8136823627872921E-3</v>
      </c>
      <c r="F5" s="108">
        <f>'Grunddaten Umlage § 3_Plan'!D5</f>
        <v>0</v>
      </c>
      <c r="G5" s="110">
        <f>'Grunddaten Umlage § 3_Plan'!E5</f>
        <v>0</v>
      </c>
      <c r="H5" s="108">
        <f>'Grunddaten Umlage § 3_IST'!D5</f>
        <v>0</v>
      </c>
      <c r="I5" s="108">
        <f>'Grunddaten Umlage § 3_IST'!E5</f>
        <v>0</v>
      </c>
      <c r="J5" s="110">
        <f>'Grunddaten Umlage § 3_Plan'!J5</f>
        <v>7912.7252259156576</v>
      </c>
      <c r="K5" s="110">
        <f>'Grunddaten Umlage § 3_IST'!J5</f>
        <v>5813.7971751654413</v>
      </c>
      <c r="L5" s="126">
        <f t="shared" ref="L5:L68" si="3">J5-K5</f>
        <v>2098.9280507502162</v>
      </c>
      <c r="M5" s="110"/>
      <c r="N5" s="110">
        <f>'Grunddaten Umlage § 3_Plan'!H5</f>
        <v>0</v>
      </c>
      <c r="O5" s="110"/>
      <c r="P5" s="110">
        <f>'Grunddaten Umlage § 3_IST'!H5</f>
        <v>0</v>
      </c>
      <c r="Q5" s="130">
        <f t="shared" si="0"/>
        <v>0</v>
      </c>
      <c r="R5" s="110"/>
      <c r="S5" s="110">
        <f>'Grunddaten Umlage § 3_Plan'!I5</f>
        <v>0</v>
      </c>
      <c r="T5" s="110">
        <f>'Grunddaten Umlage § 3_IST'!I5</f>
        <v>0</v>
      </c>
      <c r="U5" s="126">
        <f t="shared" si="1"/>
        <v>0</v>
      </c>
      <c r="W5" s="110">
        <f>IF('Grunddaten Umlage § 3_Plan'!D5&gt;0,'Grunddaten Umlage § 3_Plan'!F5,0)</f>
        <v>0</v>
      </c>
      <c r="X5" s="110">
        <f>IF('Grunddaten Umlage § 3_IST'!D5&gt;0,'Grunddaten Umlage § 3_IST'!F5,0)</f>
        <v>0</v>
      </c>
      <c r="Y5" s="110">
        <f t="shared" si="2"/>
        <v>0</v>
      </c>
    </row>
    <row r="6" spans="1:25" x14ac:dyDescent="0.25">
      <c r="A6" s="106">
        <v>60323</v>
      </c>
      <c r="B6" s="107" t="s">
        <v>7</v>
      </c>
      <c r="C6" s="107" t="s">
        <v>5</v>
      </c>
      <c r="D6" s="108">
        <f>Finanzkraft!H6</f>
        <v>2185328.2599999998</v>
      </c>
      <c r="E6" s="109">
        <f>'landesw Umlage § 3_IST'!E6</f>
        <v>1.0340325180735834E-3</v>
      </c>
      <c r="F6" s="108">
        <f>'Grunddaten Umlage § 3_Plan'!D6</f>
        <v>0</v>
      </c>
      <c r="G6" s="110">
        <f>'Grunddaten Umlage § 3_Plan'!E6</f>
        <v>0</v>
      </c>
      <c r="H6" s="108">
        <f>'Grunddaten Umlage § 3_IST'!D6</f>
        <v>0</v>
      </c>
      <c r="I6" s="108">
        <f>'Grunddaten Umlage § 3_IST'!E6</f>
        <v>0</v>
      </c>
      <c r="J6" s="110">
        <f>'Grunddaten Umlage § 3_Plan'!J6</f>
        <v>1677.6042163453667</v>
      </c>
      <c r="K6" s="110">
        <f>'Grunddaten Umlage § 3_IST'!J6</f>
        <v>1248.8683048717919</v>
      </c>
      <c r="L6" s="126">
        <f t="shared" si="3"/>
        <v>428.73591147357479</v>
      </c>
      <c r="M6" s="110"/>
      <c r="N6" s="110">
        <f>'Grunddaten Umlage § 3_Plan'!H6</f>
        <v>0</v>
      </c>
      <c r="O6" s="110"/>
      <c r="P6" s="110">
        <f>'Grunddaten Umlage § 3_IST'!H6</f>
        <v>0</v>
      </c>
      <c r="Q6" s="130">
        <f t="shared" si="0"/>
        <v>0</v>
      </c>
      <c r="R6" s="110"/>
      <c r="S6" s="110">
        <f>'Grunddaten Umlage § 3_Plan'!I6</f>
        <v>0</v>
      </c>
      <c r="T6" s="110">
        <f>'Grunddaten Umlage § 3_IST'!I6</f>
        <v>0</v>
      </c>
      <c r="U6" s="126">
        <f t="shared" si="1"/>
        <v>0</v>
      </c>
      <c r="W6" s="110">
        <f>IF('Grunddaten Umlage § 3_Plan'!D6&gt;0,'Grunddaten Umlage § 3_Plan'!F6,0)</f>
        <v>0</v>
      </c>
      <c r="X6" s="110">
        <f>IF('Grunddaten Umlage § 3_IST'!D6&gt;0,'Grunddaten Umlage § 3_IST'!F6,0)</f>
        <v>0</v>
      </c>
      <c r="Y6" s="110">
        <f t="shared" si="2"/>
        <v>0</v>
      </c>
    </row>
    <row r="7" spans="1:25" x14ac:dyDescent="0.25">
      <c r="A7" s="106">
        <v>60324</v>
      </c>
      <c r="B7" s="107" t="s">
        <v>8</v>
      </c>
      <c r="C7" s="107" t="s">
        <v>5</v>
      </c>
      <c r="D7" s="108">
        <f>Finanzkraft!H7</f>
        <v>2593722.58</v>
      </c>
      <c r="E7" s="109">
        <f>'landesw Umlage § 3_IST'!E7</f>
        <v>1.227272597747723E-3</v>
      </c>
      <c r="F7" s="108">
        <f>'Grunddaten Umlage § 3_Plan'!D7</f>
        <v>0</v>
      </c>
      <c r="G7" s="110">
        <f>'Grunddaten Umlage § 3_Plan'!E7</f>
        <v>0</v>
      </c>
      <c r="H7" s="108">
        <f>'Grunddaten Umlage § 3_IST'!D7</f>
        <v>0</v>
      </c>
      <c r="I7" s="108">
        <f>'Grunddaten Umlage § 3_IST'!E7</f>
        <v>0</v>
      </c>
      <c r="J7" s="110">
        <f>'Grunddaten Umlage § 3_Plan'!J7</f>
        <v>2012.5866672014015</v>
      </c>
      <c r="K7" s="110">
        <f>'Grunddaten Umlage § 3_IST'!J7</f>
        <v>1482.2569135642307</v>
      </c>
      <c r="L7" s="126">
        <f t="shared" si="3"/>
        <v>530.32975363717082</v>
      </c>
      <c r="M7" s="110"/>
      <c r="N7" s="110">
        <f>'Grunddaten Umlage § 3_Plan'!H7</f>
        <v>0</v>
      </c>
      <c r="O7" s="110"/>
      <c r="P7" s="110">
        <f>'Grunddaten Umlage § 3_IST'!H7</f>
        <v>0</v>
      </c>
      <c r="Q7" s="130">
        <f t="shared" si="0"/>
        <v>0</v>
      </c>
      <c r="R7" s="110"/>
      <c r="S7" s="110">
        <f>'Grunddaten Umlage § 3_Plan'!I7</f>
        <v>0</v>
      </c>
      <c r="T7" s="110">
        <f>'Grunddaten Umlage § 3_IST'!I7</f>
        <v>0</v>
      </c>
      <c r="U7" s="126">
        <f t="shared" si="1"/>
        <v>0</v>
      </c>
      <c r="W7" s="110">
        <f>IF('Grunddaten Umlage § 3_Plan'!D7&gt;0,'Grunddaten Umlage § 3_Plan'!F7,0)</f>
        <v>0</v>
      </c>
      <c r="X7" s="110">
        <f>IF('Grunddaten Umlage § 3_IST'!D7&gt;0,'Grunddaten Umlage § 3_IST'!F7,0)</f>
        <v>0</v>
      </c>
      <c r="Y7" s="110">
        <f t="shared" si="2"/>
        <v>0</v>
      </c>
    </row>
    <row r="8" spans="1:25" x14ac:dyDescent="0.25">
      <c r="A8" s="106">
        <v>60326</v>
      </c>
      <c r="B8" s="107" t="s">
        <v>9</v>
      </c>
      <c r="C8" s="107" t="s">
        <v>5</v>
      </c>
      <c r="D8" s="108">
        <f>Finanzkraft!H8</f>
        <v>1967136.5</v>
      </c>
      <c r="E8" s="109">
        <f>'landesw Umlage § 3_IST'!E8</f>
        <v>9.3079064858176308E-4</v>
      </c>
      <c r="F8" s="108">
        <f>'Grunddaten Umlage § 3_Plan'!D8</f>
        <v>0</v>
      </c>
      <c r="G8" s="110">
        <f>'Grunddaten Umlage § 3_Plan'!E8</f>
        <v>0</v>
      </c>
      <c r="H8" s="108">
        <f>'Grunddaten Umlage § 3_IST'!D8</f>
        <v>0</v>
      </c>
      <c r="I8" s="108">
        <f>'Grunddaten Umlage § 3_IST'!E8</f>
        <v>0</v>
      </c>
      <c r="J8" s="110">
        <f>'Grunddaten Umlage § 3_Plan'!J8</f>
        <v>1544.6537478925638</v>
      </c>
      <c r="K8" s="110">
        <f>'Grunddaten Umlage § 3_IST'!J8</f>
        <v>1124.1763863001661</v>
      </c>
      <c r="L8" s="126">
        <f t="shared" si="3"/>
        <v>420.47736159239776</v>
      </c>
      <c r="M8" s="110"/>
      <c r="N8" s="110">
        <f>'Grunddaten Umlage § 3_Plan'!H8</f>
        <v>0</v>
      </c>
      <c r="O8" s="110"/>
      <c r="P8" s="110">
        <f>'Grunddaten Umlage § 3_IST'!H8</f>
        <v>0</v>
      </c>
      <c r="Q8" s="130">
        <f t="shared" si="0"/>
        <v>0</v>
      </c>
      <c r="R8" s="110"/>
      <c r="S8" s="110">
        <f>'Grunddaten Umlage § 3_Plan'!I8</f>
        <v>0</v>
      </c>
      <c r="T8" s="110">
        <f>'Grunddaten Umlage § 3_IST'!I8</f>
        <v>0</v>
      </c>
      <c r="U8" s="126">
        <f t="shared" si="1"/>
        <v>0</v>
      </c>
      <c r="W8" s="110">
        <f>IF('Grunddaten Umlage § 3_Plan'!D8&gt;0,'Grunddaten Umlage § 3_Plan'!F8,0)</f>
        <v>0</v>
      </c>
      <c r="X8" s="110">
        <f>IF('Grunddaten Umlage § 3_IST'!D8&gt;0,'Grunddaten Umlage § 3_IST'!F8,0)</f>
        <v>0</v>
      </c>
      <c r="Y8" s="110">
        <f t="shared" si="2"/>
        <v>0</v>
      </c>
    </row>
    <row r="9" spans="1:25" x14ac:dyDescent="0.25">
      <c r="A9" s="106">
        <v>60329</v>
      </c>
      <c r="B9" s="107" t="s">
        <v>10</v>
      </c>
      <c r="C9" s="107" t="s">
        <v>5</v>
      </c>
      <c r="D9" s="108">
        <f>Finanzkraft!H9</f>
        <v>1764487.07</v>
      </c>
      <c r="E9" s="109">
        <f>'landesw Umlage § 3_IST'!E9</f>
        <v>8.3490294867663475E-4</v>
      </c>
      <c r="F9" s="108">
        <f>'Grunddaten Umlage § 3_Plan'!D9</f>
        <v>0</v>
      </c>
      <c r="G9" s="110">
        <f>'Grunddaten Umlage § 3_Plan'!E9</f>
        <v>0</v>
      </c>
      <c r="H9" s="108">
        <f>'Grunddaten Umlage § 3_IST'!D9</f>
        <v>0</v>
      </c>
      <c r="I9" s="108">
        <f>'Grunddaten Umlage § 3_IST'!E9</f>
        <v>0</v>
      </c>
      <c r="J9" s="110">
        <f>'Grunddaten Umlage § 3_Plan'!J9</f>
        <v>1368.4147774857211</v>
      </c>
      <c r="K9" s="110">
        <f>'Grunddaten Umlage § 3_IST'!J9</f>
        <v>1008.3665765064948</v>
      </c>
      <c r="L9" s="126">
        <f t="shared" si="3"/>
        <v>360.04820097922629</v>
      </c>
      <c r="M9" s="110"/>
      <c r="N9" s="110">
        <f>'Grunddaten Umlage § 3_Plan'!H9</f>
        <v>0</v>
      </c>
      <c r="O9" s="110"/>
      <c r="P9" s="110">
        <f>'Grunddaten Umlage § 3_IST'!H9</f>
        <v>0</v>
      </c>
      <c r="Q9" s="130">
        <f t="shared" si="0"/>
        <v>0</v>
      </c>
      <c r="R9" s="110"/>
      <c r="S9" s="110">
        <f>'Grunddaten Umlage § 3_Plan'!I9</f>
        <v>0</v>
      </c>
      <c r="T9" s="110">
        <f>'Grunddaten Umlage § 3_IST'!I9</f>
        <v>0</v>
      </c>
      <c r="U9" s="126">
        <f t="shared" si="1"/>
        <v>0</v>
      </c>
      <c r="W9" s="110">
        <f>IF('Grunddaten Umlage § 3_Plan'!D9&gt;0,'Grunddaten Umlage § 3_Plan'!F9,0)</f>
        <v>0</v>
      </c>
      <c r="X9" s="110">
        <f>IF('Grunddaten Umlage § 3_IST'!D9&gt;0,'Grunddaten Umlage § 3_IST'!F9,0)</f>
        <v>0</v>
      </c>
      <c r="Y9" s="110">
        <f t="shared" si="2"/>
        <v>0</v>
      </c>
    </row>
    <row r="10" spans="1:25" x14ac:dyDescent="0.25">
      <c r="A10" s="106">
        <v>60341</v>
      </c>
      <c r="B10" s="107" t="s">
        <v>11</v>
      </c>
      <c r="C10" s="107" t="s">
        <v>5</v>
      </c>
      <c r="D10" s="108">
        <f>Finanzkraft!H10</f>
        <v>2469054.11</v>
      </c>
      <c r="E10" s="109">
        <f>'landesw Umlage § 3_IST'!E10</f>
        <v>1.1682831752806008E-3</v>
      </c>
      <c r="F10" s="108">
        <f>'Grunddaten Umlage § 3_Plan'!D10</f>
        <v>0</v>
      </c>
      <c r="G10" s="110">
        <f>'Grunddaten Umlage § 3_Plan'!E10</f>
        <v>0</v>
      </c>
      <c r="H10" s="108">
        <f>'Grunddaten Umlage § 3_IST'!D10</f>
        <v>0</v>
      </c>
      <c r="I10" s="108">
        <f>'Grunddaten Umlage § 3_IST'!E10</f>
        <v>0</v>
      </c>
      <c r="J10" s="110">
        <f>'Grunddaten Umlage § 3_Plan'!J10</f>
        <v>1902.4836179198596</v>
      </c>
      <c r="K10" s="110">
        <f>'Grunddaten Umlage § 3_IST'!J10</f>
        <v>1411.0115525584383</v>
      </c>
      <c r="L10" s="126">
        <f t="shared" si="3"/>
        <v>491.4720653614213</v>
      </c>
      <c r="M10" s="110"/>
      <c r="N10" s="110">
        <f>'Grunddaten Umlage § 3_Plan'!H10</f>
        <v>0</v>
      </c>
      <c r="O10" s="110"/>
      <c r="P10" s="110">
        <f>'Grunddaten Umlage § 3_IST'!H10</f>
        <v>0</v>
      </c>
      <c r="Q10" s="130">
        <f t="shared" si="0"/>
        <v>0</v>
      </c>
      <c r="R10" s="110"/>
      <c r="S10" s="110">
        <f>'Grunddaten Umlage § 3_Plan'!I10</f>
        <v>0</v>
      </c>
      <c r="T10" s="110">
        <f>'Grunddaten Umlage § 3_IST'!I10</f>
        <v>0</v>
      </c>
      <c r="U10" s="126">
        <f t="shared" si="1"/>
        <v>0</v>
      </c>
      <c r="W10" s="110">
        <f>IF('Grunddaten Umlage § 3_Plan'!D10&gt;0,'Grunddaten Umlage § 3_Plan'!F10,0)</f>
        <v>0</v>
      </c>
      <c r="X10" s="110">
        <f>IF('Grunddaten Umlage § 3_IST'!D10&gt;0,'Grunddaten Umlage § 3_IST'!F10,0)</f>
        <v>0</v>
      </c>
      <c r="Y10" s="110">
        <f t="shared" si="2"/>
        <v>0</v>
      </c>
    </row>
    <row r="11" spans="1:25" x14ac:dyDescent="0.25">
      <c r="A11" s="106">
        <v>60344</v>
      </c>
      <c r="B11" s="107" t="s">
        <v>5</v>
      </c>
      <c r="C11" s="107" t="s">
        <v>5</v>
      </c>
      <c r="D11" s="108">
        <f>Finanzkraft!H11</f>
        <v>20522108.670000002</v>
      </c>
      <c r="E11" s="109">
        <f>'landesw Umlage § 3_IST'!E11</f>
        <v>9.710453158291112E-3</v>
      </c>
      <c r="F11" s="108">
        <f>'Grunddaten Umlage § 3_Plan'!D11</f>
        <v>0</v>
      </c>
      <c r="G11" s="110">
        <f>'Grunddaten Umlage § 3_Plan'!E11</f>
        <v>0</v>
      </c>
      <c r="H11" s="108">
        <f>'Grunddaten Umlage § 3_IST'!D11</f>
        <v>0</v>
      </c>
      <c r="I11" s="108">
        <f>'Grunddaten Umlage § 3_IST'!E11</f>
        <v>0</v>
      </c>
      <c r="J11" s="110">
        <f>'Grunddaten Umlage § 3_Plan'!J11</f>
        <v>15849.300054130679</v>
      </c>
      <c r="K11" s="110">
        <f>'Grunddaten Umlage § 3_IST'!J11</f>
        <v>11727.945652932529</v>
      </c>
      <c r="L11" s="126">
        <f t="shared" si="3"/>
        <v>4121.3544011981503</v>
      </c>
      <c r="M11" s="110"/>
      <c r="N11" s="110">
        <f>'Grunddaten Umlage § 3_Plan'!H11</f>
        <v>0</v>
      </c>
      <c r="O11" s="110"/>
      <c r="P11" s="110">
        <f>'Grunddaten Umlage § 3_IST'!H11</f>
        <v>0</v>
      </c>
      <c r="Q11" s="130">
        <f t="shared" si="0"/>
        <v>0</v>
      </c>
      <c r="R11" s="110"/>
      <c r="S11" s="110">
        <f>'Grunddaten Umlage § 3_Plan'!I11</f>
        <v>0</v>
      </c>
      <c r="T11" s="110">
        <f>'Grunddaten Umlage § 3_IST'!I11</f>
        <v>0</v>
      </c>
      <c r="U11" s="126">
        <f t="shared" si="1"/>
        <v>0</v>
      </c>
      <c r="W11" s="110">
        <f>IF('Grunddaten Umlage § 3_Plan'!D11&gt;0,'Grunddaten Umlage § 3_Plan'!F11,0)</f>
        <v>0</v>
      </c>
      <c r="X11" s="110">
        <f>IF('Grunddaten Umlage § 3_IST'!D11&gt;0,'Grunddaten Umlage § 3_IST'!F11,0)</f>
        <v>0</v>
      </c>
      <c r="Y11" s="110">
        <f t="shared" si="2"/>
        <v>0</v>
      </c>
    </row>
    <row r="12" spans="1:25" x14ac:dyDescent="0.25">
      <c r="A12" s="106">
        <v>60345</v>
      </c>
      <c r="B12" s="107" t="s">
        <v>12</v>
      </c>
      <c r="C12" s="107" t="s">
        <v>5</v>
      </c>
      <c r="D12" s="108">
        <f>Finanzkraft!H12</f>
        <v>8475182.8599999994</v>
      </c>
      <c r="E12" s="109">
        <f>'landesw Umlage § 3_IST'!E12</f>
        <v>4.0102051642620842E-3</v>
      </c>
      <c r="F12" s="108">
        <f>'Grunddaten Umlage § 3_Plan'!D12</f>
        <v>0</v>
      </c>
      <c r="G12" s="110">
        <f>'Grunddaten Umlage § 3_Plan'!E12</f>
        <v>0</v>
      </c>
      <c r="H12" s="108">
        <f>'Grunddaten Umlage § 3_IST'!D12</f>
        <v>0</v>
      </c>
      <c r="I12" s="108">
        <f>'Grunddaten Umlage § 3_IST'!E12</f>
        <v>0</v>
      </c>
      <c r="J12" s="110">
        <f>'Grunddaten Umlage § 3_Plan'!J12</f>
        <v>6621.8579460433884</v>
      </c>
      <c r="K12" s="110">
        <f>'Grunddaten Umlage § 3_IST'!J12</f>
        <v>4843.3855204190995</v>
      </c>
      <c r="L12" s="126">
        <f t="shared" si="3"/>
        <v>1778.4724256242889</v>
      </c>
      <c r="M12" s="110"/>
      <c r="N12" s="110">
        <f>'Grunddaten Umlage § 3_Plan'!H12</f>
        <v>0</v>
      </c>
      <c r="O12" s="110"/>
      <c r="P12" s="110">
        <f>'Grunddaten Umlage § 3_IST'!H12</f>
        <v>0</v>
      </c>
      <c r="Q12" s="130">
        <f t="shared" si="0"/>
        <v>0</v>
      </c>
      <c r="R12" s="110"/>
      <c r="S12" s="110">
        <f>'Grunddaten Umlage § 3_Plan'!I12</f>
        <v>0</v>
      </c>
      <c r="T12" s="110">
        <f>'Grunddaten Umlage § 3_IST'!I12</f>
        <v>0</v>
      </c>
      <c r="U12" s="126">
        <f t="shared" si="1"/>
        <v>0</v>
      </c>
      <c r="W12" s="110">
        <f>IF('Grunddaten Umlage § 3_Plan'!D12&gt;0,'Grunddaten Umlage § 3_Plan'!F12,0)</f>
        <v>0</v>
      </c>
      <c r="X12" s="110">
        <f>IF('Grunddaten Umlage § 3_IST'!D12&gt;0,'Grunddaten Umlage § 3_IST'!F12,0)</f>
        <v>0</v>
      </c>
      <c r="Y12" s="110">
        <f t="shared" si="2"/>
        <v>0</v>
      </c>
    </row>
    <row r="13" spans="1:25" x14ac:dyDescent="0.25">
      <c r="A13" s="106">
        <v>60346</v>
      </c>
      <c r="B13" s="107" t="s">
        <v>13</v>
      </c>
      <c r="C13" s="107" t="s">
        <v>5</v>
      </c>
      <c r="D13" s="108">
        <f>Finanzkraft!H13</f>
        <v>5584255.2300000004</v>
      </c>
      <c r="E13" s="109">
        <f>'landesw Umlage § 3_IST'!E13</f>
        <v>2.6423039516463667E-3</v>
      </c>
      <c r="F13" s="108">
        <f>'Grunddaten Umlage § 3_Plan'!D13</f>
        <v>0</v>
      </c>
      <c r="G13" s="110">
        <f>'Grunddaten Umlage § 3_Plan'!E13</f>
        <v>0</v>
      </c>
      <c r="H13" s="108">
        <f>'Grunddaten Umlage § 3_IST'!D13</f>
        <v>0</v>
      </c>
      <c r="I13" s="108">
        <f>'Grunddaten Umlage § 3_IST'!E13</f>
        <v>0</v>
      </c>
      <c r="J13" s="110">
        <f>'Grunddaten Umlage § 3_Plan'!J13</f>
        <v>4335.2668039214213</v>
      </c>
      <c r="K13" s="110">
        <f>'Grunddaten Umlage § 3_IST'!J13</f>
        <v>3191.282285006253</v>
      </c>
      <c r="L13" s="126">
        <f t="shared" si="3"/>
        <v>1143.9845189151683</v>
      </c>
      <c r="M13" s="110"/>
      <c r="N13" s="110">
        <f>'Grunddaten Umlage § 3_Plan'!H13</f>
        <v>0</v>
      </c>
      <c r="O13" s="110"/>
      <c r="P13" s="110">
        <f>'Grunddaten Umlage § 3_IST'!H13</f>
        <v>0</v>
      </c>
      <c r="Q13" s="130">
        <f t="shared" si="0"/>
        <v>0</v>
      </c>
      <c r="R13" s="110"/>
      <c r="S13" s="110">
        <f>'Grunddaten Umlage § 3_Plan'!I13</f>
        <v>0</v>
      </c>
      <c r="T13" s="110">
        <f>'Grunddaten Umlage § 3_IST'!I13</f>
        <v>0</v>
      </c>
      <c r="U13" s="126">
        <f t="shared" si="1"/>
        <v>0</v>
      </c>
      <c r="W13" s="110">
        <f>IF('Grunddaten Umlage § 3_Plan'!D13&gt;0,'Grunddaten Umlage § 3_Plan'!F13,0)</f>
        <v>0</v>
      </c>
      <c r="X13" s="110">
        <f>IF('Grunddaten Umlage § 3_IST'!D13&gt;0,'Grunddaten Umlage § 3_IST'!F13,0)</f>
        <v>0</v>
      </c>
      <c r="Y13" s="110">
        <f t="shared" si="2"/>
        <v>0</v>
      </c>
    </row>
    <row r="14" spans="1:25" x14ac:dyDescent="0.25">
      <c r="A14" s="106">
        <v>60347</v>
      </c>
      <c r="B14" s="107" t="s">
        <v>14</v>
      </c>
      <c r="C14" s="107" t="s">
        <v>5</v>
      </c>
      <c r="D14" s="108">
        <f>Finanzkraft!H14</f>
        <v>4413209.58</v>
      </c>
      <c r="E14" s="109">
        <f>'landesw Umlage § 3_IST'!E14</f>
        <v>2.0881998820597605E-3</v>
      </c>
      <c r="F14" s="108">
        <f>'Grunddaten Umlage § 3_Plan'!D14</f>
        <v>0</v>
      </c>
      <c r="G14" s="110">
        <f>'Grunddaten Umlage § 3_Plan'!E14</f>
        <v>0</v>
      </c>
      <c r="H14" s="108">
        <f>'Grunddaten Umlage § 3_IST'!D14</f>
        <v>0</v>
      </c>
      <c r="I14" s="108">
        <f>'Grunddaten Umlage § 3_IST'!E14</f>
        <v>0</v>
      </c>
      <c r="J14" s="110">
        <f>'Grunddaten Umlage § 3_Plan'!J14</f>
        <v>3413.0766513154808</v>
      </c>
      <c r="K14" s="110">
        <f>'Grunddaten Umlage § 3_IST'!J14</f>
        <v>2522.0547723199043</v>
      </c>
      <c r="L14" s="126">
        <f t="shared" si="3"/>
        <v>891.02187899557657</v>
      </c>
      <c r="M14" s="110"/>
      <c r="N14" s="110">
        <f>'Grunddaten Umlage § 3_Plan'!H14</f>
        <v>0</v>
      </c>
      <c r="O14" s="110"/>
      <c r="P14" s="110">
        <f>'Grunddaten Umlage § 3_IST'!H14</f>
        <v>0</v>
      </c>
      <c r="Q14" s="130">
        <f t="shared" si="0"/>
        <v>0</v>
      </c>
      <c r="R14" s="110"/>
      <c r="S14" s="110">
        <f>'Grunddaten Umlage § 3_Plan'!I14</f>
        <v>0</v>
      </c>
      <c r="T14" s="110">
        <f>'Grunddaten Umlage § 3_IST'!I14</f>
        <v>0</v>
      </c>
      <c r="U14" s="126">
        <f t="shared" si="1"/>
        <v>0</v>
      </c>
      <c r="W14" s="110">
        <f>IF('Grunddaten Umlage § 3_Plan'!D14&gt;0,'Grunddaten Umlage § 3_Plan'!F14,0)</f>
        <v>0</v>
      </c>
      <c r="X14" s="110">
        <f>IF('Grunddaten Umlage § 3_IST'!D14&gt;0,'Grunddaten Umlage § 3_IST'!F14,0)</f>
        <v>0</v>
      </c>
      <c r="Y14" s="110">
        <f t="shared" si="2"/>
        <v>0</v>
      </c>
    </row>
    <row r="15" spans="1:25" x14ac:dyDescent="0.25">
      <c r="A15" s="106">
        <v>60348</v>
      </c>
      <c r="B15" s="107" t="s">
        <v>15</v>
      </c>
      <c r="C15" s="107" t="s">
        <v>5</v>
      </c>
      <c r="D15" s="108">
        <f>Finanzkraft!H15</f>
        <v>4488728.88</v>
      </c>
      <c r="E15" s="109">
        <f>'landesw Umlage § 3_IST'!E15</f>
        <v>2.1239333749960366E-3</v>
      </c>
      <c r="F15" s="108">
        <f>'Grunddaten Umlage § 3_Plan'!D15</f>
        <v>0</v>
      </c>
      <c r="G15" s="110">
        <f>'Grunddaten Umlage § 3_Plan'!E15</f>
        <v>0</v>
      </c>
      <c r="H15" s="108">
        <f>'Grunddaten Umlage § 3_IST'!D15</f>
        <v>0</v>
      </c>
      <c r="I15" s="108">
        <f>'Grunddaten Umlage § 3_IST'!E15</f>
        <v>0</v>
      </c>
      <c r="J15" s="110">
        <f>'Grunddaten Umlage § 3_Plan'!J15</f>
        <v>3567.2675239660061</v>
      </c>
      <c r="K15" s="110">
        <f>'Grunddaten Umlage § 3_IST'!J15</f>
        <v>2565.2124351307557</v>
      </c>
      <c r="L15" s="126">
        <f t="shared" si="3"/>
        <v>1002.0550888352504</v>
      </c>
      <c r="M15" s="110"/>
      <c r="N15" s="110">
        <f>'Grunddaten Umlage § 3_Plan'!H15</f>
        <v>0</v>
      </c>
      <c r="O15" s="110"/>
      <c r="P15" s="110">
        <f>'Grunddaten Umlage § 3_IST'!H15</f>
        <v>0</v>
      </c>
      <c r="Q15" s="130">
        <f t="shared" si="0"/>
        <v>0</v>
      </c>
      <c r="R15" s="110"/>
      <c r="S15" s="110">
        <f>'Grunddaten Umlage § 3_Plan'!I15</f>
        <v>0</v>
      </c>
      <c r="T15" s="110">
        <f>'Grunddaten Umlage § 3_IST'!I15</f>
        <v>0</v>
      </c>
      <c r="U15" s="126">
        <f t="shared" si="1"/>
        <v>0</v>
      </c>
      <c r="W15" s="110">
        <f>IF('Grunddaten Umlage § 3_Plan'!D15&gt;0,'Grunddaten Umlage § 3_Plan'!F15,0)</f>
        <v>0</v>
      </c>
      <c r="X15" s="110">
        <f>IF('Grunddaten Umlage § 3_IST'!D15&gt;0,'Grunddaten Umlage § 3_IST'!F15,0)</f>
        <v>0</v>
      </c>
      <c r="Y15" s="110">
        <f t="shared" si="2"/>
        <v>0</v>
      </c>
    </row>
    <row r="16" spans="1:25" x14ac:dyDescent="0.25">
      <c r="A16" s="106">
        <v>60349</v>
      </c>
      <c r="B16" s="107" t="s">
        <v>16</v>
      </c>
      <c r="C16" s="107" t="s">
        <v>5</v>
      </c>
      <c r="D16" s="108">
        <f>Finanzkraft!H16</f>
        <v>5806608.8300000001</v>
      </c>
      <c r="E16" s="109">
        <f>'landesw Umlage § 3_IST'!E16</f>
        <v>2.7475150803903505E-3</v>
      </c>
      <c r="F16" s="108">
        <f>'Grunddaten Umlage § 3_Plan'!D16</f>
        <v>0</v>
      </c>
      <c r="G16" s="110">
        <f>'Grunddaten Umlage § 3_Plan'!E16</f>
        <v>0</v>
      </c>
      <c r="H16" s="108">
        <f>'Grunddaten Umlage § 3_IST'!D16</f>
        <v>0</v>
      </c>
      <c r="I16" s="108">
        <f>'Grunddaten Umlage § 3_IST'!E16</f>
        <v>0</v>
      </c>
      <c r="J16" s="110">
        <f>'Grunddaten Umlage § 3_Plan'!J16</f>
        <v>4485.4637963802497</v>
      </c>
      <c r="K16" s="110">
        <f>'Grunddaten Umlage § 3_IST'!J16</f>
        <v>3318.3526060179533</v>
      </c>
      <c r="L16" s="126">
        <f t="shared" si="3"/>
        <v>1167.1111903622964</v>
      </c>
      <c r="M16" s="110"/>
      <c r="N16" s="110">
        <f>'Grunddaten Umlage § 3_Plan'!H16</f>
        <v>0</v>
      </c>
      <c r="O16" s="110"/>
      <c r="P16" s="110">
        <f>'Grunddaten Umlage § 3_IST'!H16</f>
        <v>0</v>
      </c>
      <c r="Q16" s="130">
        <f t="shared" si="0"/>
        <v>0</v>
      </c>
      <c r="R16" s="110"/>
      <c r="S16" s="110">
        <f>'Grunddaten Umlage § 3_Plan'!I16</f>
        <v>0</v>
      </c>
      <c r="T16" s="110">
        <f>'Grunddaten Umlage § 3_IST'!I16</f>
        <v>0</v>
      </c>
      <c r="U16" s="126">
        <f t="shared" si="1"/>
        <v>0</v>
      </c>
      <c r="W16" s="110">
        <f>IF('Grunddaten Umlage § 3_Plan'!D16&gt;0,'Grunddaten Umlage § 3_Plan'!F16,0)</f>
        <v>0</v>
      </c>
      <c r="X16" s="110">
        <f>IF('Grunddaten Umlage § 3_IST'!D16&gt;0,'Grunddaten Umlage § 3_IST'!F16,0)</f>
        <v>0</v>
      </c>
      <c r="Y16" s="110">
        <f t="shared" si="2"/>
        <v>0</v>
      </c>
    </row>
    <row r="17" spans="1:25" x14ac:dyDescent="0.25">
      <c r="A17" s="106">
        <v>60350</v>
      </c>
      <c r="B17" s="107" t="s">
        <v>17</v>
      </c>
      <c r="C17" s="107" t="s">
        <v>5</v>
      </c>
      <c r="D17" s="108">
        <f>Finanzkraft!H17</f>
        <v>11303763.779999999</v>
      </c>
      <c r="E17" s="109">
        <f>'landesw Umlage § 3_IST'!E17</f>
        <v>5.3486057628442368E-3</v>
      </c>
      <c r="F17" s="108">
        <f>'Grunddaten Umlage § 3_Plan'!D17</f>
        <v>0</v>
      </c>
      <c r="G17" s="110">
        <f>'Grunddaten Umlage § 3_Plan'!E17</f>
        <v>0</v>
      </c>
      <c r="H17" s="108">
        <f>'Grunddaten Umlage § 3_IST'!D17</f>
        <v>0</v>
      </c>
      <c r="I17" s="108">
        <f>'Grunddaten Umlage § 3_IST'!E17</f>
        <v>0</v>
      </c>
      <c r="J17" s="110">
        <f>'Grunddaten Umlage § 3_Plan'!J17</f>
        <v>8843.9212467235357</v>
      </c>
      <c r="K17" s="110">
        <f>'Grunddaten Umlage § 3_IST'!J17</f>
        <v>6459.8589461336851</v>
      </c>
      <c r="L17" s="126">
        <f t="shared" si="3"/>
        <v>2384.0623005898506</v>
      </c>
      <c r="M17" s="110"/>
      <c r="N17" s="110">
        <f>'Grunddaten Umlage § 3_Plan'!H17</f>
        <v>0</v>
      </c>
      <c r="O17" s="110"/>
      <c r="P17" s="110">
        <f>'Grunddaten Umlage § 3_IST'!H17</f>
        <v>0</v>
      </c>
      <c r="Q17" s="130">
        <f t="shared" si="0"/>
        <v>0</v>
      </c>
      <c r="R17" s="110"/>
      <c r="S17" s="110">
        <f>'Grunddaten Umlage § 3_Plan'!I17</f>
        <v>0</v>
      </c>
      <c r="T17" s="110">
        <f>'Grunddaten Umlage § 3_IST'!I17</f>
        <v>0</v>
      </c>
      <c r="U17" s="126">
        <f t="shared" si="1"/>
        <v>0</v>
      </c>
      <c r="W17" s="110">
        <f>IF('Grunddaten Umlage § 3_Plan'!D17&gt;0,'Grunddaten Umlage § 3_Plan'!F17,0)</f>
        <v>0</v>
      </c>
      <c r="X17" s="110">
        <f>IF('Grunddaten Umlage § 3_IST'!D17&gt;0,'Grunddaten Umlage § 3_IST'!F17,0)</f>
        <v>0</v>
      </c>
      <c r="Y17" s="110">
        <f t="shared" si="2"/>
        <v>0</v>
      </c>
    </row>
    <row r="18" spans="1:25" x14ac:dyDescent="0.25">
      <c r="A18" s="106">
        <v>60351</v>
      </c>
      <c r="B18" s="107" t="s">
        <v>18</v>
      </c>
      <c r="C18" s="107" t="s">
        <v>5</v>
      </c>
      <c r="D18" s="108">
        <f>Finanzkraft!H18</f>
        <v>5929234.2199999997</v>
      </c>
      <c r="E18" s="109">
        <f>'landesw Umlage § 3_IST'!E18</f>
        <v>2.8055377779970959E-3</v>
      </c>
      <c r="F18" s="108">
        <f>'Grunddaten Umlage § 3_Plan'!D18</f>
        <v>0</v>
      </c>
      <c r="G18" s="110">
        <f>'Grunddaten Umlage § 3_Plan'!E18</f>
        <v>0</v>
      </c>
      <c r="H18" s="108">
        <f>'Grunddaten Umlage § 3_IST'!D18</f>
        <v>0</v>
      </c>
      <c r="I18" s="108">
        <f>'Grunddaten Umlage § 3_IST'!E18</f>
        <v>0</v>
      </c>
      <c r="J18" s="110">
        <f>'Grunddaten Umlage § 3_Plan'!J18</f>
        <v>4609.8801090945462</v>
      </c>
      <c r="K18" s="110">
        <f>'Grunddaten Umlage § 3_IST'!J18</f>
        <v>3388.430390553418</v>
      </c>
      <c r="L18" s="126">
        <f t="shared" si="3"/>
        <v>1221.4497185411283</v>
      </c>
      <c r="M18" s="110"/>
      <c r="N18" s="110">
        <f>'Grunddaten Umlage § 3_Plan'!H18</f>
        <v>0</v>
      </c>
      <c r="O18" s="110"/>
      <c r="P18" s="110">
        <f>'Grunddaten Umlage § 3_IST'!H18</f>
        <v>0</v>
      </c>
      <c r="Q18" s="130">
        <f t="shared" si="0"/>
        <v>0</v>
      </c>
      <c r="R18" s="110"/>
      <c r="S18" s="110">
        <f>'Grunddaten Umlage § 3_Plan'!I18</f>
        <v>0</v>
      </c>
      <c r="T18" s="110">
        <f>'Grunddaten Umlage § 3_IST'!I18</f>
        <v>0</v>
      </c>
      <c r="U18" s="126">
        <f t="shared" si="1"/>
        <v>0</v>
      </c>
      <c r="W18" s="110">
        <f>IF('Grunddaten Umlage § 3_Plan'!D18&gt;0,'Grunddaten Umlage § 3_Plan'!F18,0)</f>
        <v>0</v>
      </c>
      <c r="X18" s="110">
        <f>IF('Grunddaten Umlage § 3_IST'!D18&gt;0,'Grunddaten Umlage § 3_IST'!F18,0)</f>
        <v>0</v>
      </c>
      <c r="Y18" s="110">
        <f t="shared" si="2"/>
        <v>0</v>
      </c>
    </row>
    <row r="19" spans="1:25" x14ac:dyDescent="0.25">
      <c r="A19" s="106">
        <v>60608</v>
      </c>
      <c r="B19" s="107" t="s">
        <v>19</v>
      </c>
      <c r="C19" s="107" t="s">
        <v>20</v>
      </c>
      <c r="D19" s="108">
        <f>Finanzkraft!H19</f>
        <v>11220805.390000001</v>
      </c>
      <c r="E19" s="109">
        <f>'landesw Umlage § 3_IST'!E19</f>
        <v>5.3093523131556167E-3</v>
      </c>
      <c r="F19" s="108">
        <f>'Grunddaten Umlage § 3_Plan'!D19</f>
        <v>0</v>
      </c>
      <c r="G19" s="110">
        <f>'Grunddaten Umlage § 3_Plan'!E19</f>
        <v>0</v>
      </c>
      <c r="H19" s="108">
        <f>'Grunddaten Umlage § 3_IST'!D19</f>
        <v>0</v>
      </c>
      <c r="I19" s="108">
        <f>'Grunddaten Umlage § 3_IST'!E19</f>
        <v>0</v>
      </c>
      <c r="J19" s="110">
        <f>'Grunddaten Umlage § 3_Plan'!J19</f>
        <v>8716.2454509053168</v>
      </c>
      <c r="K19" s="110">
        <f>'Grunddaten Umlage § 3_IST'!J19</f>
        <v>6412.4500026854394</v>
      </c>
      <c r="L19" s="126">
        <f t="shared" si="3"/>
        <v>2303.7954482198775</v>
      </c>
      <c r="M19" s="110"/>
      <c r="N19" s="110">
        <f>'Grunddaten Umlage § 3_Plan'!H19</f>
        <v>0</v>
      </c>
      <c r="O19" s="110"/>
      <c r="P19" s="110">
        <f>'Grunddaten Umlage § 3_IST'!H19</f>
        <v>0</v>
      </c>
      <c r="Q19" s="130">
        <f t="shared" si="0"/>
        <v>0</v>
      </c>
      <c r="R19" s="110"/>
      <c r="S19" s="110">
        <f>'Grunddaten Umlage § 3_Plan'!I19</f>
        <v>0</v>
      </c>
      <c r="T19" s="110">
        <f>'Grunddaten Umlage § 3_IST'!I19</f>
        <v>0</v>
      </c>
      <c r="U19" s="126">
        <f t="shared" si="1"/>
        <v>0</v>
      </c>
      <c r="W19" s="110">
        <f>IF('Grunddaten Umlage § 3_Plan'!D19&gt;0,'Grunddaten Umlage § 3_Plan'!F19,0)</f>
        <v>0</v>
      </c>
      <c r="X19" s="110">
        <f>IF('Grunddaten Umlage § 3_IST'!D19&gt;0,'Grunddaten Umlage § 3_IST'!F19,0)</f>
        <v>0</v>
      </c>
      <c r="Y19" s="110">
        <f t="shared" si="2"/>
        <v>0</v>
      </c>
    </row>
    <row r="20" spans="1:25" x14ac:dyDescent="0.25">
      <c r="A20" s="106">
        <v>60611</v>
      </c>
      <c r="B20" s="107" t="s">
        <v>21</v>
      </c>
      <c r="C20" s="107" t="s">
        <v>20</v>
      </c>
      <c r="D20" s="108">
        <f>Finanzkraft!H20</f>
        <v>6416046.3499999996</v>
      </c>
      <c r="E20" s="109">
        <f>'landesw Umlage § 3_IST'!E20</f>
        <v>3.0358828395727257E-3</v>
      </c>
      <c r="F20" s="108">
        <f>'Grunddaten Umlage § 3_Plan'!D20</f>
        <v>0</v>
      </c>
      <c r="G20" s="110">
        <f>'Grunddaten Umlage § 3_Plan'!E20</f>
        <v>0</v>
      </c>
      <c r="H20" s="108">
        <f>'Grunddaten Umlage § 3_IST'!D20</f>
        <v>0</v>
      </c>
      <c r="I20" s="108">
        <f>'Grunddaten Umlage § 3_IST'!E20</f>
        <v>0</v>
      </c>
      <c r="J20" s="110">
        <f>'Grunddaten Umlage § 3_Plan'!J20</f>
        <v>4940.7395741035716</v>
      </c>
      <c r="K20" s="110">
        <f>'Grunddaten Umlage § 3_IST'!J20</f>
        <v>3666.6330984542101</v>
      </c>
      <c r="L20" s="126">
        <f t="shared" si="3"/>
        <v>1274.1064756493615</v>
      </c>
      <c r="M20" s="110"/>
      <c r="N20" s="110">
        <f>'Grunddaten Umlage § 3_Plan'!H20</f>
        <v>0</v>
      </c>
      <c r="O20" s="110"/>
      <c r="P20" s="110">
        <f>'Grunddaten Umlage § 3_IST'!H20</f>
        <v>0</v>
      </c>
      <c r="Q20" s="130">
        <f t="shared" si="0"/>
        <v>0</v>
      </c>
      <c r="R20" s="110"/>
      <c r="S20" s="110">
        <f>'Grunddaten Umlage § 3_Plan'!I20</f>
        <v>0</v>
      </c>
      <c r="T20" s="110">
        <f>'Grunddaten Umlage § 3_IST'!I20</f>
        <v>0</v>
      </c>
      <c r="U20" s="126">
        <f t="shared" si="1"/>
        <v>0</v>
      </c>
      <c r="W20" s="110">
        <f>IF('Grunddaten Umlage § 3_Plan'!D20&gt;0,'Grunddaten Umlage § 3_Plan'!F20,0)</f>
        <v>0</v>
      </c>
      <c r="X20" s="110">
        <f>IF('Grunddaten Umlage § 3_IST'!D20&gt;0,'Grunddaten Umlage § 3_IST'!F20,0)</f>
        <v>0</v>
      </c>
      <c r="Y20" s="110">
        <f t="shared" si="2"/>
        <v>0</v>
      </c>
    </row>
    <row r="21" spans="1:25" x14ac:dyDescent="0.25">
      <c r="A21" s="106">
        <v>60613</v>
      </c>
      <c r="B21" s="107" t="s">
        <v>22</v>
      </c>
      <c r="C21" s="107" t="s">
        <v>20</v>
      </c>
      <c r="D21" s="108">
        <f>Finanzkraft!H21</f>
        <v>15840334.74</v>
      </c>
      <c r="E21" s="109">
        <f>'landesw Umlage § 3_IST'!E21</f>
        <v>7.4951765911500465E-3</v>
      </c>
      <c r="F21" s="108">
        <f>'Grunddaten Umlage § 3_Plan'!D21</f>
        <v>0</v>
      </c>
      <c r="G21" s="110">
        <f>'Grunddaten Umlage § 3_Plan'!E21</f>
        <v>0</v>
      </c>
      <c r="H21" s="108">
        <f>'Grunddaten Umlage § 3_IST'!D21</f>
        <v>0</v>
      </c>
      <c r="I21" s="108">
        <f>'Grunddaten Umlage § 3_IST'!E21</f>
        <v>0</v>
      </c>
      <c r="J21" s="110">
        <f>'Grunddaten Umlage § 3_Plan'!J21</f>
        <v>12215.727917621574</v>
      </c>
      <c r="K21" s="110">
        <f>'Grunddaten Umlage § 3_IST'!J21</f>
        <v>9052.4121055138676</v>
      </c>
      <c r="L21" s="126">
        <f t="shared" si="3"/>
        <v>3163.3158121077067</v>
      </c>
      <c r="M21" s="110"/>
      <c r="N21" s="110">
        <f>'Grunddaten Umlage § 3_Plan'!H21</f>
        <v>0</v>
      </c>
      <c r="O21" s="110"/>
      <c r="P21" s="110">
        <f>'Grunddaten Umlage § 3_IST'!H21</f>
        <v>0</v>
      </c>
      <c r="Q21" s="130">
        <f t="shared" si="0"/>
        <v>0</v>
      </c>
      <c r="R21" s="110"/>
      <c r="S21" s="110">
        <f>'Grunddaten Umlage § 3_Plan'!I21</f>
        <v>0</v>
      </c>
      <c r="T21" s="110">
        <f>'Grunddaten Umlage § 3_IST'!I21</f>
        <v>0</v>
      </c>
      <c r="U21" s="126">
        <f t="shared" si="1"/>
        <v>0</v>
      </c>
      <c r="W21" s="110">
        <f>IF('Grunddaten Umlage § 3_Plan'!D21&gt;0,'Grunddaten Umlage § 3_Plan'!F21,0)</f>
        <v>0</v>
      </c>
      <c r="X21" s="110">
        <f>IF('Grunddaten Umlage § 3_IST'!D21&gt;0,'Grunddaten Umlage § 3_IST'!F21,0)</f>
        <v>0</v>
      </c>
      <c r="Y21" s="110">
        <f t="shared" si="2"/>
        <v>0</v>
      </c>
    </row>
    <row r="22" spans="1:25" x14ac:dyDescent="0.25">
      <c r="A22" s="106">
        <v>60617</v>
      </c>
      <c r="B22" s="107" t="s">
        <v>23</v>
      </c>
      <c r="C22" s="107" t="s">
        <v>20</v>
      </c>
      <c r="D22" s="108">
        <f>Finanzkraft!H22</f>
        <v>12324971.41</v>
      </c>
      <c r="E22" s="109">
        <f>'landesw Umlage § 3_IST'!E22</f>
        <v>5.831810925406339E-3</v>
      </c>
      <c r="F22" s="108">
        <f>'Grunddaten Umlage § 3_Plan'!D22</f>
        <v>224437.62</v>
      </c>
      <c r="G22" s="110">
        <f>'Grunddaten Umlage § 3_Plan'!E22</f>
        <v>89775.04800000001</v>
      </c>
      <c r="H22" s="108">
        <f>'Grunddaten Umlage § 3_IST'!D22</f>
        <v>214113.76</v>
      </c>
      <c r="I22" s="108">
        <f>'Grunddaten Umlage § 3_IST'!E22</f>
        <v>85644.479999999996</v>
      </c>
      <c r="J22" s="110">
        <f>'Grunddaten Umlage § 3_Plan'!J22</f>
        <v>0</v>
      </c>
      <c r="K22" s="110">
        <f>'Grunddaten Umlage § 3_IST'!J22</f>
        <v>0</v>
      </c>
      <c r="L22" s="126">
        <f t="shared" si="3"/>
        <v>0</v>
      </c>
      <c r="M22" s="110"/>
      <c r="N22" s="110">
        <f>'Grunddaten Umlage § 3_Plan'!H22</f>
        <v>214802.01447211494</v>
      </c>
      <c r="O22" s="110">
        <v>214802.04</v>
      </c>
      <c r="P22" s="110">
        <f>'Grunddaten Umlage § 3_IST'!H22</f>
        <v>207070.3027610404</v>
      </c>
      <c r="Q22" s="130">
        <f t="shared" si="0"/>
        <v>-7731.737238959613</v>
      </c>
      <c r="R22" s="110"/>
      <c r="S22" s="110">
        <f>'Grunddaten Umlage § 3_Plan'!I22</f>
        <v>0</v>
      </c>
      <c r="T22" s="110">
        <f>'Grunddaten Umlage § 3_IST'!I22</f>
        <v>0</v>
      </c>
      <c r="U22" s="126">
        <f t="shared" si="1"/>
        <v>0</v>
      </c>
      <c r="W22" s="110">
        <f>IF('Grunddaten Umlage § 3_Plan'!D22&gt;0,'Grunddaten Umlage § 3_Plan'!F22,0)</f>
        <v>9635.6055278850472</v>
      </c>
      <c r="X22" s="110">
        <f>IF('Grunddaten Umlage § 3_IST'!D22&gt;0,'Grunddaten Umlage § 3_IST'!F22,0)</f>
        <v>7043.457238959606</v>
      </c>
      <c r="Y22" s="110">
        <f t="shared" si="2"/>
        <v>-2592.1482889254412</v>
      </c>
    </row>
    <row r="23" spans="1:25" x14ac:dyDescent="0.25">
      <c r="A23" s="106">
        <v>60618</v>
      </c>
      <c r="B23" s="107" t="s">
        <v>24</v>
      </c>
      <c r="C23" s="107" t="s">
        <v>20</v>
      </c>
      <c r="D23" s="108">
        <f>Finanzkraft!H23</f>
        <v>1939537.31</v>
      </c>
      <c r="E23" s="109">
        <f>'landesw Umlage § 3_IST'!E23</f>
        <v>9.1773153043697177E-4</v>
      </c>
      <c r="F23" s="108">
        <f>'Grunddaten Umlage § 3_Plan'!D23</f>
        <v>0</v>
      </c>
      <c r="G23" s="110">
        <f>'Grunddaten Umlage § 3_Plan'!E23</f>
        <v>0</v>
      </c>
      <c r="H23" s="108">
        <f>'Grunddaten Umlage § 3_IST'!D23</f>
        <v>0</v>
      </c>
      <c r="I23" s="108">
        <f>'Grunddaten Umlage § 3_IST'!E23</f>
        <v>0</v>
      </c>
      <c r="J23" s="110">
        <f>'Grunddaten Umlage § 3_Plan'!J23</f>
        <v>1506.022861712788</v>
      </c>
      <c r="K23" s="110">
        <f>'Grunddaten Umlage § 3_IST'!J23</f>
        <v>1108.4040402128398</v>
      </c>
      <c r="L23" s="126">
        <f t="shared" si="3"/>
        <v>397.61882149994813</v>
      </c>
      <c r="M23" s="110"/>
      <c r="N23" s="110">
        <f>'Grunddaten Umlage § 3_Plan'!H23</f>
        <v>0</v>
      </c>
      <c r="O23" s="110"/>
      <c r="P23" s="110">
        <f>'Grunddaten Umlage § 3_IST'!H23</f>
        <v>0</v>
      </c>
      <c r="Q23" s="130">
        <f t="shared" si="0"/>
        <v>0</v>
      </c>
      <c r="R23" s="110"/>
      <c r="S23" s="110">
        <f>'Grunddaten Umlage § 3_Plan'!I23</f>
        <v>0</v>
      </c>
      <c r="T23" s="110">
        <f>'Grunddaten Umlage § 3_IST'!I23</f>
        <v>0</v>
      </c>
      <c r="U23" s="126">
        <f t="shared" si="1"/>
        <v>0</v>
      </c>
      <c r="W23" s="110">
        <f>IF('Grunddaten Umlage § 3_Plan'!D23&gt;0,'Grunddaten Umlage § 3_Plan'!F23,0)</f>
        <v>0</v>
      </c>
      <c r="X23" s="110">
        <f>IF('Grunddaten Umlage § 3_IST'!D23&gt;0,'Grunddaten Umlage § 3_IST'!F23,0)</f>
        <v>0</v>
      </c>
      <c r="Y23" s="110">
        <f t="shared" si="2"/>
        <v>0</v>
      </c>
    </row>
    <row r="24" spans="1:25" x14ac:dyDescent="0.25">
      <c r="A24" s="106">
        <v>60619</v>
      </c>
      <c r="B24" s="107" t="s">
        <v>25</v>
      </c>
      <c r="C24" s="107" t="s">
        <v>20</v>
      </c>
      <c r="D24" s="108">
        <f>Finanzkraft!H24</f>
        <v>5030501.01</v>
      </c>
      <c r="E24" s="109">
        <f>'landesw Umlage § 3_IST'!E24</f>
        <v>2.3802838785153516E-3</v>
      </c>
      <c r="F24" s="108">
        <f>'Grunddaten Umlage § 3_Plan'!D24</f>
        <v>0</v>
      </c>
      <c r="G24" s="110">
        <f>'Grunddaten Umlage § 3_Plan'!E24</f>
        <v>0</v>
      </c>
      <c r="H24" s="108">
        <f>'Grunddaten Umlage § 3_IST'!D24</f>
        <v>0</v>
      </c>
      <c r="I24" s="108">
        <f>'Grunddaten Umlage § 3_IST'!E24</f>
        <v>0</v>
      </c>
      <c r="J24" s="110">
        <f>'Grunddaten Umlage § 3_Plan'!J24</f>
        <v>3890.7916813127244</v>
      </c>
      <c r="K24" s="110">
        <f>'Grunddaten Umlage § 3_IST'!J24</f>
        <v>2874.8236061407711</v>
      </c>
      <c r="L24" s="126">
        <f t="shared" si="3"/>
        <v>1015.9680751719534</v>
      </c>
      <c r="M24" s="110"/>
      <c r="N24" s="110">
        <f>'Grunddaten Umlage § 3_Plan'!H24</f>
        <v>0</v>
      </c>
      <c r="O24" s="110"/>
      <c r="P24" s="110">
        <f>'Grunddaten Umlage § 3_IST'!H24</f>
        <v>0</v>
      </c>
      <c r="Q24" s="130">
        <f t="shared" si="0"/>
        <v>0</v>
      </c>
      <c r="R24" s="110"/>
      <c r="S24" s="110">
        <f>'Grunddaten Umlage § 3_Plan'!I24</f>
        <v>0</v>
      </c>
      <c r="T24" s="110">
        <f>'Grunddaten Umlage § 3_IST'!I24</f>
        <v>0</v>
      </c>
      <c r="U24" s="126">
        <f t="shared" si="1"/>
        <v>0</v>
      </c>
      <c r="W24" s="110">
        <f>IF('Grunddaten Umlage § 3_Plan'!D24&gt;0,'Grunddaten Umlage § 3_Plan'!F24,0)</f>
        <v>0</v>
      </c>
      <c r="X24" s="110">
        <f>IF('Grunddaten Umlage § 3_IST'!D24&gt;0,'Grunddaten Umlage § 3_IST'!F24,0)</f>
        <v>0</v>
      </c>
      <c r="Y24" s="110">
        <f t="shared" si="2"/>
        <v>0</v>
      </c>
    </row>
    <row r="25" spans="1:25" x14ac:dyDescent="0.25">
      <c r="A25" s="106">
        <v>60623</v>
      </c>
      <c r="B25" s="107" t="s">
        <v>26</v>
      </c>
      <c r="C25" s="107" t="s">
        <v>20</v>
      </c>
      <c r="D25" s="108">
        <f>Finanzkraft!H25</f>
        <v>3222069.15</v>
      </c>
      <c r="E25" s="109">
        <f>'landesw Umlage § 3_IST'!E25</f>
        <v>1.5245875585673846E-3</v>
      </c>
      <c r="F25" s="108">
        <f>'Grunddaten Umlage § 3_Plan'!D25</f>
        <v>0</v>
      </c>
      <c r="G25" s="110">
        <f>'Grunddaten Umlage § 3_Plan'!E25</f>
        <v>0</v>
      </c>
      <c r="H25" s="108">
        <f>'Grunddaten Umlage § 3_IST'!D25</f>
        <v>0</v>
      </c>
      <c r="I25" s="108">
        <f>'Grunddaten Umlage § 3_IST'!E25</f>
        <v>0</v>
      </c>
      <c r="J25" s="110">
        <f>'Grunddaten Umlage § 3_Plan'!J25</f>
        <v>2486.8988152829088</v>
      </c>
      <c r="K25" s="110">
        <f>'Grunddaten Umlage § 3_IST'!J25</f>
        <v>1841.3435231648884</v>
      </c>
      <c r="L25" s="126">
        <f t="shared" si="3"/>
        <v>645.55529211802036</v>
      </c>
      <c r="M25" s="110"/>
      <c r="N25" s="110">
        <f>'Grunddaten Umlage § 3_Plan'!H25</f>
        <v>0</v>
      </c>
      <c r="O25" s="110"/>
      <c r="P25" s="110">
        <f>'Grunddaten Umlage § 3_IST'!H25</f>
        <v>0</v>
      </c>
      <c r="Q25" s="130">
        <f t="shared" si="0"/>
        <v>0</v>
      </c>
      <c r="R25" s="110"/>
      <c r="S25" s="110">
        <f>'Grunddaten Umlage § 3_Plan'!I25</f>
        <v>0</v>
      </c>
      <c r="T25" s="110">
        <f>'Grunddaten Umlage § 3_IST'!I25</f>
        <v>0</v>
      </c>
      <c r="U25" s="126">
        <f t="shared" si="1"/>
        <v>0</v>
      </c>
      <c r="W25" s="110">
        <f>IF('Grunddaten Umlage § 3_Plan'!D25&gt;0,'Grunddaten Umlage § 3_Plan'!F25,0)</f>
        <v>0</v>
      </c>
      <c r="X25" s="110">
        <f>IF('Grunddaten Umlage § 3_IST'!D25&gt;0,'Grunddaten Umlage § 3_IST'!F25,0)</f>
        <v>0</v>
      </c>
      <c r="Y25" s="110">
        <f t="shared" si="2"/>
        <v>0</v>
      </c>
    </row>
    <row r="26" spans="1:25" x14ac:dyDescent="0.25">
      <c r="A26" s="106">
        <v>60624</v>
      </c>
      <c r="B26" s="107" t="s">
        <v>27</v>
      </c>
      <c r="C26" s="107" t="s">
        <v>20</v>
      </c>
      <c r="D26" s="108">
        <f>Finanzkraft!H26</f>
        <v>15459558</v>
      </c>
      <c r="E26" s="109">
        <f>'landesw Umlage § 3_IST'!E26</f>
        <v>7.3150043312232701E-3</v>
      </c>
      <c r="F26" s="108">
        <f>'Grunddaten Umlage § 3_Plan'!D26</f>
        <v>0</v>
      </c>
      <c r="G26" s="110">
        <f>'Grunddaten Umlage § 3_Plan'!E26</f>
        <v>0</v>
      </c>
      <c r="H26" s="108">
        <f>'Grunddaten Umlage § 3_IST'!D26</f>
        <v>0</v>
      </c>
      <c r="I26" s="108">
        <f>'Grunddaten Umlage § 3_IST'!E26</f>
        <v>0</v>
      </c>
      <c r="J26" s="110">
        <f>'Grunddaten Umlage § 3_Plan'!J26</f>
        <v>12129.327946635809</v>
      </c>
      <c r="K26" s="110">
        <f>'Grunddaten Umlage § 3_IST'!J26</f>
        <v>8834.806352399959</v>
      </c>
      <c r="L26" s="126">
        <f t="shared" si="3"/>
        <v>3294.52159423585</v>
      </c>
      <c r="M26" s="110"/>
      <c r="N26" s="110">
        <f>'Grunddaten Umlage § 3_Plan'!H26</f>
        <v>0</v>
      </c>
      <c r="O26" s="110"/>
      <c r="P26" s="110">
        <f>'Grunddaten Umlage § 3_IST'!H26</f>
        <v>0</v>
      </c>
      <c r="Q26" s="130">
        <f t="shared" si="0"/>
        <v>0</v>
      </c>
      <c r="R26" s="110"/>
      <c r="S26" s="110">
        <f>'Grunddaten Umlage § 3_Plan'!I26</f>
        <v>0</v>
      </c>
      <c r="T26" s="110">
        <f>'Grunddaten Umlage § 3_IST'!I26</f>
        <v>0</v>
      </c>
      <c r="U26" s="126">
        <f t="shared" si="1"/>
        <v>0</v>
      </c>
      <c r="W26" s="110">
        <f>IF('Grunddaten Umlage § 3_Plan'!D26&gt;0,'Grunddaten Umlage § 3_Plan'!F26,0)</f>
        <v>0</v>
      </c>
      <c r="X26" s="110">
        <f>IF('Grunddaten Umlage § 3_IST'!D26&gt;0,'Grunddaten Umlage § 3_IST'!F26,0)</f>
        <v>0</v>
      </c>
      <c r="Y26" s="110">
        <f t="shared" si="2"/>
        <v>0</v>
      </c>
    </row>
    <row r="27" spans="1:25" x14ac:dyDescent="0.25">
      <c r="A27" s="106">
        <v>60626</v>
      </c>
      <c r="B27" s="107" t="s">
        <v>28</v>
      </c>
      <c r="C27" s="107" t="s">
        <v>20</v>
      </c>
      <c r="D27" s="108">
        <f>Finanzkraft!H27</f>
        <v>4706233.84</v>
      </c>
      <c r="E27" s="109">
        <f>'landesw Umlage § 3_IST'!E27</f>
        <v>2.226850271097629E-3</v>
      </c>
      <c r="F27" s="108">
        <f>'Grunddaten Umlage § 3_Plan'!D27</f>
        <v>0</v>
      </c>
      <c r="G27" s="110">
        <f>'Grunddaten Umlage § 3_Plan'!E27</f>
        <v>0</v>
      </c>
      <c r="H27" s="108">
        <f>'Grunddaten Umlage § 3_IST'!D27</f>
        <v>0</v>
      </c>
      <c r="I27" s="108">
        <f>'Grunddaten Umlage § 3_IST'!E27</f>
        <v>0</v>
      </c>
      <c r="J27" s="110">
        <f>'Grunddaten Umlage § 3_Plan'!J27</f>
        <v>3623.6153061530808</v>
      </c>
      <c r="K27" s="110">
        <f>'Grunddaten Umlage § 3_IST'!J27</f>
        <v>2689.5118622092332</v>
      </c>
      <c r="L27" s="126">
        <f t="shared" si="3"/>
        <v>934.10344394384765</v>
      </c>
      <c r="M27" s="110"/>
      <c r="N27" s="110">
        <f>'Grunddaten Umlage § 3_Plan'!H27</f>
        <v>0</v>
      </c>
      <c r="O27" s="110"/>
      <c r="P27" s="110">
        <f>'Grunddaten Umlage § 3_IST'!H27</f>
        <v>0</v>
      </c>
      <c r="Q27" s="130">
        <f t="shared" si="0"/>
        <v>0</v>
      </c>
      <c r="R27" s="110"/>
      <c r="S27" s="110">
        <f>'Grunddaten Umlage § 3_Plan'!I27</f>
        <v>0</v>
      </c>
      <c r="T27" s="110">
        <f>'Grunddaten Umlage § 3_IST'!I27</f>
        <v>0</v>
      </c>
      <c r="U27" s="126">
        <f t="shared" si="1"/>
        <v>0</v>
      </c>
      <c r="W27" s="110">
        <f>IF('Grunddaten Umlage § 3_Plan'!D27&gt;0,'Grunddaten Umlage § 3_Plan'!F27,0)</f>
        <v>0</v>
      </c>
      <c r="X27" s="110">
        <f>IF('Grunddaten Umlage § 3_IST'!D27&gt;0,'Grunddaten Umlage § 3_IST'!F27,0)</f>
        <v>0</v>
      </c>
      <c r="Y27" s="110">
        <f t="shared" si="2"/>
        <v>0</v>
      </c>
    </row>
    <row r="28" spans="1:25" x14ac:dyDescent="0.25">
      <c r="A28" s="106">
        <v>60628</v>
      </c>
      <c r="B28" s="107" t="s">
        <v>29</v>
      </c>
      <c r="C28" s="107" t="s">
        <v>20</v>
      </c>
      <c r="D28" s="108">
        <f>Finanzkraft!H28</f>
        <v>4155788.85</v>
      </c>
      <c r="E28" s="109">
        <f>'landesw Umlage § 3_IST'!E28</f>
        <v>1.9663960274543019E-3</v>
      </c>
      <c r="F28" s="108">
        <f>'Grunddaten Umlage § 3_Plan'!D28</f>
        <v>0</v>
      </c>
      <c r="G28" s="110">
        <f>'Grunddaten Umlage § 3_Plan'!E28</f>
        <v>0</v>
      </c>
      <c r="H28" s="108">
        <f>'Grunddaten Umlage § 3_IST'!D28</f>
        <v>0</v>
      </c>
      <c r="I28" s="108">
        <f>'Grunddaten Umlage § 3_IST'!E28</f>
        <v>0</v>
      </c>
      <c r="J28" s="110">
        <f>'Grunddaten Umlage § 3_Plan'!J28</f>
        <v>3221.1018577551249</v>
      </c>
      <c r="K28" s="110">
        <f>'Grunddaten Umlage § 3_IST'!J28</f>
        <v>2374.9443374262655</v>
      </c>
      <c r="L28" s="126">
        <f t="shared" si="3"/>
        <v>846.15752032885939</v>
      </c>
      <c r="M28" s="110"/>
      <c r="N28" s="110">
        <f>'Grunddaten Umlage § 3_Plan'!H28</f>
        <v>0</v>
      </c>
      <c r="O28" s="110"/>
      <c r="P28" s="110">
        <f>'Grunddaten Umlage § 3_IST'!H28</f>
        <v>0</v>
      </c>
      <c r="Q28" s="130">
        <f t="shared" si="0"/>
        <v>0</v>
      </c>
      <c r="R28" s="110"/>
      <c r="S28" s="110">
        <f>'Grunddaten Umlage § 3_Plan'!I28</f>
        <v>0</v>
      </c>
      <c r="T28" s="110">
        <f>'Grunddaten Umlage § 3_IST'!I28</f>
        <v>0</v>
      </c>
      <c r="U28" s="126">
        <f t="shared" si="1"/>
        <v>0</v>
      </c>
      <c r="W28" s="110">
        <f>IF('Grunddaten Umlage § 3_Plan'!D28&gt;0,'Grunddaten Umlage § 3_Plan'!F28,0)</f>
        <v>0</v>
      </c>
      <c r="X28" s="110">
        <f>IF('Grunddaten Umlage § 3_IST'!D28&gt;0,'Grunddaten Umlage § 3_IST'!F28,0)</f>
        <v>0</v>
      </c>
      <c r="Y28" s="110">
        <f t="shared" si="2"/>
        <v>0</v>
      </c>
    </row>
    <row r="29" spans="1:25" x14ac:dyDescent="0.25">
      <c r="A29" s="106">
        <v>60629</v>
      </c>
      <c r="B29" s="107" t="s">
        <v>30</v>
      </c>
      <c r="C29" s="107" t="s">
        <v>20</v>
      </c>
      <c r="D29" s="108">
        <f>Finanzkraft!H29</f>
        <v>8583718.3100000005</v>
      </c>
      <c r="E29" s="109">
        <f>'landesw Umlage § 3_IST'!E29</f>
        <v>4.0615609201537645E-3</v>
      </c>
      <c r="F29" s="108">
        <f>'Grunddaten Umlage § 3_Plan'!D29</f>
        <v>0</v>
      </c>
      <c r="G29" s="110">
        <f>'Grunddaten Umlage § 3_Plan'!E29</f>
        <v>0</v>
      </c>
      <c r="H29" s="108">
        <f>'Grunddaten Umlage § 3_IST'!D29</f>
        <v>0</v>
      </c>
      <c r="I29" s="108">
        <f>'Grunddaten Umlage § 3_IST'!E29</f>
        <v>0</v>
      </c>
      <c r="J29" s="110">
        <f>'Grunddaten Umlage § 3_Plan'!J29</f>
        <v>6706.7873151446374</v>
      </c>
      <c r="K29" s="110">
        <f>'Grunddaten Umlage § 3_IST'!J29</f>
        <v>4905.4112059607296</v>
      </c>
      <c r="L29" s="126">
        <f t="shared" si="3"/>
        <v>1801.3761091839078</v>
      </c>
      <c r="M29" s="110"/>
      <c r="N29" s="110">
        <f>'Grunddaten Umlage § 3_Plan'!H29</f>
        <v>0</v>
      </c>
      <c r="O29" s="110"/>
      <c r="P29" s="110">
        <f>'Grunddaten Umlage § 3_IST'!H29</f>
        <v>0</v>
      </c>
      <c r="Q29" s="130">
        <f t="shared" si="0"/>
        <v>0</v>
      </c>
      <c r="R29" s="110"/>
      <c r="S29" s="110">
        <f>'Grunddaten Umlage § 3_Plan'!I29</f>
        <v>0</v>
      </c>
      <c r="T29" s="110">
        <f>'Grunddaten Umlage § 3_IST'!I29</f>
        <v>0</v>
      </c>
      <c r="U29" s="126">
        <f t="shared" si="1"/>
        <v>0</v>
      </c>
      <c r="W29" s="110">
        <f>IF('Grunddaten Umlage § 3_Plan'!D29&gt;0,'Grunddaten Umlage § 3_Plan'!F29,0)</f>
        <v>0</v>
      </c>
      <c r="X29" s="110">
        <f>IF('Grunddaten Umlage § 3_IST'!D29&gt;0,'Grunddaten Umlage § 3_IST'!F29,0)</f>
        <v>0</v>
      </c>
      <c r="Y29" s="110">
        <f t="shared" si="2"/>
        <v>0</v>
      </c>
    </row>
    <row r="30" spans="1:25" x14ac:dyDescent="0.25">
      <c r="A30" s="106">
        <v>60632</v>
      </c>
      <c r="B30" s="107" t="s">
        <v>31</v>
      </c>
      <c r="C30" s="107" t="s">
        <v>20</v>
      </c>
      <c r="D30" s="108">
        <f>Finanzkraft!H30</f>
        <v>4528459.4000000004</v>
      </c>
      <c r="E30" s="109">
        <f>'landesw Umlage § 3_IST'!E30</f>
        <v>2.142732678694225E-3</v>
      </c>
      <c r="F30" s="108">
        <f>'Grunddaten Umlage § 3_Plan'!D30</f>
        <v>0</v>
      </c>
      <c r="G30" s="110">
        <f>'Grunddaten Umlage § 3_Plan'!E30</f>
        <v>0</v>
      </c>
      <c r="H30" s="108">
        <f>'Grunddaten Umlage § 3_IST'!D30</f>
        <v>0</v>
      </c>
      <c r="I30" s="108">
        <f>'Grunddaten Umlage § 3_IST'!E30</f>
        <v>0</v>
      </c>
      <c r="J30" s="110">
        <f>'Grunddaten Umlage § 3_Plan'!J30</f>
        <v>3488.9730365802757</v>
      </c>
      <c r="K30" s="110">
        <f>'Grunddaten Umlage § 3_IST'!J30</f>
        <v>2587.9175765377845</v>
      </c>
      <c r="L30" s="126">
        <f t="shared" si="3"/>
        <v>901.05546004249118</v>
      </c>
      <c r="M30" s="110"/>
      <c r="N30" s="110">
        <f>'Grunddaten Umlage § 3_Plan'!H30</f>
        <v>0</v>
      </c>
      <c r="O30" s="110"/>
      <c r="P30" s="110">
        <f>'Grunddaten Umlage § 3_IST'!H30</f>
        <v>0</v>
      </c>
      <c r="Q30" s="130">
        <f t="shared" si="0"/>
        <v>0</v>
      </c>
      <c r="R30" s="110"/>
      <c r="S30" s="110">
        <f>'Grunddaten Umlage § 3_Plan'!I30</f>
        <v>0</v>
      </c>
      <c r="T30" s="110">
        <f>'Grunddaten Umlage § 3_IST'!I30</f>
        <v>0</v>
      </c>
      <c r="U30" s="126">
        <f t="shared" si="1"/>
        <v>0</v>
      </c>
      <c r="W30" s="110">
        <f>IF('Grunddaten Umlage § 3_Plan'!D30&gt;0,'Grunddaten Umlage § 3_Plan'!F30,0)</f>
        <v>0</v>
      </c>
      <c r="X30" s="110">
        <f>IF('Grunddaten Umlage § 3_IST'!D30&gt;0,'Grunddaten Umlage § 3_IST'!F30,0)</f>
        <v>0</v>
      </c>
      <c r="Y30" s="110">
        <f t="shared" si="2"/>
        <v>0</v>
      </c>
    </row>
    <row r="31" spans="1:25" x14ac:dyDescent="0.25">
      <c r="A31" s="106">
        <v>60639</v>
      </c>
      <c r="B31" s="107" t="s">
        <v>32</v>
      </c>
      <c r="C31" s="107" t="s">
        <v>20</v>
      </c>
      <c r="D31" s="108">
        <f>Finanzkraft!H31</f>
        <v>1886560.93</v>
      </c>
      <c r="E31" s="109">
        <f>'landesw Umlage § 3_IST'!E31</f>
        <v>8.9266467864518501E-4</v>
      </c>
      <c r="F31" s="108">
        <f>'Grunddaten Umlage § 3_Plan'!D31</f>
        <v>0</v>
      </c>
      <c r="G31" s="110">
        <f>'Grunddaten Umlage § 3_Plan'!E31</f>
        <v>0</v>
      </c>
      <c r="H31" s="108">
        <f>'Grunddaten Umlage § 3_IST'!D31</f>
        <v>0</v>
      </c>
      <c r="I31" s="108">
        <f>'Grunddaten Umlage § 3_IST'!E31</f>
        <v>0</v>
      </c>
      <c r="J31" s="110">
        <f>'Grunddaten Umlage § 3_Plan'!J31</f>
        <v>1467.2756157578797</v>
      </c>
      <c r="K31" s="110">
        <f>'Grunddaten Umlage § 3_IST'!J31</f>
        <v>1078.1291734571955</v>
      </c>
      <c r="L31" s="126">
        <f t="shared" si="3"/>
        <v>389.14644230068416</v>
      </c>
      <c r="M31" s="110"/>
      <c r="N31" s="110">
        <f>'Grunddaten Umlage § 3_Plan'!H31</f>
        <v>0</v>
      </c>
      <c r="O31" s="110"/>
      <c r="P31" s="110">
        <f>'Grunddaten Umlage § 3_IST'!H31</f>
        <v>0</v>
      </c>
      <c r="Q31" s="130">
        <f t="shared" si="0"/>
        <v>0</v>
      </c>
      <c r="R31" s="110"/>
      <c r="S31" s="110">
        <f>'Grunddaten Umlage § 3_Plan'!I31</f>
        <v>0</v>
      </c>
      <c r="T31" s="110">
        <f>'Grunddaten Umlage § 3_IST'!I31</f>
        <v>0</v>
      </c>
      <c r="U31" s="126">
        <f t="shared" si="1"/>
        <v>0</v>
      </c>
      <c r="W31" s="110">
        <f>IF('Grunddaten Umlage § 3_Plan'!D31&gt;0,'Grunddaten Umlage § 3_Plan'!F31,0)</f>
        <v>0</v>
      </c>
      <c r="X31" s="110">
        <f>IF('Grunddaten Umlage § 3_IST'!D31&gt;0,'Grunddaten Umlage § 3_IST'!F31,0)</f>
        <v>0</v>
      </c>
      <c r="Y31" s="110">
        <f t="shared" si="2"/>
        <v>0</v>
      </c>
    </row>
    <row r="32" spans="1:25" x14ac:dyDescent="0.25">
      <c r="A32" s="106">
        <v>60641</v>
      </c>
      <c r="B32" s="107" t="s">
        <v>33</v>
      </c>
      <c r="C32" s="107" t="s">
        <v>20</v>
      </c>
      <c r="D32" s="108">
        <f>Finanzkraft!H32</f>
        <v>1412356.83</v>
      </c>
      <c r="E32" s="109">
        <f>'landesw Umlage § 3_IST'!E32</f>
        <v>6.682853629245266E-4</v>
      </c>
      <c r="F32" s="108">
        <f>'Grunddaten Umlage § 3_Plan'!D32</f>
        <v>0</v>
      </c>
      <c r="G32" s="110">
        <f>'Grunddaten Umlage § 3_Plan'!E32</f>
        <v>0</v>
      </c>
      <c r="H32" s="108">
        <f>'Grunddaten Umlage § 3_IST'!D32</f>
        <v>0</v>
      </c>
      <c r="I32" s="108">
        <f>'Grunddaten Umlage § 3_IST'!E32</f>
        <v>0</v>
      </c>
      <c r="J32" s="110">
        <f>'Grunddaten Umlage § 3_Plan'!J32</f>
        <v>1092.2345639668372</v>
      </c>
      <c r="K32" s="110">
        <f>'Grunddaten Umlage § 3_IST'!J32</f>
        <v>807.13168471824815</v>
      </c>
      <c r="L32" s="126">
        <f t="shared" si="3"/>
        <v>285.10287924858903</v>
      </c>
      <c r="M32" s="110"/>
      <c r="N32" s="110">
        <f>'Grunddaten Umlage § 3_Plan'!H32</f>
        <v>0</v>
      </c>
      <c r="O32" s="110"/>
      <c r="P32" s="110">
        <f>'Grunddaten Umlage § 3_IST'!H32</f>
        <v>0</v>
      </c>
      <c r="Q32" s="130">
        <f t="shared" si="0"/>
        <v>0</v>
      </c>
      <c r="R32" s="110"/>
      <c r="S32" s="110">
        <f>'Grunddaten Umlage § 3_Plan'!I32</f>
        <v>0</v>
      </c>
      <c r="T32" s="110">
        <f>'Grunddaten Umlage § 3_IST'!I32</f>
        <v>0</v>
      </c>
      <c r="U32" s="126">
        <f t="shared" si="1"/>
        <v>0</v>
      </c>
      <c r="W32" s="110">
        <f>IF('Grunddaten Umlage § 3_Plan'!D32&gt;0,'Grunddaten Umlage § 3_Plan'!F32,0)</f>
        <v>0</v>
      </c>
      <c r="X32" s="110">
        <f>IF('Grunddaten Umlage § 3_IST'!D32&gt;0,'Grunddaten Umlage § 3_IST'!F32,0)</f>
        <v>0</v>
      </c>
      <c r="Y32" s="110">
        <f t="shared" si="2"/>
        <v>0</v>
      </c>
    </row>
    <row r="33" spans="1:25" x14ac:dyDescent="0.25">
      <c r="A33" s="106">
        <v>60642</v>
      </c>
      <c r="B33" s="107" t="s">
        <v>34</v>
      </c>
      <c r="C33" s="107" t="s">
        <v>20</v>
      </c>
      <c r="D33" s="108">
        <f>Finanzkraft!H33</f>
        <v>2848061.13</v>
      </c>
      <c r="E33" s="109">
        <f>'landesw Umlage § 3_IST'!E33</f>
        <v>1.3476180561914279E-3</v>
      </c>
      <c r="F33" s="108">
        <f>'Grunddaten Umlage § 3_Plan'!D33</f>
        <v>0</v>
      </c>
      <c r="G33" s="110">
        <f>'Grunddaten Umlage § 3_Plan'!E33</f>
        <v>0</v>
      </c>
      <c r="H33" s="108">
        <f>'Grunddaten Umlage § 3_IST'!D33</f>
        <v>0</v>
      </c>
      <c r="I33" s="108">
        <f>'Grunddaten Umlage § 3_IST'!E33</f>
        <v>0</v>
      </c>
      <c r="J33" s="110">
        <f>'Grunddaten Umlage § 3_Plan'!J33</f>
        <v>2193.4551419761005</v>
      </c>
      <c r="K33" s="110">
        <f>'Grunddaten Umlage § 3_IST'!J33</f>
        <v>1627.6059485884011</v>
      </c>
      <c r="L33" s="126">
        <f t="shared" si="3"/>
        <v>565.84919338769942</v>
      </c>
      <c r="M33" s="110"/>
      <c r="N33" s="110">
        <f>'Grunddaten Umlage § 3_Plan'!H33</f>
        <v>0</v>
      </c>
      <c r="O33" s="110"/>
      <c r="P33" s="110">
        <f>'Grunddaten Umlage § 3_IST'!H33</f>
        <v>0</v>
      </c>
      <c r="Q33" s="130">
        <f t="shared" si="0"/>
        <v>0</v>
      </c>
      <c r="R33" s="110"/>
      <c r="S33" s="110">
        <f>'Grunddaten Umlage § 3_Plan'!I33</f>
        <v>0</v>
      </c>
      <c r="T33" s="110">
        <f>'Grunddaten Umlage § 3_IST'!I33</f>
        <v>0</v>
      </c>
      <c r="U33" s="126">
        <f t="shared" si="1"/>
        <v>0</v>
      </c>
      <c r="W33" s="110">
        <f>IF('Grunddaten Umlage § 3_Plan'!D33&gt;0,'Grunddaten Umlage § 3_Plan'!F33,0)</f>
        <v>0</v>
      </c>
      <c r="X33" s="110">
        <f>IF('Grunddaten Umlage § 3_IST'!D33&gt;0,'Grunddaten Umlage § 3_IST'!F33,0)</f>
        <v>0</v>
      </c>
      <c r="Y33" s="110">
        <f t="shared" si="2"/>
        <v>0</v>
      </c>
    </row>
    <row r="34" spans="1:25" x14ac:dyDescent="0.25">
      <c r="A34" s="106">
        <v>60645</v>
      </c>
      <c r="B34" s="107" t="s">
        <v>35</v>
      </c>
      <c r="C34" s="107" t="s">
        <v>20</v>
      </c>
      <c r="D34" s="108">
        <f>Finanzkraft!H34</f>
        <v>4191606.92</v>
      </c>
      <c r="E34" s="109">
        <f>'landesw Umlage § 3_IST'!E34</f>
        <v>1.9833440758516788E-3</v>
      </c>
      <c r="F34" s="108">
        <f>'Grunddaten Umlage § 3_Plan'!D34</f>
        <v>0</v>
      </c>
      <c r="G34" s="110">
        <f>'Grunddaten Umlage § 3_Plan'!E34</f>
        <v>0</v>
      </c>
      <c r="H34" s="108">
        <f>'Grunddaten Umlage § 3_IST'!D34</f>
        <v>0</v>
      </c>
      <c r="I34" s="108">
        <f>'Grunddaten Umlage § 3_IST'!E34</f>
        <v>0</v>
      </c>
      <c r="J34" s="110">
        <f>'Grunddaten Umlage § 3_Plan'!J34</f>
        <v>3251.2938146281276</v>
      </c>
      <c r="K34" s="110">
        <f>'Grunddaten Umlage § 3_IST'!J34</f>
        <v>2395.4135974378846</v>
      </c>
      <c r="L34" s="126">
        <f t="shared" si="3"/>
        <v>855.880217190243</v>
      </c>
      <c r="M34" s="110"/>
      <c r="N34" s="110">
        <f>'Grunddaten Umlage § 3_Plan'!H34</f>
        <v>0</v>
      </c>
      <c r="O34" s="110"/>
      <c r="P34" s="110">
        <f>'Grunddaten Umlage § 3_IST'!H34</f>
        <v>0</v>
      </c>
      <c r="Q34" s="130">
        <f t="shared" si="0"/>
        <v>0</v>
      </c>
      <c r="R34" s="110"/>
      <c r="S34" s="110">
        <f>'Grunddaten Umlage § 3_Plan'!I34</f>
        <v>0</v>
      </c>
      <c r="T34" s="110">
        <f>'Grunddaten Umlage § 3_IST'!I34</f>
        <v>0</v>
      </c>
      <c r="U34" s="126">
        <f t="shared" si="1"/>
        <v>0</v>
      </c>
      <c r="W34" s="110">
        <f>IF('Grunddaten Umlage § 3_Plan'!D34&gt;0,'Grunddaten Umlage § 3_Plan'!F34,0)</f>
        <v>0</v>
      </c>
      <c r="X34" s="110">
        <f>IF('Grunddaten Umlage § 3_IST'!D34&gt;0,'Grunddaten Umlage § 3_IST'!F34,0)</f>
        <v>0</v>
      </c>
      <c r="Y34" s="110">
        <f t="shared" si="2"/>
        <v>0</v>
      </c>
    </row>
    <row r="35" spans="1:25" x14ac:dyDescent="0.25">
      <c r="A35" s="106">
        <v>60646</v>
      </c>
      <c r="B35" s="107" t="s">
        <v>36</v>
      </c>
      <c r="C35" s="107" t="s">
        <v>20</v>
      </c>
      <c r="D35" s="108">
        <f>Finanzkraft!H35</f>
        <v>3454498.27</v>
      </c>
      <c r="E35" s="109">
        <f>'landesw Umlage § 3_IST'!E35</f>
        <v>1.6345661245459472E-3</v>
      </c>
      <c r="F35" s="108">
        <f>'Grunddaten Umlage § 3_Plan'!D35</f>
        <v>0</v>
      </c>
      <c r="G35" s="110">
        <f>'Grunddaten Umlage § 3_Plan'!E35</f>
        <v>0</v>
      </c>
      <c r="H35" s="108">
        <f>'Grunddaten Umlage § 3_IST'!D35</f>
        <v>0</v>
      </c>
      <c r="I35" s="108">
        <f>'Grunddaten Umlage § 3_IST'!E35</f>
        <v>0</v>
      </c>
      <c r="J35" s="110">
        <f>'Grunddaten Umlage § 3_Plan'!J35</f>
        <v>2683.5239478229551</v>
      </c>
      <c r="K35" s="110">
        <f>'Grunddaten Umlage § 3_IST'!J35</f>
        <v>1974.1717881035584</v>
      </c>
      <c r="L35" s="126">
        <f t="shared" si="3"/>
        <v>709.3521597193967</v>
      </c>
      <c r="M35" s="110"/>
      <c r="N35" s="110">
        <f>'Grunddaten Umlage § 3_Plan'!H35</f>
        <v>0</v>
      </c>
      <c r="O35" s="110"/>
      <c r="P35" s="110">
        <f>'Grunddaten Umlage § 3_IST'!H35</f>
        <v>0</v>
      </c>
      <c r="Q35" s="130">
        <f t="shared" si="0"/>
        <v>0</v>
      </c>
      <c r="R35" s="110"/>
      <c r="S35" s="110">
        <f>'Grunddaten Umlage § 3_Plan'!I35</f>
        <v>0</v>
      </c>
      <c r="T35" s="110">
        <f>'Grunddaten Umlage § 3_IST'!I35</f>
        <v>0</v>
      </c>
      <c r="U35" s="126">
        <f t="shared" si="1"/>
        <v>0</v>
      </c>
      <c r="W35" s="110">
        <f>IF('Grunddaten Umlage § 3_Plan'!D35&gt;0,'Grunddaten Umlage § 3_Plan'!F35,0)</f>
        <v>0</v>
      </c>
      <c r="X35" s="110">
        <f>IF('Grunddaten Umlage § 3_IST'!D35&gt;0,'Grunddaten Umlage § 3_IST'!F35,0)</f>
        <v>0</v>
      </c>
      <c r="Y35" s="110">
        <f t="shared" si="2"/>
        <v>0</v>
      </c>
    </row>
    <row r="36" spans="1:25" x14ac:dyDescent="0.25">
      <c r="A36" s="106">
        <v>60647</v>
      </c>
      <c r="B36" s="107" t="s">
        <v>37</v>
      </c>
      <c r="C36" s="107" t="s">
        <v>20</v>
      </c>
      <c r="D36" s="108">
        <f>Finanzkraft!H36</f>
        <v>786820.26</v>
      </c>
      <c r="E36" s="109">
        <f>'landesw Umlage § 3_IST'!E36</f>
        <v>3.7230001076319383E-4</v>
      </c>
      <c r="F36" s="108">
        <f>'Grunddaten Umlage § 3_Plan'!D36</f>
        <v>0</v>
      </c>
      <c r="G36" s="110">
        <f>'Grunddaten Umlage § 3_Plan'!E36</f>
        <v>0</v>
      </c>
      <c r="H36" s="108">
        <f>'Grunddaten Umlage § 3_IST'!D36</f>
        <v>0</v>
      </c>
      <c r="I36" s="108">
        <f>'Grunddaten Umlage § 3_IST'!E36</f>
        <v>0</v>
      </c>
      <c r="J36" s="110">
        <f>'Grunddaten Umlage § 3_Plan'!J36</f>
        <v>603.09020976246632</v>
      </c>
      <c r="K36" s="110">
        <f>'Grunddaten Umlage § 3_IST'!J36</f>
        <v>449.65092994540902</v>
      </c>
      <c r="L36" s="126">
        <f t="shared" si="3"/>
        <v>153.4392798170573</v>
      </c>
      <c r="M36" s="110"/>
      <c r="N36" s="110">
        <f>'Grunddaten Umlage § 3_Plan'!H36</f>
        <v>0</v>
      </c>
      <c r="O36" s="110"/>
      <c r="P36" s="110">
        <f>'Grunddaten Umlage § 3_IST'!H36</f>
        <v>0</v>
      </c>
      <c r="Q36" s="130">
        <f t="shared" si="0"/>
        <v>0</v>
      </c>
      <c r="R36" s="110"/>
      <c r="S36" s="110">
        <f>'Grunddaten Umlage § 3_Plan'!I36</f>
        <v>0</v>
      </c>
      <c r="T36" s="110">
        <f>'Grunddaten Umlage § 3_IST'!I36</f>
        <v>0</v>
      </c>
      <c r="U36" s="126">
        <f t="shared" si="1"/>
        <v>0</v>
      </c>
      <c r="W36" s="110">
        <f>IF('Grunddaten Umlage § 3_Plan'!D36&gt;0,'Grunddaten Umlage § 3_Plan'!F36,0)</f>
        <v>0</v>
      </c>
      <c r="X36" s="110">
        <f>IF('Grunddaten Umlage § 3_IST'!D36&gt;0,'Grunddaten Umlage § 3_IST'!F36,0)</f>
        <v>0</v>
      </c>
      <c r="Y36" s="110">
        <f t="shared" si="2"/>
        <v>0</v>
      </c>
    </row>
    <row r="37" spans="1:25" x14ac:dyDescent="0.25">
      <c r="A37" s="106">
        <v>60648</v>
      </c>
      <c r="B37" s="107" t="s">
        <v>38</v>
      </c>
      <c r="C37" s="107" t="s">
        <v>20</v>
      </c>
      <c r="D37" s="108">
        <f>Finanzkraft!H37</f>
        <v>2779457.83</v>
      </c>
      <c r="E37" s="109">
        <f>'landesw Umlage § 3_IST'!E37</f>
        <v>1.3151570093338006E-3</v>
      </c>
      <c r="F37" s="108">
        <f>'Grunddaten Umlage § 3_Plan'!D37</f>
        <v>0</v>
      </c>
      <c r="G37" s="110">
        <f>'Grunddaten Umlage § 3_Plan'!E37</f>
        <v>0</v>
      </c>
      <c r="H37" s="108">
        <f>'Grunddaten Umlage § 3_IST'!D37</f>
        <v>0</v>
      </c>
      <c r="I37" s="108">
        <f>'Grunddaten Umlage § 3_IST'!E37</f>
        <v>0</v>
      </c>
      <c r="J37" s="110">
        <f>'Grunddaten Umlage § 3_Plan'!J37</f>
        <v>2173.5203479206552</v>
      </c>
      <c r="K37" s="110">
        <f>'Grunddaten Umlage § 3_IST'!J37</f>
        <v>1588.4006316811779</v>
      </c>
      <c r="L37" s="126">
        <f t="shared" si="3"/>
        <v>585.11971623947738</v>
      </c>
      <c r="M37" s="110"/>
      <c r="N37" s="110">
        <f>'Grunddaten Umlage § 3_Plan'!H37</f>
        <v>0</v>
      </c>
      <c r="O37" s="110"/>
      <c r="P37" s="110">
        <f>'Grunddaten Umlage § 3_IST'!H37</f>
        <v>0</v>
      </c>
      <c r="Q37" s="130">
        <f t="shared" si="0"/>
        <v>0</v>
      </c>
      <c r="R37" s="110"/>
      <c r="S37" s="110">
        <f>'Grunddaten Umlage § 3_Plan'!I37</f>
        <v>0</v>
      </c>
      <c r="T37" s="110">
        <f>'Grunddaten Umlage § 3_IST'!I37</f>
        <v>0</v>
      </c>
      <c r="U37" s="126">
        <f t="shared" si="1"/>
        <v>0</v>
      </c>
      <c r="W37" s="110">
        <f>IF('Grunddaten Umlage § 3_Plan'!D37&gt;0,'Grunddaten Umlage § 3_Plan'!F37,0)</f>
        <v>0</v>
      </c>
      <c r="X37" s="110">
        <f>IF('Grunddaten Umlage § 3_IST'!D37&gt;0,'Grunddaten Umlage § 3_IST'!F37,0)</f>
        <v>0</v>
      </c>
      <c r="Y37" s="110">
        <f t="shared" si="2"/>
        <v>0</v>
      </c>
    </row>
    <row r="38" spans="1:25" x14ac:dyDescent="0.25">
      <c r="A38" s="106">
        <v>60651</v>
      </c>
      <c r="B38" s="107" t="s">
        <v>39</v>
      </c>
      <c r="C38" s="107" t="s">
        <v>20</v>
      </c>
      <c r="D38" s="108">
        <f>Finanzkraft!H38</f>
        <v>2945190.75</v>
      </c>
      <c r="E38" s="109">
        <f>'landesw Umlage § 3_IST'!E38</f>
        <v>1.3935769116121374E-3</v>
      </c>
      <c r="F38" s="108">
        <f>'Grunddaten Umlage § 3_Plan'!D38</f>
        <v>0</v>
      </c>
      <c r="G38" s="110">
        <f>'Grunddaten Umlage § 3_Plan'!E38</f>
        <v>0</v>
      </c>
      <c r="H38" s="108">
        <f>'Grunddaten Umlage § 3_IST'!D38</f>
        <v>0</v>
      </c>
      <c r="I38" s="108">
        <f>'Grunddaten Umlage § 3_IST'!E38</f>
        <v>0</v>
      </c>
      <c r="J38" s="110">
        <f>'Grunddaten Umlage § 3_Plan'!J38</f>
        <v>2267.5787085880379</v>
      </c>
      <c r="K38" s="110">
        <f>'Grunddaten Umlage § 3_IST'!J38</f>
        <v>1683.1134465247715</v>
      </c>
      <c r="L38" s="126">
        <f t="shared" si="3"/>
        <v>584.46526206326644</v>
      </c>
      <c r="M38" s="110"/>
      <c r="N38" s="110">
        <f>'Grunddaten Umlage § 3_Plan'!H38</f>
        <v>0</v>
      </c>
      <c r="O38" s="110"/>
      <c r="P38" s="110">
        <f>'Grunddaten Umlage § 3_IST'!H38</f>
        <v>0</v>
      </c>
      <c r="Q38" s="130">
        <f t="shared" si="0"/>
        <v>0</v>
      </c>
      <c r="R38" s="110"/>
      <c r="S38" s="110">
        <f>'Grunddaten Umlage § 3_Plan'!I38</f>
        <v>0</v>
      </c>
      <c r="T38" s="110">
        <f>'Grunddaten Umlage § 3_IST'!I38</f>
        <v>0</v>
      </c>
      <c r="U38" s="126">
        <f t="shared" si="1"/>
        <v>0</v>
      </c>
      <c r="W38" s="110">
        <f>IF('Grunddaten Umlage § 3_Plan'!D38&gt;0,'Grunddaten Umlage § 3_Plan'!F38,0)</f>
        <v>0</v>
      </c>
      <c r="X38" s="110">
        <f>IF('Grunddaten Umlage § 3_IST'!D38&gt;0,'Grunddaten Umlage § 3_IST'!F38,0)</f>
        <v>0</v>
      </c>
      <c r="Y38" s="110">
        <f t="shared" si="2"/>
        <v>0</v>
      </c>
    </row>
    <row r="39" spans="1:25" x14ac:dyDescent="0.25">
      <c r="A39" s="106">
        <v>60653</v>
      </c>
      <c r="B39" s="107" t="s">
        <v>40</v>
      </c>
      <c r="C39" s="107" t="s">
        <v>20</v>
      </c>
      <c r="D39" s="108">
        <f>Finanzkraft!H39</f>
        <v>5503226.3899999997</v>
      </c>
      <c r="E39" s="109">
        <f>'landesw Umlage § 3_IST'!E39</f>
        <v>2.603963507789304E-3</v>
      </c>
      <c r="F39" s="108">
        <f>'Grunddaten Umlage § 3_Plan'!D39</f>
        <v>0</v>
      </c>
      <c r="G39" s="110">
        <f>'Grunddaten Umlage § 3_Plan'!E39</f>
        <v>0</v>
      </c>
      <c r="H39" s="108">
        <f>'Grunddaten Umlage § 3_IST'!D39</f>
        <v>0</v>
      </c>
      <c r="I39" s="108">
        <f>'Grunddaten Umlage § 3_IST'!E39</f>
        <v>0</v>
      </c>
      <c r="J39" s="110">
        <f>'Grunddaten Umlage § 3_Plan'!J39</f>
        <v>4250.0699704907611</v>
      </c>
      <c r="K39" s="110">
        <f>'Grunddaten Umlage § 3_IST'!J39</f>
        <v>3144.9760380644188</v>
      </c>
      <c r="L39" s="126">
        <f t="shared" si="3"/>
        <v>1105.0939324263422</v>
      </c>
      <c r="M39" s="110"/>
      <c r="N39" s="110">
        <f>'Grunddaten Umlage § 3_Plan'!H39</f>
        <v>0</v>
      </c>
      <c r="O39" s="110"/>
      <c r="P39" s="110">
        <f>'Grunddaten Umlage § 3_IST'!H39</f>
        <v>0</v>
      </c>
      <c r="Q39" s="130">
        <f t="shared" si="0"/>
        <v>0</v>
      </c>
      <c r="R39" s="110"/>
      <c r="S39" s="110">
        <f>'Grunddaten Umlage § 3_Plan'!I39</f>
        <v>0</v>
      </c>
      <c r="T39" s="110">
        <f>'Grunddaten Umlage § 3_IST'!I39</f>
        <v>0</v>
      </c>
      <c r="U39" s="126">
        <f t="shared" si="1"/>
        <v>0</v>
      </c>
      <c r="W39" s="110">
        <f>IF('Grunddaten Umlage § 3_Plan'!D39&gt;0,'Grunddaten Umlage § 3_Plan'!F39,0)</f>
        <v>0</v>
      </c>
      <c r="X39" s="110">
        <f>IF('Grunddaten Umlage § 3_IST'!D39&gt;0,'Grunddaten Umlage § 3_IST'!F39,0)</f>
        <v>0</v>
      </c>
      <c r="Y39" s="110">
        <f t="shared" si="2"/>
        <v>0</v>
      </c>
    </row>
    <row r="40" spans="1:25" x14ac:dyDescent="0.25">
      <c r="A40" s="106">
        <v>60654</v>
      </c>
      <c r="B40" s="107" t="s">
        <v>41</v>
      </c>
      <c r="C40" s="107" t="s">
        <v>20</v>
      </c>
      <c r="D40" s="108">
        <f>Finanzkraft!H40</f>
        <v>3330401.72</v>
      </c>
      <c r="E40" s="109">
        <f>'landesw Umlage § 3_IST'!E40</f>
        <v>1.575847317660274E-3</v>
      </c>
      <c r="F40" s="108">
        <f>'Grunddaten Umlage § 3_Plan'!D40</f>
        <v>0</v>
      </c>
      <c r="G40" s="110">
        <f>'Grunddaten Umlage § 3_Plan'!E40</f>
        <v>0</v>
      </c>
      <c r="H40" s="108">
        <f>'Grunddaten Umlage § 3_IST'!D40</f>
        <v>0</v>
      </c>
      <c r="I40" s="108">
        <f>'Grunddaten Umlage § 3_IST'!E40</f>
        <v>0</v>
      </c>
      <c r="J40" s="110">
        <f>'Grunddaten Umlage § 3_Plan'!J40</f>
        <v>2567.9393045082747</v>
      </c>
      <c r="K40" s="110">
        <f>'Grunddaten Umlage § 3_IST'!J40</f>
        <v>1903.2532671309073</v>
      </c>
      <c r="L40" s="126">
        <f t="shared" si="3"/>
        <v>664.68603737736748</v>
      </c>
      <c r="M40" s="110"/>
      <c r="N40" s="110">
        <f>'Grunddaten Umlage § 3_Plan'!H40</f>
        <v>0</v>
      </c>
      <c r="O40" s="110"/>
      <c r="P40" s="110">
        <f>'Grunddaten Umlage § 3_IST'!H40</f>
        <v>0</v>
      </c>
      <c r="Q40" s="130">
        <f t="shared" si="0"/>
        <v>0</v>
      </c>
      <c r="R40" s="110"/>
      <c r="S40" s="110">
        <f>'Grunddaten Umlage § 3_Plan'!I40</f>
        <v>0</v>
      </c>
      <c r="T40" s="110">
        <f>'Grunddaten Umlage § 3_IST'!I40</f>
        <v>0</v>
      </c>
      <c r="U40" s="126">
        <f t="shared" si="1"/>
        <v>0</v>
      </c>
      <c r="W40" s="110">
        <f>IF('Grunddaten Umlage § 3_Plan'!D40&gt;0,'Grunddaten Umlage § 3_Plan'!F40,0)</f>
        <v>0</v>
      </c>
      <c r="X40" s="110">
        <f>IF('Grunddaten Umlage § 3_IST'!D40&gt;0,'Grunddaten Umlage § 3_IST'!F40,0)</f>
        <v>0</v>
      </c>
      <c r="Y40" s="110">
        <f t="shared" si="2"/>
        <v>0</v>
      </c>
    </row>
    <row r="41" spans="1:25" x14ac:dyDescent="0.25">
      <c r="A41" s="106">
        <v>60655</v>
      </c>
      <c r="B41" s="107" t="s">
        <v>42</v>
      </c>
      <c r="C41" s="107" t="s">
        <v>20</v>
      </c>
      <c r="D41" s="108">
        <f>Finanzkraft!H41</f>
        <v>4989498.25</v>
      </c>
      <c r="E41" s="109">
        <f>'landesw Umlage § 3_IST'!E41</f>
        <v>2.3608825885824761E-3</v>
      </c>
      <c r="F41" s="108">
        <f>'Grunddaten Umlage § 3_Plan'!D41</f>
        <v>0</v>
      </c>
      <c r="G41" s="110">
        <f>'Grunddaten Umlage § 3_Plan'!E41</f>
        <v>0</v>
      </c>
      <c r="H41" s="108">
        <f>'Grunddaten Umlage § 3_IST'!D41</f>
        <v>0</v>
      </c>
      <c r="I41" s="108">
        <f>'Grunddaten Umlage § 3_IST'!E41</f>
        <v>0</v>
      </c>
      <c r="J41" s="110">
        <f>'Grunddaten Umlage § 3_Plan'!J41</f>
        <v>3831.972715007837</v>
      </c>
      <c r="K41" s="110">
        <f>'Grunddaten Umlage § 3_IST'!J41</f>
        <v>2851.3914068169661</v>
      </c>
      <c r="L41" s="126">
        <f t="shared" si="3"/>
        <v>980.58130819087091</v>
      </c>
      <c r="M41" s="110"/>
      <c r="N41" s="110">
        <f>'Grunddaten Umlage § 3_Plan'!H41</f>
        <v>0</v>
      </c>
      <c r="O41" s="110"/>
      <c r="P41" s="110">
        <f>'Grunddaten Umlage § 3_IST'!H41</f>
        <v>0</v>
      </c>
      <c r="Q41" s="130">
        <f t="shared" si="0"/>
        <v>0</v>
      </c>
      <c r="R41" s="110"/>
      <c r="S41" s="110">
        <f>'Grunddaten Umlage § 3_Plan'!I41</f>
        <v>0</v>
      </c>
      <c r="T41" s="110">
        <f>'Grunddaten Umlage § 3_IST'!I41</f>
        <v>0</v>
      </c>
      <c r="U41" s="126">
        <f t="shared" si="1"/>
        <v>0</v>
      </c>
      <c r="W41" s="110">
        <f>IF('Grunddaten Umlage § 3_Plan'!D41&gt;0,'Grunddaten Umlage § 3_Plan'!F41,0)</f>
        <v>0</v>
      </c>
      <c r="X41" s="110">
        <f>IF('Grunddaten Umlage § 3_IST'!D41&gt;0,'Grunddaten Umlage § 3_IST'!F41,0)</f>
        <v>0</v>
      </c>
      <c r="Y41" s="110">
        <f t="shared" si="2"/>
        <v>0</v>
      </c>
    </row>
    <row r="42" spans="1:25" x14ac:dyDescent="0.25">
      <c r="A42" s="106">
        <v>60656</v>
      </c>
      <c r="B42" s="107" t="s">
        <v>43</v>
      </c>
      <c r="C42" s="107" t="s">
        <v>20</v>
      </c>
      <c r="D42" s="108">
        <f>Finanzkraft!H42</f>
        <v>3661507.68</v>
      </c>
      <c r="E42" s="109">
        <f>'landesw Umlage § 3_IST'!E42</f>
        <v>1.7325168376746132E-3</v>
      </c>
      <c r="F42" s="108">
        <f>'Grunddaten Umlage § 3_Plan'!D42</f>
        <v>0</v>
      </c>
      <c r="G42" s="110">
        <f>'Grunddaten Umlage § 3_Plan'!E42</f>
        <v>0</v>
      </c>
      <c r="H42" s="108">
        <f>'Grunddaten Umlage § 3_IST'!D42</f>
        <v>0</v>
      </c>
      <c r="I42" s="108">
        <f>'Grunddaten Umlage § 3_IST'!E42</f>
        <v>0</v>
      </c>
      <c r="J42" s="110">
        <f>'Grunddaten Umlage § 3_Plan'!J42</f>
        <v>2827.0280586836166</v>
      </c>
      <c r="K42" s="110">
        <f>'Grunddaten Umlage § 3_IST'!J42</f>
        <v>2092.4732331044161</v>
      </c>
      <c r="L42" s="126">
        <f t="shared" si="3"/>
        <v>734.5548255792005</v>
      </c>
      <c r="M42" s="110"/>
      <c r="N42" s="110">
        <f>'Grunddaten Umlage § 3_Plan'!H42</f>
        <v>0</v>
      </c>
      <c r="O42" s="110"/>
      <c r="P42" s="110">
        <f>'Grunddaten Umlage § 3_IST'!H42</f>
        <v>0</v>
      </c>
      <c r="Q42" s="130">
        <f t="shared" si="0"/>
        <v>0</v>
      </c>
      <c r="R42" s="110"/>
      <c r="S42" s="110">
        <f>'Grunddaten Umlage § 3_Plan'!I42</f>
        <v>0</v>
      </c>
      <c r="T42" s="110">
        <f>'Grunddaten Umlage § 3_IST'!I42</f>
        <v>0</v>
      </c>
      <c r="U42" s="126">
        <f t="shared" si="1"/>
        <v>0</v>
      </c>
      <c r="W42" s="110">
        <f>IF('Grunddaten Umlage § 3_Plan'!D42&gt;0,'Grunddaten Umlage § 3_Plan'!F42,0)</f>
        <v>0</v>
      </c>
      <c r="X42" s="110">
        <f>IF('Grunddaten Umlage § 3_IST'!D42&gt;0,'Grunddaten Umlage § 3_IST'!F42,0)</f>
        <v>0</v>
      </c>
      <c r="Y42" s="110">
        <f t="shared" si="2"/>
        <v>0</v>
      </c>
    </row>
    <row r="43" spans="1:25" x14ac:dyDescent="0.25">
      <c r="A43" s="106">
        <v>60659</v>
      </c>
      <c r="B43" s="107" t="s">
        <v>44</v>
      </c>
      <c r="C43" s="107" t="s">
        <v>20</v>
      </c>
      <c r="D43" s="108">
        <f>Finanzkraft!H43</f>
        <v>5419895.1399999997</v>
      </c>
      <c r="E43" s="109">
        <f>'landesw Umlage § 3_IST'!E43</f>
        <v>2.5645336318073225E-3</v>
      </c>
      <c r="F43" s="108">
        <f>'Grunddaten Umlage § 3_Plan'!D43</f>
        <v>0</v>
      </c>
      <c r="G43" s="110">
        <f>'Grunddaten Umlage § 3_Plan'!E43</f>
        <v>0</v>
      </c>
      <c r="H43" s="108">
        <f>'Grunddaten Umlage § 3_IST'!D43</f>
        <v>0</v>
      </c>
      <c r="I43" s="108">
        <f>'Grunddaten Umlage § 3_IST'!E43</f>
        <v>0</v>
      </c>
      <c r="J43" s="110">
        <f>'Grunddaten Umlage § 3_Plan'!J43</f>
        <v>4170.4881951655116</v>
      </c>
      <c r="K43" s="110">
        <f>'Grunddaten Umlage § 3_IST'!J43</f>
        <v>3097.3540131104437</v>
      </c>
      <c r="L43" s="126">
        <f t="shared" si="3"/>
        <v>1073.1341820550679</v>
      </c>
      <c r="M43" s="110"/>
      <c r="N43" s="110">
        <f>'Grunddaten Umlage § 3_Plan'!H43</f>
        <v>0</v>
      </c>
      <c r="O43" s="110"/>
      <c r="P43" s="110">
        <f>'Grunddaten Umlage § 3_IST'!H43</f>
        <v>0</v>
      </c>
      <c r="Q43" s="130">
        <f t="shared" si="0"/>
        <v>0</v>
      </c>
      <c r="R43" s="110"/>
      <c r="S43" s="110">
        <f>'Grunddaten Umlage § 3_Plan'!I43</f>
        <v>0</v>
      </c>
      <c r="T43" s="110">
        <f>'Grunddaten Umlage § 3_IST'!I43</f>
        <v>0</v>
      </c>
      <c r="U43" s="126">
        <f t="shared" si="1"/>
        <v>0</v>
      </c>
      <c r="W43" s="110">
        <f>IF('Grunddaten Umlage § 3_Plan'!D43&gt;0,'Grunddaten Umlage § 3_Plan'!F43,0)</f>
        <v>0</v>
      </c>
      <c r="X43" s="110">
        <f>IF('Grunddaten Umlage § 3_IST'!D43&gt;0,'Grunddaten Umlage § 3_IST'!F43,0)</f>
        <v>0</v>
      </c>
      <c r="Y43" s="110">
        <f t="shared" si="2"/>
        <v>0</v>
      </c>
    </row>
    <row r="44" spans="1:25" x14ac:dyDescent="0.25">
      <c r="A44" s="106">
        <v>60660</v>
      </c>
      <c r="B44" s="107" t="s">
        <v>45</v>
      </c>
      <c r="C44" s="107" t="s">
        <v>20</v>
      </c>
      <c r="D44" s="108">
        <f>Finanzkraft!H44</f>
        <v>6248591.1200000001</v>
      </c>
      <c r="E44" s="109">
        <f>'landesw Umlage § 3_IST'!E44</f>
        <v>2.9566479912843087E-3</v>
      </c>
      <c r="F44" s="108">
        <f>'Grunddaten Umlage § 3_Plan'!D44</f>
        <v>0</v>
      </c>
      <c r="G44" s="110">
        <f>'Grunddaten Umlage § 3_Plan'!E44</f>
        <v>0</v>
      </c>
      <c r="H44" s="108">
        <f>'Grunddaten Umlage § 3_IST'!D44</f>
        <v>0</v>
      </c>
      <c r="I44" s="108">
        <f>'Grunddaten Umlage § 3_IST'!E44</f>
        <v>0</v>
      </c>
      <c r="J44" s="110">
        <f>'Grunddaten Umlage § 3_Plan'!J44</f>
        <v>4848.4165297877453</v>
      </c>
      <c r="K44" s="110">
        <f>'Grunddaten Umlage § 3_IST'!J44</f>
        <v>3570.9360203264532</v>
      </c>
      <c r="L44" s="126">
        <f t="shared" si="3"/>
        <v>1277.4805094612921</v>
      </c>
      <c r="M44" s="110"/>
      <c r="N44" s="110">
        <f>'Grunddaten Umlage § 3_Plan'!H44</f>
        <v>0</v>
      </c>
      <c r="O44" s="110"/>
      <c r="P44" s="110">
        <f>'Grunddaten Umlage § 3_IST'!H44</f>
        <v>0</v>
      </c>
      <c r="Q44" s="130">
        <f t="shared" si="0"/>
        <v>0</v>
      </c>
      <c r="R44" s="110"/>
      <c r="S44" s="110">
        <f>'Grunddaten Umlage § 3_Plan'!I44</f>
        <v>0</v>
      </c>
      <c r="T44" s="110">
        <f>'Grunddaten Umlage § 3_IST'!I44</f>
        <v>0</v>
      </c>
      <c r="U44" s="126">
        <f t="shared" si="1"/>
        <v>0</v>
      </c>
      <c r="W44" s="110">
        <f>IF('Grunddaten Umlage § 3_Plan'!D44&gt;0,'Grunddaten Umlage § 3_Plan'!F44,0)</f>
        <v>0</v>
      </c>
      <c r="X44" s="110">
        <f>IF('Grunddaten Umlage § 3_IST'!D44&gt;0,'Grunddaten Umlage § 3_IST'!F44,0)</f>
        <v>0</v>
      </c>
      <c r="Y44" s="110">
        <f t="shared" si="2"/>
        <v>0</v>
      </c>
    </row>
    <row r="45" spans="1:25" x14ac:dyDescent="0.25">
      <c r="A45" s="106">
        <v>60661</v>
      </c>
      <c r="B45" s="107" t="s">
        <v>46</v>
      </c>
      <c r="C45" s="107" t="s">
        <v>20</v>
      </c>
      <c r="D45" s="108">
        <f>Finanzkraft!H45</f>
        <v>8456734.1600000001</v>
      </c>
      <c r="E45" s="109">
        <f>'landesw Umlage § 3_IST'!E45</f>
        <v>4.0014757865912973E-3</v>
      </c>
      <c r="F45" s="108">
        <f>'Grunddaten Umlage § 3_Plan'!D45</f>
        <v>0</v>
      </c>
      <c r="G45" s="110">
        <f>'Grunddaten Umlage § 3_Plan'!E45</f>
        <v>0</v>
      </c>
      <c r="H45" s="108">
        <f>'Grunddaten Umlage § 3_IST'!D45</f>
        <v>0</v>
      </c>
      <c r="I45" s="108">
        <f>'Grunddaten Umlage § 3_IST'!E45</f>
        <v>0</v>
      </c>
      <c r="J45" s="110">
        <f>'Grunddaten Umlage § 3_Plan'!J45</f>
        <v>6616.9985179463401</v>
      </c>
      <c r="K45" s="110">
        <f>'Grunddaten Umlage § 3_IST'!J45</f>
        <v>4832.8424834219541</v>
      </c>
      <c r="L45" s="126">
        <f t="shared" si="3"/>
        <v>1784.1560345243861</v>
      </c>
      <c r="M45" s="110"/>
      <c r="N45" s="110">
        <f>'Grunddaten Umlage § 3_Plan'!H45</f>
        <v>0</v>
      </c>
      <c r="O45" s="110"/>
      <c r="P45" s="110">
        <f>'Grunddaten Umlage § 3_IST'!H45</f>
        <v>0</v>
      </c>
      <c r="Q45" s="130">
        <f t="shared" si="0"/>
        <v>0</v>
      </c>
      <c r="R45" s="110"/>
      <c r="S45" s="110">
        <f>'Grunddaten Umlage § 3_Plan'!I45</f>
        <v>0</v>
      </c>
      <c r="T45" s="110">
        <f>'Grunddaten Umlage § 3_IST'!I45</f>
        <v>0</v>
      </c>
      <c r="U45" s="126">
        <f t="shared" si="1"/>
        <v>0</v>
      </c>
      <c r="W45" s="110">
        <f>IF('Grunddaten Umlage § 3_Plan'!D45&gt;0,'Grunddaten Umlage § 3_Plan'!F45,0)</f>
        <v>0</v>
      </c>
      <c r="X45" s="110">
        <f>IF('Grunddaten Umlage § 3_IST'!D45&gt;0,'Grunddaten Umlage § 3_IST'!F45,0)</f>
        <v>0</v>
      </c>
      <c r="Y45" s="110">
        <f t="shared" si="2"/>
        <v>0</v>
      </c>
    </row>
    <row r="46" spans="1:25" x14ac:dyDescent="0.25">
      <c r="A46" s="106">
        <v>60662</v>
      </c>
      <c r="B46" s="107" t="s">
        <v>47</v>
      </c>
      <c r="C46" s="107" t="s">
        <v>20</v>
      </c>
      <c r="D46" s="108">
        <f>Finanzkraft!H46</f>
        <v>6663730.6699999999</v>
      </c>
      <c r="E46" s="109">
        <f>'landesw Umlage § 3_IST'!E46</f>
        <v>3.1530797137379568E-3</v>
      </c>
      <c r="F46" s="108">
        <f>'Grunddaten Umlage § 3_Plan'!D46</f>
        <v>0</v>
      </c>
      <c r="G46" s="110">
        <f>'Grunddaten Umlage § 3_Plan'!E46</f>
        <v>0</v>
      </c>
      <c r="H46" s="108">
        <f>'Grunddaten Umlage § 3_IST'!D46</f>
        <v>0</v>
      </c>
      <c r="I46" s="108">
        <f>'Grunddaten Umlage § 3_IST'!E46</f>
        <v>0</v>
      </c>
      <c r="J46" s="110">
        <f>'Grunddaten Umlage § 3_Plan'!J46</f>
        <v>5148.0540191414739</v>
      </c>
      <c r="K46" s="110">
        <f>'Grunddaten Umlage § 3_IST'!J46</f>
        <v>3808.1793835243179</v>
      </c>
      <c r="L46" s="126">
        <f t="shared" si="3"/>
        <v>1339.8746356171559</v>
      </c>
      <c r="M46" s="110"/>
      <c r="N46" s="110">
        <f>'Grunddaten Umlage § 3_Plan'!H46</f>
        <v>0</v>
      </c>
      <c r="O46" s="110"/>
      <c r="P46" s="110">
        <f>'Grunddaten Umlage § 3_IST'!H46</f>
        <v>0</v>
      </c>
      <c r="Q46" s="130">
        <f t="shared" si="0"/>
        <v>0</v>
      </c>
      <c r="R46" s="110"/>
      <c r="S46" s="110">
        <f>'Grunddaten Umlage § 3_Plan'!I46</f>
        <v>0</v>
      </c>
      <c r="T46" s="110">
        <f>'Grunddaten Umlage § 3_IST'!I46</f>
        <v>0</v>
      </c>
      <c r="U46" s="126">
        <f t="shared" si="1"/>
        <v>0</v>
      </c>
      <c r="W46" s="110">
        <f>IF('Grunddaten Umlage § 3_Plan'!D46&gt;0,'Grunddaten Umlage § 3_Plan'!F46,0)</f>
        <v>0</v>
      </c>
      <c r="X46" s="110">
        <f>IF('Grunddaten Umlage § 3_IST'!D46&gt;0,'Grunddaten Umlage § 3_IST'!F46,0)</f>
        <v>0</v>
      </c>
      <c r="Y46" s="110">
        <f t="shared" si="2"/>
        <v>0</v>
      </c>
    </row>
    <row r="47" spans="1:25" x14ac:dyDescent="0.25">
      <c r="A47" s="106">
        <v>60663</v>
      </c>
      <c r="B47" s="107" t="s">
        <v>48</v>
      </c>
      <c r="C47" s="107" t="s">
        <v>20</v>
      </c>
      <c r="D47" s="108">
        <f>Finanzkraft!H47</f>
        <v>10266972.859999999</v>
      </c>
      <c r="E47" s="109">
        <f>'landesw Umlage § 3_IST'!E47</f>
        <v>4.8580270496382727E-3</v>
      </c>
      <c r="F47" s="108">
        <f>'Grunddaten Umlage § 3_Plan'!D47</f>
        <v>0</v>
      </c>
      <c r="G47" s="110">
        <f>'Grunddaten Umlage § 3_Plan'!E47</f>
        <v>0</v>
      </c>
      <c r="H47" s="108">
        <f>'Grunddaten Umlage § 3_IST'!D47</f>
        <v>0</v>
      </c>
      <c r="I47" s="108">
        <f>'Grunddaten Umlage § 3_IST'!E47</f>
        <v>0</v>
      </c>
      <c r="J47" s="110">
        <f>'Grunddaten Umlage § 3_Plan'!J47</f>
        <v>7901.9769484023991</v>
      </c>
      <c r="K47" s="110">
        <f>'Grunddaten Umlage § 3_IST'!J47</f>
        <v>5867.3551367669097</v>
      </c>
      <c r="L47" s="126">
        <f t="shared" si="3"/>
        <v>2034.6218116354894</v>
      </c>
      <c r="M47" s="110"/>
      <c r="N47" s="110">
        <f>'Grunddaten Umlage § 3_Plan'!H47</f>
        <v>0</v>
      </c>
      <c r="O47" s="110"/>
      <c r="P47" s="110">
        <f>'Grunddaten Umlage § 3_IST'!H47</f>
        <v>0</v>
      </c>
      <c r="Q47" s="130">
        <f t="shared" si="0"/>
        <v>0</v>
      </c>
      <c r="R47" s="110"/>
      <c r="S47" s="110">
        <f>'Grunddaten Umlage § 3_Plan'!I47</f>
        <v>0</v>
      </c>
      <c r="T47" s="110">
        <f>'Grunddaten Umlage § 3_IST'!I47</f>
        <v>0</v>
      </c>
      <c r="U47" s="126">
        <f t="shared" si="1"/>
        <v>0</v>
      </c>
      <c r="W47" s="110">
        <f>IF('Grunddaten Umlage § 3_Plan'!D47&gt;0,'Grunddaten Umlage § 3_Plan'!F47,0)</f>
        <v>0</v>
      </c>
      <c r="X47" s="110">
        <f>IF('Grunddaten Umlage § 3_IST'!D47&gt;0,'Grunddaten Umlage § 3_IST'!F47,0)</f>
        <v>0</v>
      </c>
      <c r="Y47" s="110">
        <f t="shared" si="2"/>
        <v>0</v>
      </c>
    </row>
    <row r="48" spans="1:25" x14ac:dyDescent="0.25">
      <c r="A48" s="106">
        <v>60664</v>
      </c>
      <c r="B48" s="107" t="s">
        <v>49</v>
      </c>
      <c r="C48" s="107" t="s">
        <v>20</v>
      </c>
      <c r="D48" s="108">
        <f>Finanzkraft!H48</f>
        <v>18117558.84</v>
      </c>
      <c r="E48" s="109">
        <f>'landesw Umlage § 3_IST'!E48</f>
        <v>8.5726914951767992E-3</v>
      </c>
      <c r="F48" s="108">
        <f>'Grunddaten Umlage § 3_Plan'!D48</f>
        <v>0</v>
      </c>
      <c r="G48" s="110">
        <f>'Grunddaten Umlage § 3_Plan'!E48</f>
        <v>0</v>
      </c>
      <c r="H48" s="108">
        <f>'Grunddaten Umlage § 3_IST'!D48</f>
        <v>0</v>
      </c>
      <c r="I48" s="108">
        <f>'Grunddaten Umlage § 3_IST'!E48</f>
        <v>0</v>
      </c>
      <c r="J48" s="110">
        <f>'Grunddaten Umlage § 3_Plan'!J48</f>
        <v>13927.224394499384</v>
      </c>
      <c r="K48" s="110">
        <f>'Grunddaten Umlage § 3_IST'!J48</f>
        <v>10353.796915126037</v>
      </c>
      <c r="L48" s="126">
        <f t="shared" si="3"/>
        <v>3573.4274793733475</v>
      </c>
      <c r="M48" s="110"/>
      <c r="N48" s="110">
        <f>'Grunddaten Umlage § 3_Plan'!H48</f>
        <v>0</v>
      </c>
      <c r="O48" s="110"/>
      <c r="P48" s="110">
        <f>'Grunddaten Umlage § 3_IST'!H48</f>
        <v>0</v>
      </c>
      <c r="Q48" s="130">
        <f t="shared" si="0"/>
        <v>0</v>
      </c>
      <c r="R48" s="110"/>
      <c r="S48" s="110">
        <f>'Grunddaten Umlage § 3_Plan'!I48</f>
        <v>0</v>
      </c>
      <c r="T48" s="110">
        <f>'Grunddaten Umlage § 3_IST'!I48</f>
        <v>0</v>
      </c>
      <c r="U48" s="126">
        <f t="shared" si="1"/>
        <v>0</v>
      </c>
      <c r="W48" s="110">
        <f>IF('Grunddaten Umlage § 3_Plan'!D48&gt;0,'Grunddaten Umlage § 3_Plan'!F48,0)</f>
        <v>0</v>
      </c>
      <c r="X48" s="110">
        <f>IF('Grunddaten Umlage § 3_IST'!D48&gt;0,'Grunddaten Umlage § 3_IST'!F48,0)</f>
        <v>0</v>
      </c>
      <c r="Y48" s="110">
        <f t="shared" si="2"/>
        <v>0</v>
      </c>
    </row>
    <row r="49" spans="1:25" x14ac:dyDescent="0.25">
      <c r="A49" s="106">
        <v>60665</v>
      </c>
      <c r="B49" s="107" t="s">
        <v>50</v>
      </c>
      <c r="C49" s="107" t="s">
        <v>20</v>
      </c>
      <c r="D49" s="108">
        <f>Finanzkraft!H49</f>
        <v>8468593.7800000012</v>
      </c>
      <c r="E49" s="109">
        <f>'landesw Umlage § 3_IST'!E49</f>
        <v>4.00708740703133E-3</v>
      </c>
      <c r="F49" s="108">
        <f>'Grunddaten Umlage § 3_Plan'!D49</f>
        <v>0</v>
      </c>
      <c r="G49" s="110">
        <f>'Grunddaten Umlage § 3_Plan'!E49</f>
        <v>0</v>
      </c>
      <c r="H49" s="108">
        <f>'Grunddaten Umlage § 3_IST'!D49</f>
        <v>0</v>
      </c>
      <c r="I49" s="108">
        <f>'Grunddaten Umlage § 3_IST'!E49</f>
        <v>0</v>
      </c>
      <c r="J49" s="110">
        <f>'Grunddaten Umlage § 3_Plan'!J49</f>
        <v>6558.6617656684211</v>
      </c>
      <c r="K49" s="110">
        <f>'Grunddaten Umlage § 3_IST'!J49</f>
        <v>4839.6200022949424</v>
      </c>
      <c r="L49" s="126">
        <f t="shared" si="3"/>
        <v>1719.0417633734787</v>
      </c>
      <c r="M49" s="110"/>
      <c r="N49" s="110">
        <f>'Grunddaten Umlage § 3_Plan'!H49</f>
        <v>0</v>
      </c>
      <c r="O49" s="110"/>
      <c r="P49" s="110">
        <f>'Grunddaten Umlage § 3_IST'!H49</f>
        <v>0</v>
      </c>
      <c r="Q49" s="130">
        <f t="shared" si="0"/>
        <v>0</v>
      </c>
      <c r="R49" s="110"/>
      <c r="S49" s="110">
        <f>'Grunddaten Umlage § 3_Plan'!I49</f>
        <v>0</v>
      </c>
      <c r="T49" s="110">
        <f>'Grunddaten Umlage § 3_IST'!I49</f>
        <v>0</v>
      </c>
      <c r="U49" s="126">
        <f t="shared" si="1"/>
        <v>0</v>
      </c>
      <c r="W49" s="110">
        <f>IF('Grunddaten Umlage § 3_Plan'!D49&gt;0,'Grunddaten Umlage § 3_Plan'!F49,0)</f>
        <v>0</v>
      </c>
      <c r="X49" s="110">
        <f>IF('Grunddaten Umlage § 3_IST'!D49&gt;0,'Grunddaten Umlage § 3_IST'!F49,0)</f>
        <v>0</v>
      </c>
      <c r="Y49" s="110">
        <f t="shared" si="2"/>
        <v>0</v>
      </c>
    </row>
    <row r="50" spans="1:25" x14ac:dyDescent="0.25">
      <c r="A50" s="106">
        <v>60666</v>
      </c>
      <c r="B50" s="107" t="s">
        <v>51</v>
      </c>
      <c r="C50" s="107" t="s">
        <v>20</v>
      </c>
      <c r="D50" s="108">
        <f>Finanzkraft!H50</f>
        <v>3214080.52</v>
      </c>
      <c r="E50" s="109">
        <f>'landesw Umlage § 3_IST'!E50</f>
        <v>1.5208075757858239E-3</v>
      </c>
      <c r="F50" s="108">
        <f>'Grunddaten Umlage § 3_Plan'!D50</f>
        <v>0</v>
      </c>
      <c r="G50" s="110">
        <f>'Grunddaten Umlage § 3_Plan'!E50</f>
        <v>0</v>
      </c>
      <c r="H50" s="108">
        <f>'Grunddaten Umlage § 3_IST'!D50</f>
        <v>0</v>
      </c>
      <c r="I50" s="108">
        <f>'Grunddaten Umlage § 3_IST'!E50</f>
        <v>0</v>
      </c>
      <c r="J50" s="110">
        <f>'Grunddaten Umlage § 3_Plan'!J50</f>
        <v>2514.1150534012449</v>
      </c>
      <c r="K50" s="110">
        <f>'Grunddaten Umlage § 3_IST'!J50</f>
        <v>1836.7781921851172</v>
      </c>
      <c r="L50" s="126">
        <f t="shared" si="3"/>
        <v>677.33686121612777</v>
      </c>
      <c r="M50" s="110"/>
      <c r="N50" s="110">
        <f>'Grunddaten Umlage § 3_Plan'!H50</f>
        <v>0</v>
      </c>
      <c r="O50" s="110"/>
      <c r="P50" s="110">
        <f>'Grunddaten Umlage § 3_IST'!H50</f>
        <v>0</v>
      </c>
      <c r="Q50" s="130">
        <f t="shared" si="0"/>
        <v>0</v>
      </c>
      <c r="R50" s="110"/>
      <c r="S50" s="110">
        <f>'Grunddaten Umlage § 3_Plan'!I50</f>
        <v>0</v>
      </c>
      <c r="T50" s="110">
        <f>'Grunddaten Umlage § 3_IST'!I50</f>
        <v>0</v>
      </c>
      <c r="U50" s="126">
        <f t="shared" si="1"/>
        <v>0</v>
      </c>
      <c r="W50" s="110">
        <f>IF('Grunddaten Umlage § 3_Plan'!D50&gt;0,'Grunddaten Umlage § 3_Plan'!F50,0)</f>
        <v>0</v>
      </c>
      <c r="X50" s="110">
        <f>IF('Grunddaten Umlage § 3_IST'!D50&gt;0,'Grunddaten Umlage § 3_IST'!F50,0)</f>
        <v>0</v>
      </c>
      <c r="Y50" s="110">
        <f t="shared" si="2"/>
        <v>0</v>
      </c>
    </row>
    <row r="51" spans="1:25" x14ac:dyDescent="0.25">
      <c r="A51" s="106">
        <v>60667</v>
      </c>
      <c r="B51" s="107" t="s">
        <v>52</v>
      </c>
      <c r="C51" s="107" t="s">
        <v>20</v>
      </c>
      <c r="D51" s="108">
        <f>Finanzkraft!H51</f>
        <v>15797655.67</v>
      </c>
      <c r="E51" s="109">
        <f>'landesw Umlage § 3_IST'!E51</f>
        <v>7.474982121042778E-3</v>
      </c>
      <c r="F51" s="108">
        <f>'Grunddaten Umlage § 3_Plan'!D51</f>
        <v>0</v>
      </c>
      <c r="G51" s="110">
        <f>'Grunddaten Umlage § 3_Plan'!E51</f>
        <v>0</v>
      </c>
      <c r="H51" s="108">
        <f>'Grunddaten Umlage § 3_IST'!D51</f>
        <v>0</v>
      </c>
      <c r="I51" s="108">
        <f>'Grunddaten Umlage § 3_IST'!E51</f>
        <v>0</v>
      </c>
      <c r="J51" s="110">
        <f>'Grunddaten Umlage § 3_Plan'!J51</f>
        <v>12405.906721683195</v>
      </c>
      <c r="K51" s="110">
        <f>'Grunddaten Umlage § 3_IST'!J51</f>
        <v>9028.0219309208733</v>
      </c>
      <c r="L51" s="126">
        <f t="shared" si="3"/>
        <v>3377.8847907623222</v>
      </c>
      <c r="M51" s="110"/>
      <c r="N51" s="110">
        <f>'Grunddaten Umlage § 3_Plan'!H51</f>
        <v>0</v>
      </c>
      <c r="O51" s="110"/>
      <c r="P51" s="110">
        <f>'Grunddaten Umlage § 3_IST'!H51</f>
        <v>0</v>
      </c>
      <c r="Q51" s="130">
        <f t="shared" si="0"/>
        <v>0</v>
      </c>
      <c r="R51" s="110"/>
      <c r="S51" s="110">
        <f>'Grunddaten Umlage § 3_Plan'!I51</f>
        <v>0</v>
      </c>
      <c r="T51" s="110">
        <f>'Grunddaten Umlage § 3_IST'!I51</f>
        <v>0</v>
      </c>
      <c r="U51" s="126">
        <f t="shared" si="1"/>
        <v>0</v>
      </c>
      <c r="W51" s="110">
        <f>IF('Grunddaten Umlage § 3_Plan'!D51&gt;0,'Grunddaten Umlage § 3_Plan'!F51,0)</f>
        <v>0</v>
      </c>
      <c r="X51" s="110">
        <f>IF('Grunddaten Umlage § 3_IST'!D51&gt;0,'Grunddaten Umlage § 3_IST'!F51,0)</f>
        <v>0</v>
      </c>
      <c r="Y51" s="110">
        <f t="shared" si="2"/>
        <v>0</v>
      </c>
    </row>
    <row r="52" spans="1:25" x14ac:dyDescent="0.25">
      <c r="A52" s="106">
        <v>60668</v>
      </c>
      <c r="B52" s="107" t="s">
        <v>53</v>
      </c>
      <c r="C52" s="107" t="s">
        <v>20</v>
      </c>
      <c r="D52" s="108">
        <f>Finanzkraft!H52</f>
        <v>4332337.22</v>
      </c>
      <c r="E52" s="109">
        <f>'landesw Umlage § 3_IST'!E52</f>
        <v>2.0499334798976645E-3</v>
      </c>
      <c r="F52" s="108">
        <f>'Grunddaten Umlage § 3_Plan'!D52</f>
        <v>0</v>
      </c>
      <c r="G52" s="110">
        <f>'Grunddaten Umlage § 3_Plan'!E52</f>
        <v>0</v>
      </c>
      <c r="H52" s="108">
        <f>'Grunddaten Umlage § 3_IST'!D52</f>
        <v>0</v>
      </c>
      <c r="I52" s="108">
        <f>'Grunddaten Umlage § 3_IST'!E52</f>
        <v>0</v>
      </c>
      <c r="J52" s="110">
        <f>'Grunddaten Umlage § 3_Plan'!J52</f>
        <v>3359.3074434145669</v>
      </c>
      <c r="K52" s="110">
        <f>'Grunddaten Umlage § 3_IST'!J52</f>
        <v>2475.8379503472725</v>
      </c>
      <c r="L52" s="126">
        <f t="shared" si="3"/>
        <v>883.46949306729448</v>
      </c>
      <c r="M52" s="110"/>
      <c r="N52" s="110">
        <f>'Grunddaten Umlage § 3_Plan'!H52</f>
        <v>0</v>
      </c>
      <c r="O52" s="110"/>
      <c r="P52" s="110">
        <f>'Grunddaten Umlage § 3_IST'!H52</f>
        <v>0</v>
      </c>
      <c r="Q52" s="130">
        <f t="shared" si="0"/>
        <v>0</v>
      </c>
      <c r="R52" s="110"/>
      <c r="S52" s="110">
        <f>'Grunddaten Umlage § 3_Plan'!I52</f>
        <v>0</v>
      </c>
      <c r="T52" s="110">
        <f>'Grunddaten Umlage § 3_IST'!I52</f>
        <v>0</v>
      </c>
      <c r="U52" s="126">
        <f t="shared" si="1"/>
        <v>0</v>
      </c>
      <c r="W52" s="110">
        <f>IF('Grunddaten Umlage § 3_Plan'!D52&gt;0,'Grunddaten Umlage § 3_Plan'!F52,0)</f>
        <v>0</v>
      </c>
      <c r="X52" s="110">
        <f>IF('Grunddaten Umlage § 3_IST'!D52&gt;0,'Grunddaten Umlage § 3_IST'!F52,0)</f>
        <v>0</v>
      </c>
      <c r="Y52" s="110">
        <f t="shared" si="2"/>
        <v>0</v>
      </c>
    </row>
    <row r="53" spans="1:25" x14ac:dyDescent="0.25">
      <c r="A53" s="106">
        <v>60669</v>
      </c>
      <c r="B53" s="107" t="s">
        <v>54</v>
      </c>
      <c r="C53" s="107" t="s">
        <v>20</v>
      </c>
      <c r="D53" s="108">
        <f>Finanzkraft!H53</f>
        <v>21985867.09</v>
      </c>
      <c r="E53" s="109">
        <f>'landesw Umlage § 3_IST'!E53</f>
        <v>1.0403060229086054E-2</v>
      </c>
      <c r="F53" s="108">
        <f>'Grunddaten Umlage § 3_Plan'!D53</f>
        <v>0</v>
      </c>
      <c r="G53" s="110">
        <f>'Grunddaten Umlage § 3_Plan'!E53</f>
        <v>0</v>
      </c>
      <c r="H53" s="108">
        <f>'Grunddaten Umlage § 3_IST'!D53</f>
        <v>0</v>
      </c>
      <c r="I53" s="108">
        <f>'Grunddaten Umlage § 3_IST'!E53</f>
        <v>0</v>
      </c>
      <c r="J53" s="110">
        <f>'Grunddaten Umlage § 3_Plan'!J53</f>
        <v>16972.329124200394</v>
      </c>
      <c r="K53" s="110">
        <f>'Grunddaten Umlage § 3_IST'!J53</f>
        <v>12564.452245643322</v>
      </c>
      <c r="L53" s="126">
        <f t="shared" si="3"/>
        <v>4407.8768785570719</v>
      </c>
      <c r="M53" s="110"/>
      <c r="N53" s="110">
        <f>'Grunddaten Umlage § 3_Plan'!H53</f>
        <v>0</v>
      </c>
      <c r="O53" s="110"/>
      <c r="P53" s="110">
        <f>'Grunddaten Umlage § 3_IST'!H53</f>
        <v>0</v>
      </c>
      <c r="Q53" s="130">
        <f t="shared" si="0"/>
        <v>0</v>
      </c>
      <c r="R53" s="110"/>
      <c r="S53" s="110">
        <f>'Grunddaten Umlage § 3_Plan'!I53</f>
        <v>0</v>
      </c>
      <c r="T53" s="110">
        <f>'Grunddaten Umlage § 3_IST'!I53</f>
        <v>0</v>
      </c>
      <c r="U53" s="126">
        <f t="shared" si="1"/>
        <v>0</v>
      </c>
      <c r="W53" s="110">
        <f>IF('Grunddaten Umlage § 3_Plan'!D53&gt;0,'Grunddaten Umlage § 3_Plan'!F53,0)</f>
        <v>0</v>
      </c>
      <c r="X53" s="110">
        <f>IF('Grunddaten Umlage § 3_IST'!D53&gt;0,'Grunddaten Umlage § 3_IST'!F53,0)</f>
        <v>0</v>
      </c>
      <c r="Y53" s="110">
        <f t="shared" si="2"/>
        <v>0</v>
      </c>
    </row>
    <row r="54" spans="1:25" x14ac:dyDescent="0.25">
      <c r="A54" s="106">
        <v>60670</v>
      </c>
      <c r="B54" s="107" t="s">
        <v>55</v>
      </c>
      <c r="C54" s="107" t="s">
        <v>20</v>
      </c>
      <c r="D54" s="108">
        <f>Finanzkraft!H54</f>
        <v>17410083.359999999</v>
      </c>
      <c r="E54" s="109">
        <f>'landesw Umlage § 3_IST'!E54</f>
        <v>8.237935081026132E-3</v>
      </c>
      <c r="F54" s="108">
        <f>'Grunddaten Umlage § 3_Plan'!D54</f>
        <v>0</v>
      </c>
      <c r="G54" s="110">
        <f>'Grunddaten Umlage § 3_Plan'!E54</f>
        <v>0</v>
      </c>
      <c r="H54" s="108">
        <f>'Grunddaten Umlage § 3_IST'!D54</f>
        <v>0</v>
      </c>
      <c r="I54" s="108">
        <f>'Grunddaten Umlage § 3_IST'!E54</f>
        <v>0</v>
      </c>
      <c r="J54" s="110">
        <f>'Grunddaten Umlage § 3_Plan'!J54</f>
        <v>13489.658458122514</v>
      </c>
      <c r="K54" s="110">
        <f>'Grunddaten Umlage § 3_IST'!J54</f>
        <v>9949.4898278942273</v>
      </c>
      <c r="L54" s="126">
        <f t="shared" si="3"/>
        <v>3540.1686302282869</v>
      </c>
      <c r="M54" s="110"/>
      <c r="N54" s="110">
        <f>'Grunddaten Umlage § 3_Plan'!H54</f>
        <v>0</v>
      </c>
      <c r="O54" s="110"/>
      <c r="P54" s="110">
        <f>'Grunddaten Umlage § 3_IST'!H54</f>
        <v>0</v>
      </c>
      <c r="Q54" s="130">
        <f t="shared" si="0"/>
        <v>0</v>
      </c>
      <c r="R54" s="110"/>
      <c r="S54" s="110">
        <f>'Grunddaten Umlage § 3_Plan'!I54</f>
        <v>0</v>
      </c>
      <c r="T54" s="110">
        <f>'Grunddaten Umlage § 3_IST'!I54</f>
        <v>0</v>
      </c>
      <c r="U54" s="126">
        <f t="shared" si="1"/>
        <v>0</v>
      </c>
      <c r="W54" s="110">
        <f>IF('Grunddaten Umlage § 3_Plan'!D54&gt;0,'Grunddaten Umlage § 3_Plan'!F54,0)</f>
        <v>0</v>
      </c>
      <c r="X54" s="110">
        <f>IF('Grunddaten Umlage § 3_IST'!D54&gt;0,'Grunddaten Umlage § 3_IST'!F54,0)</f>
        <v>0</v>
      </c>
      <c r="Y54" s="110">
        <f t="shared" si="2"/>
        <v>0</v>
      </c>
    </row>
    <row r="55" spans="1:25" x14ac:dyDescent="0.25">
      <c r="A55" s="106">
        <v>61001</v>
      </c>
      <c r="B55" s="107" t="s">
        <v>56</v>
      </c>
      <c r="C55" s="107" t="s">
        <v>57</v>
      </c>
      <c r="D55" s="108">
        <f>Finanzkraft!H55</f>
        <v>1880313.23</v>
      </c>
      <c r="E55" s="109">
        <f>'landesw Umlage § 3_IST'!E55</f>
        <v>8.8970845230545504E-4</v>
      </c>
      <c r="F55" s="108">
        <f>'Grunddaten Umlage § 3_Plan'!D55</f>
        <v>0</v>
      </c>
      <c r="G55" s="110">
        <f>'Grunddaten Umlage § 3_Plan'!E55</f>
        <v>0</v>
      </c>
      <c r="H55" s="108">
        <f>'Grunddaten Umlage § 3_IST'!D55</f>
        <v>0</v>
      </c>
      <c r="I55" s="108">
        <f>'Grunddaten Umlage § 3_IST'!E55</f>
        <v>0</v>
      </c>
      <c r="J55" s="110">
        <f>'Grunddaten Umlage § 3_Plan'!J55</f>
        <v>1459.4828275103712</v>
      </c>
      <c r="K55" s="110">
        <f>'Grunddaten Umlage § 3_IST'!J55</f>
        <v>1074.5587466928669</v>
      </c>
      <c r="L55" s="126">
        <f t="shared" si="3"/>
        <v>384.92408081750432</v>
      </c>
      <c r="M55" s="110"/>
      <c r="N55" s="110">
        <f>'Grunddaten Umlage § 3_Plan'!H55</f>
        <v>0</v>
      </c>
      <c r="O55" s="110"/>
      <c r="P55" s="110">
        <f>'Grunddaten Umlage § 3_IST'!H55</f>
        <v>0</v>
      </c>
      <c r="Q55" s="130">
        <f t="shared" si="0"/>
        <v>0</v>
      </c>
      <c r="R55" s="110"/>
      <c r="S55" s="110">
        <f>'Grunddaten Umlage § 3_Plan'!I55</f>
        <v>0</v>
      </c>
      <c r="T55" s="110">
        <f>'Grunddaten Umlage § 3_IST'!I55</f>
        <v>0</v>
      </c>
      <c r="U55" s="126">
        <f t="shared" si="1"/>
        <v>0</v>
      </c>
      <c r="W55" s="110">
        <f>IF('Grunddaten Umlage § 3_Plan'!D55&gt;0,'Grunddaten Umlage § 3_Plan'!F55,0)</f>
        <v>0</v>
      </c>
      <c r="X55" s="110">
        <f>IF('Grunddaten Umlage § 3_IST'!D55&gt;0,'Grunddaten Umlage § 3_IST'!F55,0)</f>
        <v>0</v>
      </c>
      <c r="Y55" s="110">
        <f t="shared" si="2"/>
        <v>0</v>
      </c>
    </row>
    <row r="56" spans="1:25" x14ac:dyDescent="0.25">
      <c r="A56" s="106">
        <v>61002</v>
      </c>
      <c r="B56" s="107" t="s">
        <v>58</v>
      </c>
      <c r="C56" s="107" t="s">
        <v>57</v>
      </c>
      <c r="D56" s="108">
        <f>Finanzkraft!H56</f>
        <v>1319199.08</v>
      </c>
      <c r="E56" s="109">
        <f>'landesw Umlage § 3_IST'!E56</f>
        <v>6.2420587858629287E-4</v>
      </c>
      <c r="F56" s="108">
        <f>'Grunddaten Umlage § 3_Plan'!D56</f>
        <v>0</v>
      </c>
      <c r="G56" s="110">
        <f>'Grunddaten Umlage § 3_Plan'!E56</f>
        <v>0</v>
      </c>
      <c r="H56" s="108">
        <f>'Grunddaten Umlage § 3_IST'!D56</f>
        <v>0</v>
      </c>
      <c r="I56" s="108">
        <f>'Grunddaten Umlage § 3_IST'!E56</f>
        <v>0</v>
      </c>
      <c r="J56" s="110">
        <f>'Grunddaten Umlage § 3_Plan'!J56</f>
        <v>1040.9286735858118</v>
      </c>
      <c r="K56" s="110">
        <f>'Grunddaten Umlage § 3_IST'!J56</f>
        <v>753.89402543489155</v>
      </c>
      <c r="L56" s="126">
        <f t="shared" si="3"/>
        <v>287.03464815092025</v>
      </c>
      <c r="M56" s="110"/>
      <c r="N56" s="110">
        <f>'Grunddaten Umlage § 3_Plan'!H56</f>
        <v>0</v>
      </c>
      <c r="O56" s="110"/>
      <c r="P56" s="110">
        <f>'Grunddaten Umlage § 3_IST'!H56</f>
        <v>0</v>
      </c>
      <c r="Q56" s="130">
        <f t="shared" si="0"/>
        <v>0</v>
      </c>
      <c r="R56" s="110"/>
      <c r="S56" s="110">
        <f>'Grunddaten Umlage § 3_Plan'!I56</f>
        <v>0</v>
      </c>
      <c r="T56" s="110">
        <f>'Grunddaten Umlage § 3_IST'!I56</f>
        <v>0</v>
      </c>
      <c r="U56" s="126">
        <f t="shared" si="1"/>
        <v>0</v>
      </c>
      <c r="W56" s="110">
        <f>IF('Grunddaten Umlage § 3_Plan'!D56&gt;0,'Grunddaten Umlage § 3_Plan'!F56,0)</f>
        <v>0</v>
      </c>
      <c r="X56" s="110">
        <f>IF('Grunddaten Umlage § 3_IST'!D56&gt;0,'Grunddaten Umlage § 3_IST'!F56,0)</f>
        <v>0</v>
      </c>
      <c r="Y56" s="110">
        <f t="shared" si="2"/>
        <v>0</v>
      </c>
    </row>
    <row r="57" spans="1:25" x14ac:dyDescent="0.25">
      <c r="A57" s="106">
        <v>61007</v>
      </c>
      <c r="B57" s="107" t="s">
        <v>59</v>
      </c>
      <c r="C57" s="107" t="s">
        <v>57</v>
      </c>
      <c r="D57" s="108">
        <f>Finanzkraft!H57</f>
        <v>1665131.93</v>
      </c>
      <c r="E57" s="109">
        <f>'landesw Umlage § 3_IST'!E57</f>
        <v>7.8789104319852883E-4</v>
      </c>
      <c r="F57" s="108">
        <f>'Grunddaten Umlage § 3_Plan'!D57</f>
        <v>0</v>
      </c>
      <c r="G57" s="110">
        <f>'Grunddaten Umlage § 3_Plan'!E57</f>
        <v>0</v>
      </c>
      <c r="H57" s="108">
        <f>'Grunddaten Umlage § 3_IST'!D57</f>
        <v>0</v>
      </c>
      <c r="I57" s="108">
        <f>'Grunddaten Umlage § 3_IST'!E57</f>
        <v>0</v>
      </c>
      <c r="J57" s="110">
        <f>'Grunddaten Umlage § 3_Plan'!J57</f>
        <v>1303.2777457815057</v>
      </c>
      <c r="K57" s="110">
        <f>'Grunddaten Umlage § 3_IST'!J57</f>
        <v>951.58724154649201</v>
      </c>
      <c r="L57" s="126">
        <f t="shared" si="3"/>
        <v>351.69050423501369</v>
      </c>
      <c r="M57" s="110"/>
      <c r="N57" s="110">
        <f>'Grunddaten Umlage § 3_Plan'!H57</f>
        <v>0</v>
      </c>
      <c r="O57" s="110"/>
      <c r="P57" s="110">
        <f>'Grunddaten Umlage § 3_IST'!H57</f>
        <v>0</v>
      </c>
      <c r="Q57" s="130">
        <f t="shared" si="0"/>
        <v>0</v>
      </c>
      <c r="R57" s="110"/>
      <c r="S57" s="110">
        <f>'Grunddaten Umlage § 3_Plan'!I57</f>
        <v>0</v>
      </c>
      <c r="T57" s="110">
        <f>'Grunddaten Umlage § 3_IST'!I57</f>
        <v>0</v>
      </c>
      <c r="U57" s="126">
        <f t="shared" si="1"/>
        <v>0</v>
      </c>
      <c r="W57" s="110">
        <f>IF('Grunddaten Umlage § 3_Plan'!D57&gt;0,'Grunddaten Umlage § 3_Plan'!F57,0)</f>
        <v>0</v>
      </c>
      <c r="X57" s="110">
        <f>IF('Grunddaten Umlage § 3_IST'!D57&gt;0,'Grunddaten Umlage § 3_IST'!F57,0)</f>
        <v>0</v>
      </c>
      <c r="Y57" s="110">
        <f t="shared" si="2"/>
        <v>0</v>
      </c>
    </row>
    <row r="58" spans="1:25" x14ac:dyDescent="0.25">
      <c r="A58" s="106">
        <v>61008</v>
      </c>
      <c r="B58" s="107" t="s">
        <v>60</v>
      </c>
      <c r="C58" s="107" t="s">
        <v>57</v>
      </c>
      <c r="D58" s="108">
        <f>Finanzkraft!H58</f>
        <v>2211350.2799999998</v>
      </c>
      <c r="E58" s="109">
        <f>'landesw Umlage § 3_IST'!E58</f>
        <v>1.0463453661515929E-3</v>
      </c>
      <c r="F58" s="108">
        <f>'Grunddaten Umlage § 3_Plan'!D58</f>
        <v>0</v>
      </c>
      <c r="G58" s="110">
        <f>'Grunddaten Umlage § 3_Plan'!E58</f>
        <v>0</v>
      </c>
      <c r="H58" s="108">
        <f>'Grunddaten Umlage § 3_IST'!D58</f>
        <v>0</v>
      </c>
      <c r="I58" s="108">
        <f>'Grunddaten Umlage § 3_IST'!E58</f>
        <v>0</v>
      </c>
      <c r="J58" s="110">
        <f>'Grunddaten Umlage § 3_Plan'!J58</f>
        <v>1715.8578122161489</v>
      </c>
      <c r="K58" s="110">
        <f>'Grunddaten Umlage § 3_IST'!J58</f>
        <v>1263.7393320769861</v>
      </c>
      <c r="L58" s="126">
        <f t="shared" si="3"/>
        <v>452.11848013916278</v>
      </c>
      <c r="M58" s="110"/>
      <c r="N58" s="110">
        <f>'Grunddaten Umlage § 3_Plan'!H58</f>
        <v>0</v>
      </c>
      <c r="O58" s="110"/>
      <c r="P58" s="110">
        <f>'Grunddaten Umlage § 3_IST'!H58</f>
        <v>0</v>
      </c>
      <c r="Q58" s="130">
        <f t="shared" si="0"/>
        <v>0</v>
      </c>
      <c r="R58" s="110"/>
      <c r="S58" s="110">
        <f>'Grunddaten Umlage § 3_Plan'!I58</f>
        <v>0</v>
      </c>
      <c r="T58" s="110">
        <f>'Grunddaten Umlage § 3_IST'!I58</f>
        <v>0</v>
      </c>
      <c r="U58" s="126">
        <f t="shared" si="1"/>
        <v>0</v>
      </c>
      <c r="W58" s="110">
        <f>IF('Grunddaten Umlage § 3_Plan'!D58&gt;0,'Grunddaten Umlage § 3_Plan'!F58,0)</f>
        <v>0</v>
      </c>
      <c r="X58" s="110">
        <f>IF('Grunddaten Umlage § 3_IST'!D58&gt;0,'Grunddaten Umlage § 3_IST'!F58,0)</f>
        <v>0</v>
      </c>
      <c r="Y58" s="110">
        <f t="shared" si="2"/>
        <v>0</v>
      </c>
    </row>
    <row r="59" spans="1:25" x14ac:dyDescent="0.25">
      <c r="A59" s="106">
        <v>61012</v>
      </c>
      <c r="B59" s="107" t="s">
        <v>61</v>
      </c>
      <c r="C59" s="107" t="s">
        <v>57</v>
      </c>
      <c r="D59" s="108">
        <f>Finanzkraft!H59</f>
        <v>3787959.79</v>
      </c>
      <c r="E59" s="109">
        <f>'landesw Umlage § 3_IST'!E59</f>
        <v>1.7923502256888321E-3</v>
      </c>
      <c r="F59" s="108">
        <f>'Grunddaten Umlage § 3_Plan'!D59</f>
        <v>0</v>
      </c>
      <c r="G59" s="110">
        <f>'Grunddaten Umlage § 3_Plan'!E59</f>
        <v>0</v>
      </c>
      <c r="H59" s="108">
        <f>'Grunddaten Umlage § 3_IST'!D59</f>
        <v>0</v>
      </c>
      <c r="I59" s="108">
        <f>'Grunddaten Umlage § 3_IST'!E59</f>
        <v>0</v>
      </c>
      <c r="J59" s="110">
        <f>'Grunddaten Umlage § 3_Plan'!J59</f>
        <v>2972.5155556527593</v>
      </c>
      <c r="K59" s="110">
        <f>'Grunddaten Umlage § 3_IST'!J59</f>
        <v>2164.7379061760766</v>
      </c>
      <c r="L59" s="126">
        <f t="shared" si="3"/>
        <v>807.77764947668265</v>
      </c>
      <c r="M59" s="110"/>
      <c r="N59" s="110">
        <f>'Grunddaten Umlage § 3_Plan'!H59</f>
        <v>0</v>
      </c>
      <c r="O59" s="110"/>
      <c r="P59" s="110">
        <f>'Grunddaten Umlage § 3_IST'!H59</f>
        <v>0</v>
      </c>
      <c r="Q59" s="130">
        <f t="shared" si="0"/>
        <v>0</v>
      </c>
      <c r="R59" s="110"/>
      <c r="S59" s="110">
        <f>'Grunddaten Umlage § 3_Plan'!I59</f>
        <v>0</v>
      </c>
      <c r="T59" s="110">
        <f>'Grunddaten Umlage § 3_IST'!I59</f>
        <v>0</v>
      </c>
      <c r="U59" s="126">
        <f t="shared" si="1"/>
        <v>0</v>
      </c>
      <c r="W59" s="110">
        <f>IF('Grunddaten Umlage § 3_Plan'!D59&gt;0,'Grunddaten Umlage § 3_Plan'!F59,0)</f>
        <v>0</v>
      </c>
      <c r="X59" s="110">
        <f>IF('Grunddaten Umlage § 3_IST'!D59&gt;0,'Grunddaten Umlage § 3_IST'!F59,0)</f>
        <v>0</v>
      </c>
      <c r="Y59" s="110">
        <f t="shared" si="2"/>
        <v>0</v>
      </c>
    </row>
    <row r="60" spans="1:25" x14ac:dyDescent="0.25">
      <c r="A60" s="106">
        <v>61013</v>
      </c>
      <c r="B60" s="107" t="s">
        <v>62</v>
      </c>
      <c r="C60" s="107" t="s">
        <v>57</v>
      </c>
      <c r="D60" s="108">
        <f>Finanzkraft!H60</f>
        <v>2900084.79</v>
      </c>
      <c r="E60" s="109">
        <f>'landesw Umlage § 3_IST'!E60</f>
        <v>1.3722341091358969E-3</v>
      </c>
      <c r="F60" s="108">
        <f>'Grunddaten Umlage § 3_Plan'!D60</f>
        <v>0</v>
      </c>
      <c r="G60" s="110">
        <f>'Grunddaten Umlage § 3_Plan'!E60</f>
        <v>0</v>
      </c>
      <c r="H60" s="108">
        <f>'Grunddaten Umlage § 3_IST'!D60</f>
        <v>0</v>
      </c>
      <c r="I60" s="108">
        <f>'Grunddaten Umlage § 3_IST'!E60</f>
        <v>0</v>
      </c>
      <c r="J60" s="110">
        <f>'Grunddaten Umlage § 3_Plan'!J60</f>
        <v>2253.792514875965</v>
      </c>
      <c r="K60" s="110">
        <f>'Grunddaten Umlage § 3_IST'!J60</f>
        <v>1657.3363562651987</v>
      </c>
      <c r="L60" s="126">
        <f t="shared" si="3"/>
        <v>596.45615861076635</v>
      </c>
      <c r="M60" s="110"/>
      <c r="N60" s="110">
        <f>'Grunddaten Umlage § 3_Plan'!H60</f>
        <v>0</v>
      </c>
      <c r="O60" s="110"/>
      <c r="P60" s="110">
        <f>'Grunddaten Umlage § 3_IST'!H60</f>
        <v>0</v>
      </c>
      <c r="Q60" s="130">
        <f t="shared" si="0"/>
        <v>0</v>
      </c>
      <c r="R60" s="110"/>
      <c r="S60" s="110">
        <f>'Grunddaten Umlage § 3_Plan'!I60</f>
        <v>0</v>
      </c>
      <c r="T60" s="110">
        <f>'Grunddaten Umlage § 3_IST'!I60</f>
        <v>0</v>
      </c>
      <c r="U60" s="126">
        <f t="shared" si="1"/>
        <v>0</v>
      </c>
      <c r="W60" s="110">
        <f>IF('Grunddaten Umlage § 3_Plan'!D60&gt;0,'Grunddaten Umlage § 3_Plan'!F60,0)</f>
        <v>0</v>
      </c>
      <c r="X60" s="110">
        <f>IF('Grunddaten Umlage § 3_IST'!D60&gt;0,'Grunddaten Umlage § 3_IST'!F60,0)</f>
        <v>0</v>
      </c>
      <c r="Y60" s="110">
        <f t="shared" si="2"/>
        <v>0</v>
      </c>
    </row>
    <row r="61" spans="1:25" x14ac:dyDescent="0.25">
      <c r="A61" s="106">
        <v>61016</v>
      </c>
      <c r="B61" s="107" t="s">
        <v>63</v>
      </c>
      <c r="C61" s="107" t="s">
        <v>57</v>
      </c>
      <c r="D61" s="108">
        <f>Finanzkraft!H61</f>
        <v>2517275.34</v>
      </c>
      <c r="E61" s="109">
        <f>'landesw Umlage § 3_IST'!E61</f>
        <v>1.1911000311251802E-3</v>
      </c>
      <c r="F61" s="108">
        <f>'Grunddaten Umlage § 3_Plan'!D61</f>
        <v>0</v>
      </c>
      <c r="G61" s="110">
        <f>'Grunddaten Umlage § 3_Plan'!E61</f>
        <v>0</v>
      </c>
      <c r="H61" s="108">
        <f>'Grunddaten Umlage § 3_IST'!D61</f>
        <v>0</v>
      </c>
      <c r="I61" s="108">
        <f>'Grunddaten Umlage § 3_IST'!E61</f>
        <v>0</v>
      </c>
      <c r="J61" s="110">
        <f>'Grunddaten Umlage § 3_Plan'!J61</f>
        <v>1953.6354853689936</v>
      </c>
      <c r="K61" s="110">
        <f>'Grunddaten Umlage § 3_IST'!J61</f>
        <v>1438.5689529139038</v>
      </c>
      <c r="L61" s="126">
        <f t="shared" si="3"/>
        <v>515.06653245508983</v>
      </c>
      <c r="M61" s="110"/>
      <c r="N61" s="110">
        <f>'Grunddaten Umlage § 3_Plan'!H61</f>
        <v>0</v>
      </c>
      <c r="O61" s="110"/>
      <c r="P61" s="110">
        <f>'Grunddaten Umlage § 3_IST'!H61</f>
        <v>0</v>
      </c>
      <c r="Q61" s="130">
        <f t="shared" si="0"/>
        <v>0</v>
      </c>
      <c r="R61" s="110"/>
      <c r="S61" s="110">
        <f>'Grunddaten Umlage § 3_Plan'!I61</f>
        <v>0</v>
      </c>
      <c r="T61" s="110">
        <f>'Grunddaten Umlage § 3_IST'!I61</f>
        <v>0</v>
      </c>
      <c r="U61" s="126">
        <f t="shared" si="1"/>
        <v>0</v>
      </c>
      <c r="W61" s="110">
        <f>IF('Grunddaten Umlage § 3_Plan'!D61&gt;0,'Grunddaten Umlage § 3_Plan'!F61,0)</f>
        <v>0</v>
      </c>
      <c r="X61" s="110">
        <f>IF('Grunddaten Umlage § 3_IST'!D61&gt;0,'Grunddaten Umlage § 3_IST'!F61,0)</f>
        <v>0</v>
      </c>
      <c r="Y61" s="110">
        <f t="shared" si="2"/>
        <v>0</v>
      </c>
    </row>
    <row r="62" spans="1:25" x14ac:dyDescent="0.25">
      <c r="A62" s="106">
        <v>61017</v>
      </c>
      <c r="B62" s="107" t="s">
        <v>64</v>
      </c>
      <c r="C62" s="107" t="s">
        <v>57</v>
      </c>
      <c r="D62" s="108">
        <f>Finanzkraft!H62</f>
        <v>1752775.17</v>
      </c>
      <c r="E62" s="109">
        <f>'landesw Umlage § 3_IST'!E62</f>
        <v>8.2936122495938134E-4</v>
      </c>
      <c r="F62" s="108">
        <f>'Grunddaten Umlage § 3_Plan'!D62</f>
        <v>0</v>
      </c>
      <c r="G62" s="110">
        <f>'Grunddaten Umlage § 3_Plan'!E62</f>
        <v>0</v>
      </c>
      <c r="H62" s="108">
        <f>'Grunddaten Umlage § 3_IST'!D62</f>
        <v>0</v>
      </c>
      <c r="I62" s="108">
        <f>'Grunddaten Umlage § 3_IST'!E62</f>
        <v>0</v>
      </c>
      <c r="J62" s="110">
        <f>'Grunddaten Umlage § 3_Plan'!J62</f>
        <v>1380.2322305958671</v>
      </c>
      <c r="K62" s="110">
        <f>'Grunddaten Umlage § 3_IST'!J62</f>
        <v>1001.6734764502917</v>
      </c>
      <c r="L62" s="126">
        <f t="shared" si="3"/>
        <v>378.55875414557545</v>
      </c>
      <c r="M62" s="110"/>
      <c r="N62" s="110">
        <f>'Grunddaten Umlage § 3_Plan'!H62</f>
        <v>0</v>
      </c>
      <c r="O62" s="110"/>
      <c r="P62" s="110">
        <f>'Grunddaten Umlage § 3_IST'!H62</f>
        <v>0</v>
      </c>
      <c r="Q62" s="130">
        <f t="shared" si="0"/>
        <v>0</v>
      </c>
      <c r="R62" s="110"/>
      <c r="S62" s="110">
        <f>'Grunddaten Umlage § 3_Plan'!I62</f>
        <v>0</v>
      </c>
      <c r="T62" s="110">
        <f>'Grunddaten Umlage § 3_IST'!I62</f>
        <v>0</v>
      </c>
      <c r="U62" s="126">
        <f t="shared" si="1"/>
        <v>0</v>
      </c>
      <c r="W62" s="110">
        <f>IF('Grunddaten Umlage § 3_Plan'!D62&gt;0,'Grunddaten Umlage § 3_Plan'!F62,0)</f>
        <v>0</v>
      </c>
      <c r="X62" s="110">
        <f>IF('Grunddaten Umlage § 3_IST'!D62&gt;0,'Grunddaten Umlage § 3_IST'!F62,0)</f>
        <v>0</v>
      </c>
      <c r="Y62" s="110">
        <f t="shared" si="2"/>
        <v>0</v>
      </c>
    </row>
    <row r="63" spans="1:25" x14ac:dyDescent="0.25">
      <c r="A63" s="106">
        <v>61019</v>
      </c>
      <c r="B63" s="107" t="s">
        <v>65</v>
      </c>
      <c r="C63" s="107" t="s">
        <v>57</v>
      </c>
      <c r="D63" s="108">
        <f>Finanzkraft!H63</f>
        <v>2200720.67</v>
      </c>
      <c r="E63" s="109">
        <f>'landesw Umlage § 3_IST'!E63</f>
        <v>1.0413157499627463E-3</v>
      </c>
      <c r="F63" s="108">
        <f>'Grunddaten Umlage § 3_Plan'!D63</f>
        <v>0</v>
      </c>
      <c r="G63" s="110">
        <f>'Grunddaten Umlage § 3_Plan'!E63</f>
        <v>0</v>
      </c>
      <c r="H63" s="108">
        <f>'Grunddaten Umlage § 3_IST'!D63</f>
        <v>0</v>
      </c>
      <c r="I63" s="108">
        <f>'Grunddaten Umlage § 3_IST'!E63</f>
        <v>0</v>
      </c>
      <c r="J63" s="110">
        <f>'Grunddaten Umlage § 3_Plan'!J63</f>
        <v>1701.1300089459644</v>
      </c>
      <c r="K63" s="110">
        <f>'Grunddaten Umlage § 3_IST'!J63</f>
        <v>1257.6647375800712</v>
      </c>
      <c r="L63" s="126">
        <f t="shared" si="3"/>
        <v>443.46527136589316</v>
      </c>
      <c r="M63" s="110"/>
      <c r="N63" s="110">
        <f>'Grunddaten Umlage § 3_Plan'!H63</f>
        <v>0</v>
      </c>
      <c r="O63" s="110"/>
      <c r="P63" s="110">
        <f>'Grunddaten Umlage § 3_IST'!H63</f>
        <v>0</v>
      </c>
      <c r="Q63" s="130">
        <f t="shared" si="0"/>
        <v>0</v>
      </c>
      <c r="R63" s="110"/>
      <c r="S63" s="110">
        <f>'Grunddaten Umlage § 3_Plan'!I63</f>
        <v>0</v>
      </c>
      <c r="T63" s="110">
        <f>'Grunddaten Umlage § 3_IST'!I63</f>
        <v>0</v>
      </c>
      <c r="U63" s="126">
        <f t="shared" si="1"/>
        <v>0</v>
      </c>
      <c r="W63" s="110">
        <f>IF('Grunddaten Umlage § 3_Plan'!D63&gt;0,'Grunddaten Umlage § 3_Plan'!F63,0)</f>
        <v>0</v>
      </c>
      <c r="X63" s="110">
        <f>IF('Grunddaten Umlage § 3_IST'!D63&gt;0,'Grunddaten Umlage § 3_IST'!F63,0)</f>
        <v>0</v>
      </c>
      <c r="Y63" s="110">
        <f t="shared" si="2"/>
        <v>0</v>
      </c>
    </row>
    <row r="64" spans="1:25" x14ac:dyDescent="0.25">
      <c r="A64" s="106">
        <v>61020</v>
      </c>
      <c r="B64" s="107" t="s">
        <v>66</v>
      </c>
      <c r="C64" s="107" t="s">
        <v>57</v>
      </c>
      <c r="D64" s="108">
        <f>Finanzkraft!H64</f>
        <v>1979582.26</v>
      </c>
      <c r="E64" s="109">
        <f>'landesw Umlage § 3_IST'!E64</f>
        <v>9.3667961308549377E-4</v>
      </c>
      <c r="F64" s="108">
        <f>'Grunddaten Umlage § 3_Plan'!D64</f>
        <v>0</v>
      </c>
      <c r="G64" s="110">
        <f>'Grunddaten Umlage § 3_Plan'!E64</f>
        <v>0</v>
      </c>
      <c r="H64" s="108">
        <f>'Grunddaten Umlage § 3_IST'!D64</f>
        <v>0</v>
      </c>
      <c r="I64" s="108">
        <f>'Grunddaten Umlage § 3_IST'!E64</f>
        <v>0</v>
      </c>
      <c r="J64" s="110">
        <f>'Grunddaten Umlage § 3_Plan'!J64</f>
        <v>1548.9728012245359</v>
      </c>
      <c r="K64" s="110">
        <f>'Grunddaten Umlage § 3_IST'!J64</f>
        <v>1131.2888716317937</v>
      </c>
      <c r="L64" s="126">
        <f t="shared" si="3"/>
        <v>417.68392959274229</v>
      </c>
      <c r="M64" s="110"/>
      <c r="N64" s="110">
        <f>'Grunddaten Umlage § 3_Plan'!H64</f>
        <v>0</v>
      </c>
      <c r="O64" s="110"/>
      <c r="P64" s="110">
        <f>'Grunddaten Umlage § 3_IST'!H64</f>
        <v>0</v>
      </c>
      <c r="Q64" s="130">
        <f t="shared" si="0"/>
        <v>0</v>
      </c>
      <c r="R64" s="110"/>
      <c r="S64" s="110">
        <f>'Grunddaten Umlage § 3_Plan'!I64</f>
        <v>0</v>
      </c>
      <c r="T64" s="110">
        <f>'Grunddaten Umlage § 3_IST'!I64</f>
        <v>0</v>
      </c>
      <c r="U64" s="126">
        <f t="shared" si="1"/>
        <v>0</v>
      </c>
      <c r="W64" s="110">
        <f>IF('Grunddaten Umlage § 3_Plan'!D64&gt;0,'Grunddaten Umlage § 3_Plan'!F64,0)</f>
        <v>0</v>
      </c>
      <c r="X64" s="110">
        <f>IF('Grunddaten Umlage § 3_IST'!D64&gt;0,'Grunddaten Umlage § 3_IST'!F64,0)</f>
        <v>0</v>
      </c>
      <c r="Y64" s="110">
        <f t="shared" si="2"/>
        <v>0</v>
      </c>
    </row>
    <row r="65" spans="1:25" x14ac:dyDescent="0.25">
      <c r="A65" s="106">
        <v>61021</v>
      </c>
      <c r="B65" s="107" t="s">
        <v>67</v>
      </c>
      <c r="C65" s="107" t="s">
        <v>57</v>
      </c>
      <c r="D65" s="108">
        <f>Finanzkraft!H65</f>
        <v>4978589.37</v>
      </c>
      <c r="E65" s="109">
        <f>'landesw Umlage § 3_IST'!E65</f>
        <v>2.3557208301124865E-3</v>
      </c>
      <c r="F65" s="108">
        <f>'Grunddaten Umlage § 3_Plan'!D65</f>
        <v>0</v>
      </c>
      <c r="G65" s="110">
        <f>'Grunddaten Umlage § 3_Plan'!E65</f>
        <v>0</v>
      </c>
      <c r="H65" s="108">
        <f>'Grunddaten Umlage § 3_IST'!D65</f>
        <v>0</v>
      </c>
      <c r="I65" s="108">
        <f>'Grunddaten Umlage § 3_IST'!E65</f>
        <v>0</v>
      </c>
      <c r="J65" s="110">
        <f>'Grunddaten Umlage § 3_Plan'!J65</f>
        <v>3950.2915717549422</v>
      </c>
      <c r="K65" s="110">
        <f>'Grunddaten Umlage § 3_IST'!J65</f>
        <v>2845.1572154952241</v>
      </c>
      <c r="L65" s="126">
        <f t="shared" si="3"/>
        <v>1105.1343562597181</v>
      </c>
      <c r="M65" s="110"/>
      <c r="N65" s="110">
        <f>'Grunddaten Umlage § 3_Plan'!H65</f>
        <v>0</v>
      </c>
      <c r="O65" s="110"/>
      <c r="P65" s="110">
        <f>'Grunddaten Umlage § 3_IST'!H65</f>
        <v>0</v>
      </c>
      <c r="Q65" s="130">
        <f t="shared" si="0"/>
        <v>0</v>
      </c>
      <c r="R65" s="110"/>
      <c r="S65" s="110">
        <f>'Grunddaten Umlage § 3_Plan'!I65</f>
        <v>0</v>
      </c>
      <c r="T65" s="110">
        <f>'Grunddaten Umlage § 3_IST'!I65</f>
        <v>0</v>
      </c>
      <c r="U65" s="126">
        <f t="shared" si="1"/>
        <v>0</v>
      </c>
      <c r="W65" s="110">
        <f>IF('Grunddaten Umlage § 3_Plan'!D65&gt;0,'Grunddaten Umlage § 3_Plan'!F65,0)</f>
        <v>0</v>
      </c>
      <c r="X65" s="110">
        <f>IF('Grunddaten Umlage § 3_IST'!D65&gt;0,'Grunddaten Umlage § 3_IST'!F65,0)</f>
        <v>0</v>
      </c>
      <c r="Y65" s="110">
        <f t="shared" si="2"/>
        <v>0</v>
      </c>
    </row>
    <row r="66" spans="1:25" x14ac:dyDescent="0.25">
      <c r="A66" s="106">
        <v>61024</v>
      </c>
      <c r="B66" s="107" t="s">
        <v>68</v>
      </c>
      <c r="C66" s="107" t="s">
        <v>57</v>
      </c>
      <c r="D66" s="108">
        <f>Finanzkraft!H66</f>
        <v>2577071.71</v>
      </c>
      <c r="E66" s="109">
        <f>'landesw Umlage § 3_IST'!E66</f>
        <v>1.2193938999111721E-3</v>
      </c>
      <c r="F66" s="108">
        <f>'Grunddaten Umlage § 3_Plan'!D66</f>
        <v>0</v>
      </c>
      <c r="G66" s="110">
        <f>'Grunddaten Umlage § 3_Plan'!E66</f>
        <v>0</v>
      </c>
      <c r="H66" s="108">
        <f>'Grunddaten Umlage § 3_IST'!D66</f>
        <v>0</v>
      </c>
      <c r="I66" s="108">
        <f>'Grunddaten Umlage § 3_IST'!E66</f>
        <v>0</v>
      </c>
      <c r="J66" s="110">
        <f>'Grunddaten Umlage § 3_Plan'!J66</f>
        <v>1994.9433587367068</v>
      </c>
      <c r="K66" s="110">
        <f>'Grunddaten Umlage § 3_IST'!J66</f>
        <v>1472.7412979140947</v>
      </c>
      <c r="L66" s="126">
        <f t="shared" si="3"/>
        <v>522.20206082261211</v>
      </c>
      <c r="M66" s="110"/>
      <c r="N66" s="110">
        <f>'Grunddaten Umlage § 3_Plan'!H66</f>
        <v>0</v>
      </c>
      <c r="O66" s="110"/>
      <c r="P66" s="110">
        <f>'Grunddaten Umlage § 3_IST'!H66</f>
        <v>0</v>
      </c>
      <c r="Q66" s="130">
        <f t="shared" si="0"/>
        <v>0</v>
      </c>
      <c r="R66" s="110"/>
      <c r="S66" s="110">
        <f>'Grunddaten Umlage § 3_Plan'!I66</f>
        <v>0</v>
      </c>
      <c r="T66" s="110">
        <f>'Grunddaten Umlage § 3_IST'!I66</f>
        <v>0</v>
      </c>
      <c r="U66" s="126">
        <f t="shared" si="1"/>
        <v>0</v>
      </c>
      <c r="W66" s="110">
        <f>IF('Grunddaten Umlage § 3_Plan'!D66&gt;0,'Grunddaten Umlage § 3_Plan'!F66,0)</f>
        <v>0</v>
      </c>
      <c r="X66" s="110">
        <f>IF('Grunddaten Umlage § 3_IST'!D66&gt;0,'Grunddaten Umlage § 3_IST'!F66,0)</f>
        <v>0</v>
      </c>
      <c r="Y66" s="110">
        <f t="shared" si="2"/>
        <v>0</v>
      </c>
    </row>
    <row r="67" spans="1:25" x14ac:dyDescent="0.25">
      <c r="A67" s="106">
        <v>61027</v>
      </c>
      <c r="B67" s="107" t="s">
        <v>69</v>
      </c>
      <c r="C67" s="107" t="s">
        <v>57</v>
      </c>
      <c r="D67" s="108">
        <f>Finanzkraft!H67</f>
        <v>2064703.63</v>
      </c>
      <c r="E67" s="109">
        <f>'landesw Umlage § 3_IST'!E67</f>
        <v>9.7695652075838169E-4</v>
      </c>
      <c r="F67" s="108">
        <f>'Grunddaten Umlage § 3_Plan'!D67</f>
        <v>0</v>
      </c>
      <c r="G67" s="110">
        <f>'Grunddaten Umlage § 3_Plan'!E67</f>
        <v>0</v>
      </c>
      <c r="H67" s="108">
        <f>'Grunddaten Umlage § 3_IST'!D67</f>
        <v>0</v>
      </c>
      <c r="I67" s="108">
        <f>'Grunddaten Umlage § 3_IST'!E67</f>
        <v>0</v>
      </c>
      <c r="J67" s="110">
        <f>'Grunddaten Umlage § 3_Plan'!J67</f>
        <v>1620.5115584863308</v>
      </c>
      <c r="K67" s="110">
        <f>'Grunddaten Umlage § 3_IST'!J67</f>
        <v>1179.9339118328774</v>
      </c>
      <c r="L67" s="126">
        <f t="shared" si="3"/>
        <v>440.57764665345348</v>
      </c>
      <c r="M67" s="110"/>
      <c r="N67" s="110">
        <f>'Grunddaten Umlage § 3_Plan'!H67</f>
        <v>0</v>
      </c>
      <c r="O67" s="110"/>
      <c r="P67" s="110">
        <f>'Grunddaten Umlage § 3_IST'!H67</f>
        <v>0</v>
      </c>
      <c r="Q67" s="130">
        <f t="shared" si="0"/>
        <v>0</v>
      </c>
      <c r="R67" s="110"/>
      <c r="S67" s="110">
        <f>'Grunddaten Umlage § 3_Plan'!I67</f>
        <v>0</v>
      </c>
      <c r="T67" s="110">
        <f>'Grunddaten Umlage § 3_IST'!I67</f>
        <v>0</v>
      </c>
      <c r="U67" s="126">
        <f t="shared" si="1"/>
        <v>0</v>
      </c>
      <c r="W67" s="110">
        <f>IF('Grunddaten Umlage § 3_Plan'!D67&gt;0,'Grunddaten Umlage § 3_Plan'!F67,0)</f>
        <v>0</v>
      </c>
      <c r="X67" s="110">
        <f>IF('Grunddaten Umlage § 3_IST'!D67&gt;0,'Grunddaten Umlage § 3_IST'!F67,0)</f>
        <v>0</v>
      </c>
      <c r="Y67" s="110">
        <f t="shared" si="2"/>
        <v>0</v>
      </c>
    </row>
    <row r="68" spans="1:25" x14ac:dyDescent="0.25">
      <c r="A68" s="106">
        <v>61030</v>
      </c>
      <c r="B68" s="107" t="s">
        <v>70</v>
      </c>
      <c r="C68" s="107" t="s">
        <v>57</v>
      </c>
      <c r="D68" s="108">
        <f>Finanzkraft!H68</f>
        <v>2054516.78</v>
      </c>
      <c r="E68" s="109">
        <f>'landesw Umlage § 3_IST'!E68</f>
        <v>9.7213640546973501E-4</v>
      </c>
      <c r="F68" s="108">
        <f>'Grunddaten Umlage § 3_Plan'!D68</f>
        <v>0</v>
      </c>
      <c r="G68" s="110">
        <f>'Grunddaten Umlage § 3_Plan'!E68</f>
        <v>0</v>
      </c>
      <c r="H68" s="108">
        <f>'Grunddaten Umlage § 3_IST'!D68</f>
        <v>0</v>
      </c>
      <c r="I68" s="108">
        <f>'Grunddaten Umlage § 3_IST'!E68</f>
        <v>0</v>
      </c>
      <c r="J68" s="110">
        <f>'Grunddaten Umlage § 3_Plan'!J68</f>
        <v>1590.5735617439668</v>
      </c>
      <c r="K68" s="110">
        <f>'Grunddaten Umlage § 3_IST'!J68</f>
        <v>1174.1123451948827</v>
      </c>
      <c r="L68" s="126">
        <f t="shared" si="3"/>
        <v>416.46121654908416</v>
      </c>
      <c r="M68" s="110"/>
      <c r="N68" s="110">
        <f>'Grunddaten Umlage § 3_Plan'!H68</f>
        <v>0</v>
      </c>
      <c r="O68" s="110"/>
      <c r="P68" s="110">
        <f>'Grunddaten Umlage § 3_IST'!H68</f>
        <v>0</v>
      </c>
      <c r="Q68" s="130">
        <f t="shared" ref="Q68:Q131" si="4">P68-O68</f>
        <v>0</v>
      </c>
      <c r="R68" s="110"/>
      <c r="S68" s="110">
        <f>'Grunddaten Umlage § 3_Plan'!I68</f>
        <v>0</v>
      </c>
      <c r="T68" s="110">
        <f>'Grunddaten Umlage § 3_IST'!I68</f>
        <v>0</v>
      </c>
      <c r="U68" s="126">
        <f t="shared" ref="U68:U131" si="5">(T68-S68)*-1</f>
        <v>0</v>
      </c>
      <c r="W68" s="110">
        <f>IF('Grunddaten Umlage § 3_Plan'!D68&gt;0,'Grunddaten Umlage § 3_Plan'!F68,0)</f>
        <v>0</v>
      </c>
      <c r="X68" s="110">
        <f>IF('Grunddaten Umlage § 3_IST'!D68&gt;0,'Grunddaten Umlage § 3_IST'!F68,0)</f>
        <v>0</v>
      </c>
      <c r="Y68" s="110">
        <f t="shared" ref="Y68:Y131" si="6">X68-W68</f>
        <v>0</v>
      </c>
    </row>
    <row r="69" spans="1:25" x14ac:dyDescent="0.25">
      <c r="A69" s="106">
        <v>61032</v>
      </c>
      <c r="B69" s="107" t="s">
        <v>71</v>
      </c>
      <c r="C69" s="107" t="s">
        <v>57</v>
      </c>
      <c r="D69" s="108">
        <f>Finanzkraft!H69</f>
        <v>2452261.09</v>
      </c>
      <c r="E69" s="109">
        <f>'landesw Umlage § 3_IST'!E69</f>
        <v>1.1603372162800707E-3</v>
      </c>
      <c r="F69" s="108">
        <f>'Grunddaten Umlage § 3_Plan'!D69</f>
        <v>0</v>
      </c>
      <c r="G69" s="110">
        <f>'Grunddaten Umlage § 3_Plan'!E69</f>
        <v>0</v>
      </c>
      <c r="H69" s="108">
        <f>'Grunddaten Umlage § 3_IST'!D69</f>
        <v>0</v>
      </c>
      <c r="I69" s="108">
        <f>'Grunddaten Umlage § 3_IST'!E69</f>
        <v>0</v>
      </c>
      <c r="J69" s="110">
        <f>'Grunddaten Umlage § 3_Plan'!J69</f>
        <v>1899.5589209848345</v>
      </c>
      <c r="K69" s="110">
        <f>'Grunddaten Umlage § 3_IST'!J69</f>
        <v>1401.414701227244</v>
      </c>
      <c r="L69" s="126">
        <f t="shared" ref="L69:L132" si="7">J69-K69</f>
        <v>498.14421975759046</v>
      </c>
      <c r="M69" s="110"/>
      <c r="N69" s="110">
        <f>'Grunddaten Umlage § 3_Plan'!H69</f>
        <v>0</v>
      </c>
      <c r="O69" s="110"/>
      <c r="P69" s="110">
        <f>'Grunddaten Umlage § 3_IST'!H69</f>
        <v>0</v>
      </c>
      <c r="Q69" s="130">
        <f t="shared" si="4"/>
        <v>0</v>
      </c>
      <c r="R69" s="110"/>
      <c r="S69" s="110">
        <f>'Grunddaten Umlage § 3_Plan'!I69</f>
        <v>0</v>
      </c>
      <c r="T69" s="110">
        <f>'Grunddaten Umlage § 3_IST'!I69</f>
        <v>0</v>
      </c>
      <c r="U69" s="126">
        <f t="shared" si="5"/>
        <v>0</v>
      </c>
      <c r="W69" s="110">
        <f>IF('Grunddaten Umlage § 3_Plan'!D69&gt;0,'Grunddaten Umlage § 3_Plan'!F69,0)</f>
        <v>0</v>
      </c>
      <c r="X69" s="110">
        <f>IF('Grunddaten Umlage § 3_IST'!D69&gt;0,'Grunddaten Umlage § 3_IST'!F69,0)</f>
        <v>0</v>
      </c>
      <c r="Y69" s="110">
        <f t="shared" si="6"/>
        <v>0</v>
      </c>
    </row>
    <row r="70" spans="1:25" x14ac:dyDescent="0.25">
      <c r="A70" s="106">
        <v>61033</v>
      </c>
      <c r="B70" s="107" t="s">
        <v>72</v>
      </c>
      <c r="C70" s="107" t="s">
        <v>57</v>
      </c>
      <c r="D70" s="108">
        <f>Finanzkraft!H70</f>
        <v>2758501.36</v>
      </c>
      <c r="E70" s="109">
        <f>'landesw Umlage § 3_IST'!E70</f>
        <v>1.3052410292768576E-3</v>
      </c>
      <c r="F70" s="108">
        <f>'Grunddaten Umlage § 3_Plan'!D70</f>
        <v>0</v>
      </c>
      <c r="G70" s="110">
        <f>'Grunddaten Umlage § 3_Plan'!E70</f>
        <v>0</v>
      </c>
      <c r="H70" s="108">
        <f>'Grunddaten Umlage § 3_IST'!D70</f>
        <v>0</v>
      </c>
      <c r="I70" s="108">
        <f>'Grunddaten Umlage § 3_IST'!E70</f>
        <v>0</v>
      </c>
      <c r="J70" s="110">
        <f>'Grunddaten Umlage § 3_Plan'!J70</f>
        <v>2157.2565818311118</v>
      </c>
      <c r="K70" s="110">
        <f>'Grunddaten Umlage § 3_IST'!J70</f>
        <v>1576.4244578293844</v>
      </c>
      <c r="L70" s="126">
        <f t="shared" si="7"/>
        <v>580.83212400172738</v>
      </c>
      <c r="M70" s="110"/>
      <c r="N70" s="110">
        <f>'Grunddaten Umlage § 3_Plan'!H70</f>
        <v>0</v>
      </c>
      <c r="O70" s="110"/>
      <c r="P70" s="110">
        <f>'Grunddaten Umlage § 3_IST'!H70</f>
        <v>0</v>
      </c>
      <c r="Q70" s="130">
        <f t="shared" si="4"/>
        <v>0</v>
      </c>
      <c r="R70" s="110"/>
      <c r="S70" s="110">
        <f>'Grunddaten Umlage § 3_Plan'!I70</f>
        <v>0</v>
      </c>
      <c r="T70" s="110">
        <f>'Grunddaten Umlage § 3_IST'!I70</f>
        <v>0</v>
      </c>
      <c r="U70" s="126">
        <f t="shared" si="5"/>
        <v>0</v>
      </c>
      <c r="W70" s="110">
        <f>IF('Grunddaten Umlage § 3_Plan'!D70&gt;0,'Grunddaten Umlage § 3_Plan'!F70,0)</f>
        <v>0</v>
      </c>
      <c r="X70" s="110">
        <f>IF('Grunddaten Umlage § 3_IST'!D70&gt;0,'Grunddaten Umlage § 3_IST'!F70,0)</f>
        <v>0</v>
      </c>
      <c r="Y70" s="110">
        <f t="shared" si="6"/>
        <v>0</v>
      </c>
    </row>
    <row r="71" spans="1:25" x14ac:dyDescent="0.25">
      <c r="A71" s="106">
        <v>61043</v>
      </c>
      <c r="B71" s="107" t="s">
        <v>73</v>
      </c>
      <c r="C71" s="107" t="s">
        <v>57</v>
      </c>
      <c r="D71" s="108">
        <f>Finanzkraft!H71</f>
        <v>4958516.5999999996</v>
      </c>
      <c r="E71" s="109">
        <f>'landesw Umlage § 3_IST'!E71</f>
        <v>2.3462229906859224E-3</v>
      </c>
      <c r="F71" s="108">
        <f>'Grunddaten Umlage § 3_Plan'!D71</f>
        <v>0</v>
      </c>
      <c r="G71" s="110">
        <f>'Grunddaten Umlage § 3_Plan'!E71</f>
        <v>0</v>
      </c>
      <c r="H71" s="108">
        <f>'Grunddaten Umlage § 3_IST'!D71</f>
        <v>0</v>
      </c>
      <c r="I71" s="108">
        <f>'Grunddaten Umlage § 3_IST'!E71</f>
        <v>0</v>
      </c>
      <c r="J71" s="110">
        <f>'Grunddaten Umlage § 3_Plan'!J71</f>
        <v>3981.2451485872089</v>
      </c>
      <c r="K71" s="110">
        <f>'Grunddaten Umlage § 3_IST'!J71</f>
        <v>2833.6860572702431</v>
      </c>
      <c r="L71" s="126">
        <f t="shared" si="7"/>
        <v>1147.5590913169658</v>
      </c>
      <c r="M71" s="110"/>
      <c r="N71" s="110">
        <f>'Grunddaten Umlage § 3_Plan'!H71</f>
        <v>0</v>
      </c>
      <c r="O71" s="110"/>
      <c r="P71" s="110">
        <f>'Grunddaten Umlage § 3_IST'!H71</f>
        <v>0</v>
      </c>
      <c r="Q71" s="130">
        <f t="shared" si="4"/>
        <v>0</v>
      </c>
      <c r="R71" s="110"/>
      <c r="S71" s="110">
        <f>'Grunddaten Umlage § 3_Plan'!I71</f>
        <v>0</v>
      </c>
      <c r="T71" s="110">
        <f>'Grunddaten Umlage § 3_IST'!I71</f>
        <v>0</v>
      </c>
      <c r="U71" s="126">
        <f t="shared" si="5"/>
        <v>0</v>
      </c>
      <c r="W71" s="110">
        <f>IF('Grunddaten Umlage § 3_Plan'!D71&gt;0,'Grunddaten Umlage § 3_Plan'!F71,0)</f>
        <v>0</v>
      </c>
      <c r="X71" s="110">
        <f>IF('Grunddaten Umlage § 3_IST'!D71&gt;0,'Grunddaten Umlage § 3_IST'!F71,0)</f>
        <v>0</v>
      </c>
      <c r="Y71" s="110">
        <f t="shared" si="6"/>
        <v>0</v>
      </c>
    </row>
    <row r="72" spans="1:25" x14ac:dyDescent="0.25">
      <c r="A72" s="106">
        <v>61045</v>
      </c>
      <c r="B72" s="107" t="s">
        <v>74</v>
      </c>
      <c r="C72" s="107" t="s">
        <v>57</v>
      </c>
      <c r="D72" s="108">
        <f>Finanzkraft!H72</f>
        <v>7959839.54</v>
      </c>
      <c r="E72" s="109">
        <f>'landesw Umlage § 3_IST'!E72</f>
        <v>3.7663599897838113E-3</v>
      </c>
      <c r="F72" s="108">
        <f>'Grunddaten Umlage § 3_Plan'!D72</f>
        <v>0</v>
      </c>
      <c r="G72" s="110">
        <f>'Grunddaten Umlage § 3_Plan'!E72</f>
        <v>0</v>
      </c>
      <c r="H72" s="108">
        <f>'Grunddaten Umlage § 3_IST'!D72</f>
        <v>0</v>
      </c>
      <c r="I72" s="108">
        <f>'Grunddaten Umlage § 3_IST'!E72</f>
        <v>0</v>
      </c>
      <c r="J72" s="110">
        <f>'Grunddaten Umlage § 3_Plan'!J72</f>
        <v>6134.7077169643326</v>
      </c>
      <c r="K72" s="110">
        <f>'Grunddaten Umlage § 3_IST'!J72</f>
        <v>4548.8778483884444</v>
      </c>
      <c r="L72" s="126">
        <f t="shared" si="7"/>
        <v>1585.8298685758882</v>
      </c>
      <c r="M72" s="110"/>
      <c r="N72" s="110">
        <f>'Grunddaten Umlage § 3_Plan'!H72</f>
        <v>0</v>
      </c>
      <c r="O72" s="110"/>
      <c r="P72" s="110">
        <f>'Grunddaten Umlage § 3_IST'!H72</f>
        <v>0</v>
      </c>
      <c r="Q72" s="130">
        <f t="shared" si="4"/>
        <v>0</v>
      </c>
      <c r="R72" s="110"/>
      <c r="S72" s="110">
        <f>'Grunddaten Umlage § 3_Plan'!I72</f>
        <v>0</v>
      </c>
      <c r="T72" s="110">
        <f>'Grunddaten Umlage § 3_IST'!I72</f>
        <v>0</v>
      </c>
      <c r="U72" s="126">
        <f t="shared" si="5"/>
        <v>0</v>
      </c>
      <c r="W72" s="110">
        <f>IF('Grunddaten Umlage § 3_Plan'!D72&gt;0,'Grunddaten Umlage § 3_Plan'!F72,0)</f>
        <v>0</v>
      </c>
      <c r="X72" s="110">
        <f>IF('Grunddaten Umlage § 3_IST'!D72&gt;0,'Grunddaten Umlage § 3_IST'!F72,0)</f>
        <v>0</v>
      </c>
      <c r="Y72" s="110">
        <f t="shared" si="6"/>
        <v>0</v>
      </c>
    </row>
    <row r="73" spans="1:25" x14ac:dyDescent="0.25">
      <c r="A73" s="106">
        <v>61049</v>
      </c>
      <c r="B73" s="107" t="s">
        <v>75</v>
      </c>
      <c r="C73" s="107" t="s">
        <v>57</v>
      </c>
      <c r="D73" s="108">
        <f>Finanzkraft!H73</f>
        <v>3592704.77</v>
      </c>
      <c r="E73" s="109">
        <f>'landesw Umlage § 3_IST'!E73</f>
        <v>1.6999613412852102E-3</v>
      </c>
      <c r="F73" s="108">
        <f>'Grunddaten Umlage § 3_Plan'!D73</f>
        <v>0</v>
      </c>
      <c r="G73" s="110">
        <f>'Grunddaten Umlage § 3_Plan'!E73</f>
        <v>0</v>
      </c>
      <c r="H73" s="108">
        <f>'Grunddaten Umlage § 3_IST'!D73</f>
        <v>0</v>
      </c>
      <c r="I73" s="108">
        <f>'Grunddaten Umlage § 3_IST'!E73</f>
        <v>0</v>
      </c>
      <c r="J73" s="110">
        <f>'Grunddaten Umlage § 3_Plan'!J73</f>
        <v>2784.345307749064</v>
      </c>
      <c r="K73" s="110">
        <f>'Grunddaten Umlage § 3_IST'!J73</f>
        <v>2053.1538433565588</v>
      </c>
      <c r="L73" s="126">
        <f t="shared" si="7"/>
        <v>731.19146439250517</v>
      </c>
      <c r="M73" s="110"/>
      <c r="N73" s="110">
        <f>'Grunddaten Umlage § 3_Plan'!H73</f>
        <v>0</v>
      </c>
      <c r="O73" s="110"/>
      <c r="P73" s="110">
        <f>'Grunddaten Umlage § 3_IST'!H73</f>
        <v>0</v>
      </c>
      <c r="Q73" s="130">
        <f t="shared" si="4"/>
        <v>0</v>
      </c>
      <c r="R73" s="110"/>
      <c r="S73" s="110">
        <f>'Grunddaten Umlage § 3_Plan'!I73</f>
        <v>0</v>
      </c>
      <c r="T73" s="110">
        <f>'Grunddaten Umlage § 3_IST'!I73</f>
        <v>0</v>
      </c>
      <c r="U73" s="126">
        <f t="shared" si="5"/>
        <v>0</v>
      </c>
      <c r="W73" s="110">
        <f>IF('Grunddaten Umlage § 3_Plan'!D73&gt;0,'Grunddaten Umlage § 3_Plan'!F73,0)</f>
        <v>0</v>
      </c>
      <c r="X73" s="110">
        <f>IF('Grunddaten Umlage § 3_IST'!D73&gt;0,'Grunddaten Umlage § 3_IST'!F73,0)</f>
        <v>0</v>
      </c>
      <c r="Y73" s="110">
        <f t="shared" si="6"/>
        <v>0</v>
      </c>
    </row>
    <row r="74" spans="1:25" x14ac:dyDescent="0.25">
      <c r="A74" s="106">
        <v>61050</v>
      </c>
      <c r="B74" s="107" t="s">
        <v>76</v>
      </c>
      <c r="C74" s="107" t="s">
        <v>57</v>
      </c>
      <c r="D74" s="108">
        <f>Finanzkraft!H74</f>
        <v>4428907.84</v>
      </c>
      <c r="E74" s="109">
        <f>'landesw Umlage § 3_IST'!E74</f>
        <v>2.0956278330977311E-3</v>
      </c>
      <c r="F74" s="108">
        <f>'Grunddaten Umlage § 3_Plan'!D74</f>
        <v>0</v>
      </c>
      <c r="G74" s="110">
        <f>'Grunddaten Umlage § 3_Plan'!E74</f>
        <v>0</v>
      </c>
      <c r="H74" s="108">
        <f>'Grunddaten Umlage § 3_IST'!D74</f>
        <v>0</v>
      </c>
      <c r="I74" s="108">
        <f>'Grunddaten Umlage § 3_IST'!E74</f>
        <v>0</v>
      </c>
      <c r="J74" s="110">
        <f>'Grunddaten Umlage § 3_Plan'!J74</f>
        <v>3490.2282300258294</v>
      </c>
      <c r="K74" s="110">
        <f>'Grunddaten Umlage § 3_IST'!J74</f>
        <v>2531.0259917538378</v>
      </c>
      <c r="L74" s="126">
        <f t="shared" si="7"/>
        <v>959.20223827199152</v>
      </c>
      <c r="M74" s="110"/>
      <c r="N74" s="110">
        <f>'Grunddaten Umlage § 3_Plan'!H74</f>
        <v>0</v>
      </c>
      <c r="O74" s="110"/>
      <c r="P74" s="110">
        <f>'Grunddaten Umlage § 3_IST'!H74</f>
        <v>0</v>
      </c>
      <c r="Q74" s="130">
        <f t="shared" si="4"/>
        <v>0</v>
      </c>
      <c r="R74" s="110"/>
      <c r="S74" s="110">
        <f>'Grunddaten Umlage § 3_Plan'!I74</f>
        <v>0</v>
      </c>
      <c r="T74" s="110">
        <f>'Grunddaten Umlage § 3_IST'!I74</f>
        <v>0</v>
      </c>
      <c r="U74" s="126">
        <f t="shared" si="5"/>
        <v>0</v>
      </c>
      <c r="W74" s="110">
        <f>IF('Grunddaten Umlage § 3_Plan'!D74&gt;0,'Grunddaten Umlage § 3_Plan'!F74,0)</f>
        <v>0</v>
      </c>
      <c r="X74" s="110">
        <f>IF('Grunddaten Umlage § 3_IST'!D74&gt;0,'Grunddaten Umlage § 3_IST'!F74,0)</f>
        <v>0</v>
      </c>
      <c r="Y74" s="110">
        <f t="shared" si="6"/>
        <v>0</v>
      </c>
    </row>
    <row r="75" spans="1:25" x14ac:dyDescent="0.25">
      <c r="A75" s="106">
        <v>61051</v>
      </c>
      <c r="B75" s="107" t="s">
        <v>77</v>
      </c>
      <c r="C75" s="107" t="s">
        <v>57</v>
      </c>
      <c r="D75" s="108">
        <f>Finanzkraft!H75</f>
        <v>4078553.61</v>
      </c>
      <c r="E75" s="109">
        <f>'landesw Umlage § 3_IST'!E75</f>
        <v>1.9298506026030177E-3</v>
      </c>
      <c r="F75" s="108">
        <f>'Grunddaten Umlage § 3_Plan'!D75</f>
        <v>202727.59</v>
      </c>
      <c r="G75" s="110">
        <f>'Grunddaten Umlage § 3_Plan'!E75</f>
        <v>81091.036000000007</v>
      </c>
      <c r="H75" s="108">
        <f>'Grunddaten Umlage § 3_IST'!D75</f>
        <v>309586.46999999997</v>
      </c>
      <c r="I75" s="108">
        <f>'Grunddaten Umlage § 3_IST'!E75</f>
        <v>123834.59</v>
      </c>
      <c r="J75" s="110">
        <f>'Grunddaten Umlage § 3_Plan'!J75</f>
        <v>0</v>
      </c>
      <c r="K75" s="110">
        <f>'Grunddaten Umlage § 3_IST'!J75</f>
        <v>0</v>
      </c>
      <c r="L75" s="126">
        <f t="shared" si="7"/>
        <v>0</v>
      </c>
      <c r="M75" s="110"/>
      <c r="N75" s="110">
        <f>'Grunddaten Umlage § 3_Plan'!H75</f>
        <v>199573.34183872718</v>
      </c>
      <c r="O75" s="110">
        <v>199573.32</v>
      </c>
      <c r="P75" s="110">
        <f>'Grunddaten Umlage § 3_IST'!H75</f>
        <v>307255.66394835012</v>
      </c>
      <c r="Q75" s="130">
        <f t="shared" si="4"/>
        <v>107682.34394835011</v>
      </c>
      <c r="R75" s="110"/>
      <c r="S75" s="110">
        <f>'Grunddaten Umlage § 3_Plan'!I75</f>
        <v>0</v>
      </c>
      <c r="T75" s="110">
        <f>'Grunddaten Umlage § 3_IST'!I75</f>
        <v>0</v>
      </c>
      <c r="U75" s="126">
        <f t="shared" si="5"/>
        <v>0</v>
      </c>
      <c r="W75" s="110">
        <f>IF('Grunddaten Umlage § 3_Plan'!D75&gt;0,'Grunddaten Umlage § 3_Plan'!F75,0)</f>
        <v>3154.2481612728138</v>
      </c>
      <c r="X75" s="110">
        <f>IF('Grunddaten Umlage § 3_IST'!D75&gt;0,'Grunddaten Umlage § 3_IST'!F75,0)</f>
        <v>2330.8060516498458</v>
      </c>
      <c r="Y75" s="110">
        <f t="shared" si="6"/>
        <v>-823.44210962296802</v>
      </c>
    </row>
    <row r="76" spans="1:25" x14ac:dyDescent="0.25">
      <c r="A76" s="106">
        <v>61052</v>
      </c>
      <c r="B76" s="107" t="s">
        <v>78</v>
      </c>
      <c r="C76" s="107" t="s">
        <v>57</v>
      </c>
      <c r="D76" s="108">
        <f>Finanzkraft!H76</f>
        <v>3410503.03</v>
      </c>
      <c r="E76" s="109">
        <f>'landesw Umlage § 3_IST'!E76</f>
        <v>1.613748881830909E-3</v>
      </c>
      <c r="F76" s="108">
        <f>'Grunddaten Umlage § 3_Plan'!D76</f>
        <v>0</v>
      </c>
      <c r="G76" s="110">
        <f>'Grunddaten Umlage § 3_Plan'!E76</f>
        <v>0</v>
      </c>
      <c r="H76" s="108">
        <f>'Grunddaten Umlage § 3_IST'!D76</f>
        <v>0</v>
      </c>
      <c r="I76" s="108">
        <f>'Grunddaten Umlage § 3_IST'!E76</f>
        <v>0</v>
      </c>
      <c r="J76" s="110">
        <f>'Grunddaten Umlage § 3_Plan'!J76</f>
        <v>2646.0159323242401</v>
      </c>
      <c r="K76" s="110">
        <f>'Grunddaten Umlage § 3_IST'!J76</f>
        <v>1949.0294505394854</v>
      </c>
      <c r="L76" s="126">
        <f t="shared" si="7"/>
        <v>696.98648178475469</v>
      </c>
      <c r="M76" s="110"/>
      <c r="N76" s="110">
        <f>'Grunddaten Umlage § 3_Plan'!H76</f>
        <v>0</v>
      </c>
      <c r="O76" s="110"/>
      <c r="P76" s="110">
        <f>'Grunddaten Umlage § 3_IST'!H76</f>
        <v>0</v>
      </c>
      <c r="Q76" s="130">
        <f t="shared" si="4"/>
        <v>0</v>
      </c>
      <c r="R76" s="110"/>
      <c r="S76" s="110">
        <f>'Grunddaten Umlage § 3_Plan'!I76</f>
        <v>0</v>
      </c>
      <c r="T76" s="110">
        <f>'Grunddaten Umlage § 3_IST'!I76</f>
        <v>0</v>
      </c>
      <c r="U76" s="126">
        <f t="shared" si="5"/>
        <v>0</v>
      </c>
      <c r="W76" s="110">
        <f>IF('Grunddaten Umlage § 3_Plan'!D76&gt;0,'Grunddaten Umlage § 3_Plan'!F76,0)</f>
        <v>0</v>
      </c>
      <c r="X76" s="110">
        <f>IF('Grunddaten Umlage § 3_IST'!D76&gt;0,'Grunddaten Umlage § 3_IST'!F76,0)</f>
        <v>0</v>
      </c>
      <c r="Y76" s="110">
        <f t="shared" si="6"/>
        <v>0</v>
      </c>
    </row>
    <row r="77" spans="1:25" x14ac:dyDescent="0.25">
      <c r="A77" s="106">
        <v>61053</v>
      </c>
      <c r="B77" s="107" t="s">
        <v>57</v>
      </c>
      <c r="C77" s="107" t="s">
        <v>57</v>
      </c>
      <c r="D77" s="108">
        <f>Finanzkraft!H77</f>
        <v>20904197.43</v>
      </c>
      <c r="E77" s="109">
        <f>'landesw Umlage § 3_IST'!E77</f>
        <v>9.8912462271687415E-3</v>
      </c>
      <c r="F77" s="108">
        <f>'Grunddaten Umlage § 3_Plan'!D77</f>
        <v>0</v>
      </c>
      <c r="G77" s="110">
        <f>'Grunddaten Umlage § 3_Plan'!E77</f>
        <v>0</v>
      </c>
      <c r="H77" s="108">
        <f>'Grunddaten Umlage § 3_IST'!D77</f>
        <v>0</v>
      </c>
      <c r="I77" s="108">
        <f>'Grunddaten Umlage § 3_IST'!E77</f>
        <v>0</v>
      </c>
      <c r="J77" s="110">
        <f>'Grunddaten Umlage § 3_Plan'!J77</f>
        <v>16207.642693062369</v>
      </c>
      <c r="K77" s="110">
        <f>'Grunddaten Umlage § 3_IST'!J77</f>
        <v>11946.301197381379</v>
      </c>
      <c r="L77" s="126">
        <f t="shared" si="7"/>
        <v>4261.3414956809902</v>
      </c>
      <c r="M77" s="110"/>
      <c r="N77" s="110">
        <f>'Grunddaten Umlage § 3_Plan'!H77</f>
        <v>0</v>
      </c>
      <c r="O77" s="110"/>
      <c r="P77" s="110">
        <f>'Grunddaten Umlage § 3_IST'!H77</f>
        <v>0</v>
      </c>
      <c r="Q77" s="130">
        <f t="shared" si="4"/>
        <v>0</v>
      </c>
      <c r="R77" s="110"/>
      <c r="S77" s="110">
        <f>'Grunddaten Umlage § 3_Plan'!I77</f>
        <v>0</v>
      </c>
      <c r="T77" s="110">
        <f>'Grunddaten Umlage § 3_IST'!I77</f>
        <v>0</v>
      </c>
      <c r="U77" s="126">
        <f t="shared" si="5"/>
        <v>0</v>
      </c>
      <c r="W77" s="110">
        <f>IF('Grunddaten Umlage § 3_Plan'!D77&gt;0,'Grunddaten Umlage § 3_Plan'!F77,0)</f>
        <v>0</v>
      </c>
      <c r="X77" s="110">
        <f>IF('Grunddaten Umlage § 3_IST'!D77&gt;0,'Grunddaten Umlage § 3_IST'!F77,0)</f>
        <v>0</v>
      </c>
      <c r="Y77" s="110">
        <f t="shared" si="6"/>
        <v>0</v>
      </c>
    </row>
    <row r="78" spans="1:25" x14ac:dyDescent="0.25">
      <c r="A78" s="106">
        <v>61054</v>
      </c>
      <c r="B78" s="107" t="s">
        <v>79</v>
      </c>
      <c r="C78" s="107" t="s">
        <v>57</v>
      </c>
      <c r="D78" s="108">
        <f>Finanzkraft!H78</f>
        <v>4612047.8099999996</v>
      </c>
      <c r="E78" s="109">
        <f>'landesw Umlage § 3_IST'!E78</f>
        <v>2.1822842351611085E-3</v>
      </c>
      <c r="F78" s="108">
        <f>'Grunddaten Umlage § 3_Plan'!D78</f>
        <v>0</v>
      </c>
      <c r="G78" s="110">
        <f>'Grunddaten Umlage § 3_Plan'!E78</f>
        <v>0</v>
      </c>
      <c r="H78" s="108">
        <f>'Grunddaten Umlage § 3_IST'!D78</f>
        <v>0</v>
      </c>
      <c r="I78" s="108">
        <f>'Grunddaten Umlage § 3_IST'!E78</f>
        <v>0</v>
      </c>
      <c r="J78" s="110">
        <f>'Grunddaten Umlage § 3_Plan'!J78</f>
        <v>3570.7828668269399</v>
      </c>
      <c r="K78" s="110">
        <f>'Grunddaten Umlage § 3_IST'!J78</f>
        <v>2635.686562925041</v>
      </c>
      <c r="L78" s="126">
        <f t="shared" si="7"/>
        <v>935.09630390189886</v>
      </c>
      <c r="M78" s="110"/>
      <c r="N78" s="110">
        <f>'Grunddaten Umlage § 3_Plan'!H78</f>
        <v>0</v>
      </c>
      <c r="O78" s="110"/>
      <c r="P78" s="110">
        <f>'Grunddaten Umlage § 3_IST'!H78</f>
        <v>0</v>
      </c>
      <c r="Q78" s="130">
        <f t="shared" si="4"/>
        <v>0</v>
      </c>
      <c r="R78" s="110"/>
      <c r="S78" s="110">
        <f>'Grunddaten Umlage § 3_Plan'!I78</f>
        <v>0</v>
      </c>
      <c r="T78" s="110">
        <f>'Grunddaten Umlage § 3_IST'!I78</f>
        <v>0</v>
      </c>
      <c r="U78" s="126">
        <f t="shared" si="5"/>
        <v>0</v>
      </c>
      <c r="W78" s="110">
        <f>IF('Grunddaten Umlage § 3_Plan'!D78&gt;0,'Grunddaten Umlage § 3_Plan'!F78,0)</f>
        <v>0</v>
      </c>
      <c r="X78" s="110">
        <f>IF('Grunddaten Umlage § 3_IST'!D78&gt;0,'Grunddaten Umlage § 3_IST'!F78,0)</f>
        <v>0</v>
      </c>
      <c r="Y78" s="110">
        <f t="shared" si="6"/>
        <v>0</v>
      </c>
    </row>
    <row r="79" spans="1:25" x14ac:dyDescent="0.25">
      <c r="A79" s="106">
        <v>61055</v>
      </c>
      <c r="B79" s="107" t="s">
        <v>80</v>
      </c>
      <c r="C79" s="107" t="s">
        <v>57</v>
      </c>
      <c r="D79" s="108">
        <f>Finanzkraft!H79</f>
        <v>1858188.89</v>
      </c>
      <c r="E79" s="109">
        <f>'landesw Umlage § 3_IST'!E79</f>
        <v>8.7923987080231912E-4</v>
      </c>
      <c r="F79" s="108">
        <f>'Grunddaten Umlage § 3_Plan'!D79</f>
        <v>0</v>
      </c>
      <c r="G79" s="110">
        <f>'Grunddaten Umlage § 3_Plan'!E79</f>
        <v>0</v>
      </c>
      <c r="H79" s="108">
        <f>'Grunddaten Umlage § 3_IST'!D79</f>
        <v>0</v>
      </c>
      <c r="I79" s="108">
        <f>'Grunddaten Umlage § 3_IST'!E79</f>
        <v>0</v>
      </c>
      <c r="J79" s="110">
        <f>'Grunddaten Umlage § 3_Plan'!J79</f>
        <v>1475.9703052444754</v>
      </c>
      <c r="K79" s="110">
        <f>'Grunddaten Umlage § 3_IST'!J79</f>
        <v>1061.9151601443605</v>
      </c>
      <c r="L79" s="126">
        <f t="shared" si="7"/>
        <v>414.05514510011494</v>
      </c>
      <c r="M79" s="110"/>
      <c r="N79" s="110">
        <f>'Grunddaten Umlage § 3_Plan'!H79</f>
        <v>0</v>
      </c>
      <c r="O79" s="110"/>
      <c r="P79" s="110">
        <f>'Grunddaten Umlage § 3_IST'!H79</f>
        <v>0</v>
      </c>
      <c r="Q79" s="130">
        <f t="shared" si="4"/>
        <v>0</v>
      </c>
      <c r="R79" s="110"/>
      <c r="S79" s="110">
        <f>'Grunddaten Umlage § 3_Plan'!I79</f>
        <v>0</v>
      </c>
      <c r="T79" s="110">
        <f>'Grunddaten Umlage § 3_IST'!I79</f>
        <v>0</v>
      </c>
      <c r="U79" s="126">
        <f t="shared" si="5"/>
        <v>0</v>
      </c>
      <c r="W79" s="110">
        <f>IF('Grunddaten Umlage § 3_Plan'!D79&gt;0,'Grunddaten Umlage § 3_Plan'!F79,0)</f>
        <v>0</v>
      </c>
      <c r="X79" s="110">
        <f>IF('Grunddaten Umlage § 3_IST'!D79&gt;0,'Grunddaten Umlage § 3_IST'!F79,0)</f>
        <v>0</v>
      </c>
      <c r="Y79" s="110">
        <f t="shared" si="6"/>
        <v>0</v>
      </c>
    </row>
    <row r="80" spans="1:25" x14ac:dyDescent="0.25">
      <c r="A80" s="106">
        <v>61057</v>
      </c>
      <c r="B80" s="107" t="s">
        <v>81</v>
      </c>
      <c r="C80" s="107" t="s">
        <v>57</v>
      </c>
      <c r="D80" s="108">
        <f>Finanzkraft!H80</f>
        <v>3508249.51</v>
      </c>
      <c r="E80" s="109">
        <f>'landesw Umlage § 3_IST'!E80</f>
        <v>1.6599996171081936E-3</v>
      </c>
      <c r="F80" s="108">
        <f>'Grunddaten Umlage § 3_Plan'!D80</f>
        <v>0</v>
      </c>
      <c r="G80" s="110">
        <f>'Grunddaten Umlage § 3_Plan'!E80</f>
        <v>0</v>
      </c>
      <c r="H80" s="108">
        <f>'Grunddaten Umlage § 3_IST'!D80</f>
        <v>0</v>
      </c>
      <c r="I80" s="108">
        <f>'Grunddaten Umlage § 3_IST'!E80</f>
        <v>0</v>
      </c>
      <c r="J80" s="110">
        <f>'Grunddaten Umlage § 3_Plan'!J80</f>
        <v>2727.7730402792686</v>
      </c>
      <c r="K80" s="110">
        <f>'Grunddaten Umlage § 3_IST'!J80</f>
        <v>2004.8894707566699</v>
      </c>
      <c r="L80" s="126">
        <f t="shared" si="7"/>
        <v>722.88356952259869</v>
      </c>
      <c r="M80" s="110"/>
      <c r="N80" s="110">
        <f>'Grunddaten Umlage § 3_Plan'!H80</f>
        <v>0</v>
      </c>
      <c r="O80" s="110"/>
      <c r="P80" s="110">
        <f>'Grunddaten Umlage § 3_IST'!H80</f>
        <v>0</v>
      </c>
      <c r="Q80" s="130">
        <f t="shared" si="4"/>
        <v>0</v>
      </c>
      <c r="R80" s="110"/>
      <c r="S80" s="110">
        <f>'Grunddaten Umlage § 3_Plan'!I80</f>
        <v>0</v>
      </c>
      <c r="T80" s="110">
        <f>'Grunddaten Umlage § 3_IST'!I80</f>
        <v>0</v>
      </c>
      <c r="U80" s="126">
        <f t="shared" si="5"/>
        <v>0</v>
      </c>
      <c r="W80" s="110">
        <f>IF('Grunddaten Umlage § 3_Plan'!D80&gt;0,'Grunddaten Umlage § 3_Plan'!F80,0)</f>
        <v>0</v>
      </c>
      <c r="X80" s="110">
        <f>IF('Grunddaten Umlage § 3_IST'!D80&gt;0,'Grunddaten Umlage § 3_IST'!F80,0)</f>
        <v>0</v>
      </c>
      <c r="Y80" s="110">
        <f t="shared" si="6"/>
        <v>0</v>
      </c>
    </row>
    <row r="81" spans="1:25" x14ac:dyDescent="0.25">
      <c r="A81" s="106">
        <v>61059</v>
      </c>
      <c r="B81" s="107" t="s">
        <v>82</v>
      </c>
      <c r="C81" s="107" t="s">
        <v>57</v>
      </c>
      <c r="D81" s="108">
        <f>Finanzkraft!H81</f>
        <v>7587862.25</v>
      </c>
      <c r="E81" s="109">
        <f>'landesw Umlage § 3_IST'!E81</f>
        <v>3.5903513686145199E-3</v>
      </c>
      <c r="F81" s="108">
        <f>'Grunddaten Umlage § 3_Plan'!D81</f>
        <v>0</v>
      </c>
      <c r="G81" s="110">
        <f>'Grunddaten Umlage § 3_Plan'!E81</f>
        <v>0</v>
      </c>
      <c r="H81" s="108">
        <f>'Grunddaten Umlage § 3_IST'!D81</f>
        <v>0</v>
      </c>
      <c r="I81" s="108">
        <f>'Grunddaten Umlage § 3_IST'!E81</f>
        <v>0</v>
      </c>
      <c r="J81" s="110">
        <f>'Grunddaten Umlage § 3_Plan'!J81</f>
        <v>5940.558241855817</v>
      </c>
      <c r="K81" s="110">
        <f>'Grunddaten Umlage § 3_IST'!J81</f>
        <v>4336.3007925217435</v>
      </c>
      <c r="L81" s="126">
        <f t="shared" si="7"/>
        <v>1604.2574493340735</v>
      </c>
      <c r="M81" s="110"/>
      <c r="N81" s="110">
        <f>'Grunddaten Umlage § 3_Plan'!H81</f>
        <v>0</v>
      </c>
      <c r="O81" s="110"/>
      <c r="P81" s="110">
        <f>'Grunddaten Umlage § 3_IST'!H81</f>
        <v>0</v>
      </c>
      <c r="Q81" s="130">
        <f t="shared" si="4"/>
        <v>0</v>
      </c>
      <c r="R81" s="110"/>
      <c r="S81" s="110">
        <f>'Grunddaten Umlage § 3_Plan'!I81</f>
        <v>0</v>
      </c>
      <c r="T81" s="110">
        <f>'Grunddaten Umlage § 3_IST'!I81</f>
        <v>0</v>
      </c>
      <c r="U81" s="126">
        <f t="shared" si="5"/>
        <v>0</v>
      </c>
      <c r="W81" s="110">
        <f>IF('Grunddaten Umlage § 3_Plan'!D81&gt;0,'Grunddaten Umlage § 3_Plan'!F81,0)</f>
        <v>0</v>
      </c>
      <c r="X81" s="110">
        <f>IF('Grunddaten Umlage § 3_IST'!D81&gt;0,'Grunddaten Umlage § 3_IST'!F81,0)</f>
        <v>0</v>
      </c>
      <c r="Y81" s="110">
        <f t="shared" si="6"/>
        <v>0</v>
      </c>
    </row>
    <row r="82" spans="1:25" x14ac:dyDescent="0.25">
      <c r="A82" s="106">
        <v>61060</v>
      </c>
      <c r="B82" s="107" t="s">
        <v>83</v>
      </c>
      <c r="C82" s="107" t="s">
        <v>57</v>
      </c>
      <c r="D82" s="108">
        <f>Finanzkraft!H82</f>
        <v>5589193.7199999997</v>
      </c>
      <c r="E82" s="109">
        <f>'landesw Umlage § 3_IST'!E82</f>
        <v>2.6446406986439003E-3</v>
      </c>
      <c r="F82" s="108">
        <f>'Grunddaten Umlage § 3_Plan'!D82</f>
        <v>0</v>
      </c>
      <c r="G82" s="110">
        <f>'Grunddaten Umlage § 3_Plan'!E82</f>
        <v>0</v>
      </c>
      <c r="H82" s="108">
        <f>'Grunddaten Umlage § 3_IST'!D82</f>
        <v>0</v>
      </c>
      <c r="I82" s="108">
        <f>'Grunddaten Umlage § 3_IST'!E82</f>
        <v>0</v>
      </c>
      <c r="J82" s="110">
        <f>'Grunddaten Umlage § 3_Plan'!J82</f>
        <v>4380.3915092389507</v>
      </c>
      <c r="K82" s="110">
        <f>'Grunddaten Umlage § 3_IST'!J82</f>
        <v>3194.104526290464</v>
      </c>
      <c r="L82" s="126">
        <f t="shared" si="7"/>
        <v>1186.2869829484866</v>
      </c>
      <c r="M82" s="110"/>
      <c r="N82" s="110">
        <f>'Grunddaten Umlage § 3_Plan'!H82</f>
        <v>0</v>
      </c>
      <c r="O82" s="110"/>
      <c r="P82" s="110">
        <f>'Grunddaten Umlage § 3_IST'!H82</f>
        <v>0</v>
      </c>
      <c r="Q82" s="130">
        <f t="shared" si="4"/>
        <v>0</v>
      </c>
      <c r="R82" s="110"/>
      <c r="S82" s="110">
        <f>'Grunddaten Umlage § 3_Plan'!I82</f>
        <v>0</v>
      </c>
      <c r="T82" s="110">
        <f>'Grunddaten Umlage § 3_IST'!I82</f>
        <v>0</v>
      </c>
      <c r="U82" s="126">
        <f t="shared" si="5"/>
        <v>0</v>
      </c>
      <c r="W82" s="110">
        <f>IF('Grunddaten Umlage § 3_Plan'!D82&gt;0,'Grunddaten Umlage § 3_Plan'!F82,0)</f>
        <v>0</v>
      </c>
      <c r="X82" s="110">
        <f>IF('Grunddaten Umlage § 3_IST'!D82&gt;0,'Grunddaten Umlage § 3_IST'!F82,0)</f>
        <v>0</v>
      </c>
      <c r="Y82" s="110">
        <f t="shared" si="6"/>
        <v>0</v>
      </c>
    </row>
    <row r="83" spans="1:25" x14ac:dyDescent="0.25">
      <c r="A83" s="106">
        <v>61061</v>
      </c>
      <c r="B83" s="107" t="s">
        <v>84</v>
      </c>
      <c r="C83" s="107" t="s">
        <v>57</v>
      </c>
      <c r="D83" s="108">
        <f>Finanzkraft!H83</f>
        <v>8738705.6500000004</v>
      </c>
      <c r="E83" s="109">
        <f>'landesw Umlage § 3_IST'!E83</f>
        <v>4.1348963326788037E-3</v>
      </c>
      <c r="F83" s="108">
        <f>'Grunddaten Umlage § 3_Plan'!D83</f>
        <v>0</v>
      </c>
      <c r="G83" s="110">
        <f>'Grunddaten Umlage § 3_Plan'!E83</f>
        <v>0</v>
      </c>
      <c r="H83" s="108">
        <f>'Grunddaten Umlage § 3_IST'!D83</f>
        <v>0</v>
      </c>
      <c r="I83" s="108">
        <f>'Grunddaten Umlage § 3_IST'!E83</f>
        <v>0</v>
      </c>
      <c r="J83" s="110">
        <f>'Grunddaten Umlage § 3_Plan'!J83</f>
        <v>6820.0820201448869</v>
      </c>
      <c r="K83" s="110">
        <f>'Grunddaten Umlage § 3_IST'!J83</f>
        <v>4993.9831519357422</v>
      </c>
      <c r="L83" s="126">
        <f t="shared" si="7"/>
        <v>1826.0988682091447</v>
      </c>
      <c r="M83" s="110"/>
      <c r="N83" s="110">
        <f>'Grunddaten Umlage § 3_Plan'!H83</f>
        <v>0</v>
      </c>
      <c r="O83" s="110"/>
      <c r="P83" s="110">
        <f>'Grunddaten Umlage § 3_IST'!H83</f>
        <v>0</v>
      </c>
      <c r="Q83" s="130">
        <f t="shared" si="4"/>
        <v>0</v>
      </c>
      <c r="R83" s="110"/>
      <c r="S83" s="110">
        <f>'Grunddaten Umlage § 3_Plan'!I83</f>
        <v>0</v>
      </c>
      <c r="T83" s="110">
        <f>'Grunddaten Umlage § 3_IST'!I83</f>
        <v>0</v>
      </c>
      <c r="U83" s="126">
        <f t="shared" si="5"/>
        <v>0</v>
      </c>
      <c r="W83" s="110">
        <f>IF('Grunddaten Umlage § 3_Plan'!D83&gt;0,'Grunddaten Umlage § 3_Plan'!F83,0)</f>
        <v>0</v>
      </c>
      <c r="X83" s="110">
        <f>IF('Grunddaten Umlage § 3_IST'!D83&gt;0,'Grunddaten Umlage § 3_IST'!F83,0)</f>
        <v>0</v>
      </c>
      <c r="Y83" s="110">
        <f t="shared" si="6"/>
        <v>0</v>
      </c>
    </row>
    <row r="84" spans="1:25" x14ac:dyDescent="0.25">
      <c r="A84" s="106">
        <v>61101</v>
      </c>
      <c r="B84" s="107" t="s">
        <v>85</v>
      </c>
      <c r="C84" s="107" t="s">
        <v>86</v>
      </c>
      <c r="D84" s="108">
        <f>Finanzkraft!H84</f>
        <v>5499062.9500000002</v>
      </c>
      <c r="E84" s="109">
        <f>'landesw Umlage § 3_IST'!E84</f>
        <v>2.6019934914645951E-3</v>
      </c>
      <c r="F84" s="108">
        <f>'Grunddaten Umlage § 3_Plan'!D84</f>
        <v>0</v>
      </c>
      <c r="G84" s="110">
        <f>'Grunddaten Umlage § 3_Plan'!E84</f>
        <v>0</v>
      </c>
      <c r="H84" s="108">
        <f>'Grunddaten Umlage § 3_IST'!D84</f>
        <v>0</v>
      </c>
      <c r="I84" s="108">
        <f>'Grunddaten Umlage § 3_IST'!E84</f>
        <v>0</v>
      </c>
      <c r="J84" s="110">
        <f>'Grunddaten Umlage § 3_Plan'!J84</f>
        <v>4220.2002913597717</v>
      </c>
      <c r="K84" s="110">
        <f>'Grunddaten Umlage § 3_IST'!J84</f>
        <v>3142.5967212586065</v>
      </c>
      <c r="L84" s="126">
        <f t="shared" si="7"/>
        <v>1077.6035701011651</v>
      </c>
      <c r="M84" s="110"/>
      <c r="N84" s="110">
        <f>'Grunddaten Umlage § 3_Plan'!H84</f>
        <v>0</v>
      </c>
      <c r="O84" s="110"/>
      <c r="P84" s="110">
        <f>'Grunddaten Umlage § 3_IST'!H84</f>
        <v>0</v>
      </c>
      <c r="Q84" s="130">
        <f t="shared" si="4"/>
        <v>0</v>
      </c>
      <c r="R84" s="110"/>
      <c r="S84" s="110">
        <f>'Grunddaten Umlage § 3_Plan'!I84</f>
        <v>0</v>
      </c>
      <c r="T84" s="110">
        <f>'Grunddaten Umlage § 3_IST'!I84</f>
        <v>0</v>
      </c>
      <c r="U84" s="126">
        <f t="shared" si="5"/>
        <v>0</v>
      </c>
      <c r="W84" s="110">
        <f>IF('Grunddaten Umlage § 3_Plan'!D84&gt;0,'Grunddaten Umlage § 3_Plan'!F84,0)</f>
        <v>0</v>
      </c>
      <c r="X84" s="110">
        <f>IF('Grunddaten Umlage § 3_IST'!D84&gt;0,'Grunddaten Umlage § 3_IST'!F84,0)</f>
        <v>0</v>
      </c>
      <c r="Y84" s="110">
        <f t="shared" si="6"/>
        <v>0</v>
      </c>
    </row>
    <row r="85" spans="1:25" x14ac:dyDescent="0.25">
      <c r="A85" s="106">
        <v>61105</v>
      </c>
      <c r="B85" s="107" t="s">
        <v>87</v>
      </c>
      <c r="C85" s="107" t="s">
        <v>86</v>
      </c>
      <c r="D85" s="108">
        <f>Finanzkraft!H85</f>
        <v>1387884.5</v>
      </c>
      <c r="E85" s="109">
        <f>'landesw Umlage § 3_IST'!E85</f>
        <v>6.5670578219232669E-4</v>
      </c>
      <c r="F85" s="108">
        <f>'Grunddaten Umlage § 3_Plan'!D85</f>
        <v>0</v>
      </c>
      <c r="G85" s="110">
        <f>'Grunddaten Umlage § 3_Plan'!E85</f>
        <v>0</v>
      </c>
      <c r="H85" s="108">
        <f>'Grunddaten Umlage § 3_IST'!D85</f>
        <v>0</v>
      </c>
      <c r="I85" s="108">
        <f>'Grunddaten Umlage § 3_IST'!E85</f>
        <v>0</v>
      </c>
      <c r="J85" s="110">
        <f>'Grunddaten Umlage § 3_Plan'!J85</f>
        <v>1103.9547378232023</v>
      </c>
      <c r="K85" s="110">
        <f>'Grunddaten Umlage § 3_IST'!J85</f>
        <v>793.14627216363112</v>
      </c>
      <c r="L85" s="126">
        <f t="shared" si="7"/>
        <v>310.8084656595712</v>
      </c>
      <c r="M85" s="110"/>
      <c r="N85" s="110">
        <f>'Grunddaten Umlage § 3_Plan'!H85</f>
        <v>0</v>
      </c>
      <c r="O85" s="110"/>
      <c r="P85" s="110">
        <f>'Grunddaten Umlage § 3_IST'!H85</f>
        <v>0</v>
      </c>
      <c r="Q85" s="130">
        <f t="shared" si="4"/>
        <v>0</v>
      </c>
      <c r="R85" s="110"/>
      <c r="S85" s="110">
        <f>'Grunddaten Umlage § 3_Plan'!I85</f>
        <v>0</v>
      </c>
      <c r="T85" s="110">
        <f>'Grunddaten Umlage § 3_IST'!I85</f>
        <v>0</v>
      </c>
      <c r="U85" s="126">
        <f t="shared" si="5"/>
        <v>0</v>
      </c>
      <c r="W85" s="110">
        <f>IF('Grunddaten Umlage § 3_Plan'!D85&gt;0,'Grunddaten Umlage § 3_Plan'!F85,0)</f>
        <v>0</v>
      </c>
      <c r="X85" s="110">
        <f>IF('Grunddaten Umlage § 3_IST'!D85&gt;0,'Grunddaten Umlage § 3_IST'!F85,0)</f>
        <v>0</v>
      </c>
      <c r="Y85" s="110">
        <f t="shared" si="6"/>
        <v>0</v>
      </c>
    </row>
    <row r="86" spans="1:25" x14ac:dyDescent="0.25">
      <c r="A86" s="106">
        <v>61106</v>
      </c>
      <c r="B86" s="107" t="s">
        <v>88</v>
      </c>
      <c r="C86" s="107" t="s">
        <v>86</v>
      </c>
      <c r="D86" s="108">
        <f>Finanzkraft!H86</f>
        <v>2161181</v>
      </c>
      <c r="E86" s="109">
        <f>'landesw Umlage § 3_IST'!E86</f>
        <v>1.0226067508241463E-3</v>
      </c>
      <c r="F86" s="108">
        <f>'Grunddaten Umlage § 3_Plan'!D86</f>
        <v>0</v>
      </c>
      <c r="G86" s="110">
        <f>'Grunddaten Umlage § 3_Plan'!E86</f>
        <v>0</v>
      </c>
      <c r="H86" s="108">
        <f>'Grunddaten Umlage § 3_IST'!D86</f>
        <v>0</v>
      </c>
      <c r="I86" s="108">
        <f>'Grunddaten Umlage § 3_IST'!E86</f>
        <v>0</v>
      </c>
      <c r="J86" s="110">
        <f>'Grunddaten Umlage § 3_Plan'!J86</f>
        <v>1671.4361678110224</v>
      </c>
      <c r="K86" s="110">
        <f>'Grunddaten Umlage § 3_IST'!J86</f>
        <v>1235.06866286126</v>
      </c>
      <c r="L86" s="126">
        <f t="shared" si="7"/>
        <v>436.36750494976241</v>
      </c>
      <c r="M86" s="110"/>
      <c r="N86" s="110">
        <f>'Grunddaten Umlage § 3_Plan'!H86</f>
        <v>0</v>
      </c>
      <c r="O86" s="110"/>
      <c r="P86" s="110">
        <f>'Grunddaten Umlage § 3_IST'!H86</f>
        <v>0</v>
      </c>
      <c r="Q86" s="130">
        <f t="shared" si="4"/>
        <v>0</v>
      </c>
      <c r="R86" s="110"/>
      <c r="S86" s="110">
        <f>'Grunddaten Umlage § 3_Plan'!I86</f>
        <v>0</v>
      </c>
      <c r="T86" s="110">
        <f>'Grunddaten Umlage § 3_IST'!I86</f>
        <v>0</v>
      </c>
      <c r="U86" s="126">
        <f t="shared" si="5"/>
        <v>0</v>
      </c>
      <c r="W86" s="110">
        <f>IF('Grunddaten Umlage § 3_Plan'!D86&gt;0,'Grunddaten Umlage § 3_Plan'!F86,0)</f>
        <v>0</v>
      </c>
      <c r="X86" s="110">
        <f>IF('Grunddaten Umlage § 3_IST'!D86&gt;0,'Grunddaten Umlage § 3_IST'!F86,0)</f>
        <v>0</v>
      </c>
      <c r="Y86" s="110">
        <f t="shared" si="6"/>
        <v>0</v>
      </c>
    </row>
    <row r="87" spans="1:25" x14ac:dyDescent="0.25">
      <c r="A87" s="106">
        <v>61107</v>
      </c>
      <c r="B87" s="107" t="s">
        <v>89</v>
      </c>
      <c r="C87" s="107" t="s">
        <v>86</v>
      </c>
      <c r="D87" s="108">
        <f>Finanzkraft!H87</f>
        <v>1647269.96</v>
      </c>
      <c r="E87" s="109">
        <f>'landesw Umlage § 3_IST'!E87</f>
        <v>7.7943928876194148E-4</v>
      </c>
      <c r="F87" s="108">
        <f>'Grunddaten Umlage § 3_Plan'!D87</f>
        <v>0</v>
      </c>
      <c r="G87" s="110">
        <f>'Grunddaten Umlage § 3_Plan'!E87</f>
        <v>0</v>
      </c>
      <c r="H87" s="108">
        <f>'Grunddaten Umlage § 3_IST'!D87</f>
        <v>0</v>
      </c>
      <c r="I87" s="108">
        <f>'Grunddaten Umlage § 3_IST'!E87</f>
        <v>0</v>
      </c>
      <c r="J87" s="110">
        <f>'Grunddaten Umlage § 3_Plan'!J87</f>
        <v>1268.623191228827</v>
      </c>
      <c r="K87" s="110">
        <f>'Grunddaten Umlage § 3_IST'!J87</f>
        <v>941.37950818035199</v>
      </c>
      <c r="L87" s="126">
        <f t="shared" si="7"/>
        <v>327.24368304847496</v>
      </c>
      <c r="M87" s="110"/>
      <c r="N87" s="110">
        <f>'Grunddaten Umlage § 3_Plan'!H87</f>
        <v>0</v>
      </c>
      <c r="O87" s="110"/>
      <c r="P87" s="110">
        <f>'Grunddaten Umlage § 3_IST'!H87</f>
        <v>0</v>
      </c>
      <c r="Q87" s="130">
        <f t="shared" si="4"/>
        <v>0</v>
      </c>
      <c r="R87" s="110"/>
      <c r="S87" s="110">
        <f>'Grunddaten Umlage § 3_Plan'!I87</f>
        <v>0</v>
      </c>
      <c r="T87" s="110">
        <f>'Grunddaten Umlage § 3_IST'!I87</f>
        <v>0</v>
      </c>
      <c r="U87" s="126">
        <f t="shared" si="5"/>
        <v>0</v>
      </c>
      <c r="W87" s="110">
        <f>IF('Grunddaten Umlage § 3_Plan'!D87&gt;0,'Grunddaten Umlage § 3_Plan'!F87,0)</f>
        <v>0</v>
      </c>
      <c r="X87" s="110">
        <f>IF('Grunddaten Umlage § 3_IST'!D87&gt;0,'Grunddaten Umlage § 3_IST'!F87,0)</f>
        <v>0</v>
      </c>
      <c r="Y87" s="110">
        <f t="shared" si="6"/>
        <v>0</v>
      </c>
    </row>
    <row r="88" spans="1:25" x14ac:dyDescent="0.25">
      <c r="A88" s="106">
        <v>61108</v>
      </c>
      <c r="B88" s="107" t="s">
        <v>86</v>
      </c>
      <c r="C88" s="107" t="s">
        <v>86</v>
      </c>
      <c r="D88" s="108">
        <f>Finanzkraft!H88</f>
        <v>52432549.020000003</v>
      </c>
      <c r="E88" s="109">
        <f>'landesw Umlage § 3_IST'!E88</f>
        <v>2.4809527101510694E-2</v>
      </c>
      <c r="F88" s="108">
        <f>'Grunddaten Umlage § 3_Plan'!D88</f>
        <v>170840.87</v>
      </c>
      <c r="G88" s="110">
        <f>'Grunddaten Umlage § 3_Plan'!E88</f>
        <v>68336.347999999998</v>
      </c>
      <c r="H88" s="108">
        <f>'Grunddaten Umlage § 3_IST'!D88</f>
        <v>176230.49</v>
      </c>
      <c r="I88" s="108">
        <f>'Grunddaten Umlage § 3_IST'!E88</f>
        <v>70493.350000000006</v>
      </c>
      <c r="J88" s="110">
        <f>'Grunddaten Umlage § 3_Plan'!J88</f>
        <v>0</v>
      </c>
      <c r="K88" s="110">
        <f>'Grunddaten Umlage § 3_IST'!J88</f>
        <v>0</v>
      </c>
      <c r="L88" s="126">
        <f t="shared" si="7"/>
        <v>0</v>
      </c>
      <c r="M88" s="110"/>
      <c r="N88" s="110">
        <f>'Grunddaten Umlage § 3_Plan'!H88</f>
        <v>130678.24778444105</v>
      </c>
      <c r="O88" s="110">
        <v>130678.2</v>
      </c>
      <c r="P88" s="110">
        <f>'Grunddaten Umlage § 3_IST'!H88</f>
        <v>146266.41100405337</v>
      </c>
      <c r="Q88" s="130">
        <f t="shared" si="4"/>
        <v>15588.211004053373</v>
      </c>
      <c r="R88" s="110"/>
      <c r="S88" s="110">
        <f>'Grunddaten Umlage § 3_Plan'!I88</f>
        <v>0</v>
      </c>
      <c r="T88" s="110">
        <f>'Grunddaten Umlage § 3_IST'!I88</f>
        <v>0</v>
      </c>
      <c r="U88" s="126">
        <f t="shared" si="5"/>
        <v>0</v>
      </c>
      <c r="W88" s="110">
        <f>IF('Grunddaten Umlage § 3_Plan'!D88&gt;0,'Grunddaten Umlage § 3_Plan'!F88,0)</f>
        <v>40162.622215558957</v>
      </c>
      <c r="X88" s="110">
        <f>IF('Grunddaten Umlage § 3_IST'!D88&gt;0,'Grunddaten Umlage § 3_IST'!F88,0)</f>
        <v>29964.078995946606</v>
      </c>
      <c r="Y88" s="110">
        <f t="shared" si="6"/>
        <v>-10198.543219612351</v>
      </c>
    </row>
    <row r="89" spans="1:25" x14ac:dyDescent="0.25">
      <c r="A89" s="106">
        <v>61109</v>
      </c>
      <c r="B89" s="107" t="s">
        <v>90</v>
      </c>
      <c r="C89" s="107" t="s">
        <v>86</v>
      </c>
      <c r="D89" s="108">
        <f>Finanzkraft!H89</f>
        <v>2274819.23</v>
      </c>
      <c r="E89" s="109">
        <f>'landesw Umlage § 3_IST'!E89</f>
        <v>1.07637699086869E-3</v>
      </c>
      <c r="F89" s="108">
        <f>'Grunddaten Umlage § 3_Plan'!D89</f>
        <v>0</v>
      </c>
      <c r="G89" s="110">
        <f>'Grunddaten Umlage § 3_Plan'!E89</f>
        <v>0</v>
      </c>
      <c r="H89" s="108">
        <f>'Grunddaten Umlage § 3_IST'!D89</f>
        <v>0</v>
      </c>
      <c r="I89" s="108">
        <f>'Grunddaten Umlage § 3_IST'!E89</f>
        <v>0</v>
      </c>
      <c r="J89" s="110">
        <f>'Grunddaten Umlage § 3_Plan'!J89</f>
        <v>1770.5993837069798</v>
      </c>
      <c r="K89" s="110">
        <f>'Grunddaten Umlage § 3_IST'!J89</f>
        <v>1300.0104779040632</v>
      </c>
      <c r="L89" s="126">
        <f t="shared" si="7"/>
        <v>470.58890580291654</v>
      </c>
      <c r="M89" s="110"/>
      <c r="N89" s="110">
        <f>'Grunddaten Umlage § 3_Plan'!H89</f>
        <v>0</v>
      </c>
      <c r="O89" s="110"/>
      <c r="P89" s="110">
        <f>'Grunddaten Umlage § 3_IST'!H89</f>
        <v>0</v>
      </c>
      <c r="Q89" s="130">
        <f t="shared" si="4"/>
        <v>0</v>
      </c>
      <c r="R89" s="110"/>
      <c r="S89" s="110">
        <f>'Grunddaten Umlage § 3_Plan'!I89</f>
        <v>0</v>
      </c>
      <c r="T89" s="110">
        <f>'Grunddaten Umlage § 3_IST'!I89</f>
        <v>0</v>
      </c>
      <c r="U89" s="126">
        <f t="shared" si="5"/>
        <v>0</v>
      </c>
      <c r="W89" s="110">
        <f>IF('Grunddaten Umlage § 3_Plan'!D89&gt;0,'Grunddaten Umlage § 3_Plan'!F89,0)</f>
        <v>0</v>
      </c>
      <c r="X89" s="110">
        <f>IF('Grunddaten Umlage § 3_IST'!D89&gt;0,'Grunddaten Umlage § 3_IST'!F89,0)</f>
        <v>0</v>
      </c>
      <c r="Y89" s="110">
        <f t="shared" si="6"/>
        <v>0</v>
      </c>
    </row>
    <row r="90" spans="1:25" x14ac:dyDescent="0.25">
      <c r="A90" s="106">
        <v>61110</v>
      </c>
      <c r="B90" s="107" t="s">
        <v>91</v>
      </c>
      <c r="C90" s="107" t="s">
        <v>86</v>
      </c>
      <c r="D90" s="108">
        <f>Finanzkraft!H90</f>
        <v>4233082.55</v>
      </c>
      <c r="E90" s="109">
        <f>'landesw Umlage § 3_IST'!E90</f>
        <v>2.0029691138437234E-3</v>
      </c>
      <c r="F90" s="108">
        <f>'Grunddaten Umlage § 3_Plan'!D90</f>
        <v>0</v>
      </c>
      <c r="G90" s="110">
        <f>'Grunddaten Umlage § 3_Plan'!E90</f>
        <v>0</v>
      </c>
      <c r="H90" s="108">
        <f>'Grunddaten Umlage § 3_IST'!D90</f>
        <v>0</v>
      </c>
      <c r="I90" s="108">
        <f>'Grunddaten Umlage § 3_IST'!E90</f>
        <v>0</v>
      </c>
      <c r="J90" s="110">
        <f>'Grunddaten Umlage § 3_Plan'!J90</f>
        <v>3249.3224314008016</v>
      </c>
      <c r="K90" s="110">
        <f>'Grunddaten Umlage § 3_IST'!J90</f>
        <v>2419.116031840847</v>
      </c>
      <c r="L90" s="126">
        <f t="shared" si="7"/>
        <v>830.20639955995466</v>
      </c>
      <c r="M90" s="110"/>
      <c r="N90" s="110">
        <f>'Grunddaten Umlage § 3_Plan'!H90</f>
        <v>0</v>
      </c>
      <c r="O90" s="110"/>
      <c r="P90" s="110">
        <f>'Grunddaten Umlage § 3_IST'!H90</f>
        <v>0</v>
      </c>
      <c r="Q90" s="130">
        <f t="shared" si="4"/>
        <v>0</v>
      </c>
      <c r="R90" s="110"/>
      <c r="S90" s="110">
        <f>'Grunddaten Umlage § 3_Plan'!I90</f>
        <v>0</v>
      </c>
      <c r="T90" s="110">
        <f>'Grunddaten Umlage § 3_IST'!I90</f>
        <v>0</v>
      </c>
      <c r="U90" s="126">
        <f t="shared" si="5"/>
        <v>0</v>
      </c>
      <c r="W90" s="110">
        <f>IF('Grunddaten Umlage § 3_Plan'!D90&gt;0,'Grunddaten Umlage § 3_Plan'!F90,0)</f>
        <v>0</v>
      </c>
      <c r="X90" s="110">
        <f>IF('Grunddaten Umlage § 3_IST'!D90&gt;0,'Grunddaten Umlage § 3_IST'!F90,0)</f>
        <v>0</v>
      </c>
      <c r="Y90" s="110">
        <f t="shared" si="6"/>
        <v>0</v>
      </c>
    </row>
    <row r="91" spans="1:25" x14ac:dyDescent="0.25">
      <c r="A91" s="106">
        <v>61111</v>
      </c>
      <c r="B91" s="107" t="s">
        <v>92</v>
      </c>
      <c r="C91" s="107" t="s">
        <v>86</v>
      </c>
      <c r="D91" s="108">
        <f>Finanzkraft!H91</f>
        <v>1839677.33</v>
      </c>
      <c r="E91" s="109">
        <f>'landesw Umlage § 3_IST'!E91</f>
        <v>8.7048074964389413E-4</v>
      </c>
      <c r="F91" s="108">
        <f>'Grunddaten Umlage § 3_Plan'!D91</f>
        <v>0</v>
      </c>
      <c r="G91" s="110">
        <f>'Grunddaten Umlage § 3_Plan'!E91</f>
        <v>0</v>
      </c>
      <c r="H91" s="108">
        <f>'Grunddaten Umlage § 3_IST'!D91</f>
        <v>0</v>
      </c>
      <c r="I91" s="108">
        <f>'Grunddaten Umlage § 3_IST'!E91</f>
        <v>0</v>
      </c>
      <c r="J91" s="110">
        <f>'Grunddaten Umlage § 3_Plan'!J91</f>
        <v>1421.2701272250956</v>
      </c>
      <c r="K91" s="110">
        <f>'Grunddaten Umlage § 3_IST'!J91</f>
        <v>1051.3362000032728</v>
      </c>
      <c r="L91" s="126">
        <f t="shared" si="7"/>
        <v>369.93392722182284</v>
      </c>
      <c r="M91" s="110"/>
      <c r="N91" s="110">
        <f>'Grunddaten Umlage § 3_Plan'!H91</f>
        <v>0</v>
      </c>
      <c r="O91" s="110"/>
      <c r="P91" s="110">
        <f>'Grunddaten Umlage § 3_IST'!H91</f>
        <v>0</v>
      </c>
      <c r="Q91" s="130">
        <f t="shared" si="4"/>
        <v>0</v>
      </c>
      <c r="R91" s="110"/>
      <c r="S91" s="110">
        <f>'Grunddaten Umlage § 3_Plan'!I91</f>
        <v>0</v>
      </c>
      <c r="T91" s="110">
        <f>'Grunddaten Umlage § 3_IST'!I91</f>
        <v>0</v>
      </c>
      <c r="U91" s="126">
        <f t="shared" si="5"/>
        <v>0</v>
      </c>
      <c r="W91" s="110">
        <f>IF('Grunddaten Umlage § 3_Plan'!D91&gt;0,'Grunddaten Umlage § 3_Plan'!F91,0)</f>
        <v>0</v>
      </c>
      <c r="X91" s="110">
        <f>IF('Grunddaten Umlage § 3_IST'!D91&gt;0,'Grunddaten Umlage § 3_IST'!F91,0)</f>
        <v>0</v>
      </c>
      <c r="Y91" s="110">
        <f t="shared" si="6"/>
        <v>0</v>
      </c>
    </row>
    <row r="92" spans="1:25" x14ac:dyDescent="0.25">
      <c r="A92" s="106">
        <v>61112</v>
      </c>
      <c r="B92" s="107" t="s">
        <v>93</v>
      </c>
      <c r="C92" s="107" t="s">
        <v>86</v>
      </c>
      <c r="D92" s="108">
        <f>Finanzkraft!H92</f>
        <v>655250.52</v>
      </c>
      <c r="E92" s="109">
        <f>'landesw Umlage § 3_IST'!E92</f>
        <v>3.1004511201654665E-4</v>
      </c>
      <c r="F92" s="108">
        <f>'Grunddaten Umlage § 3_Plan'!D92</f>
        <v>0</v>
      </c>
      <c r="G92" s="110">
        <f>'Grunddaten Umlage § 3_Plan'!E92</f>
        <v>0</v>
      </c>
      <c r="H92" s="108">
        <f>'Grunddaten Umlage § 3_IST'!D92</f>
        <v>0</v>
      </c>
      <c r="I92" s="108">
        <f>'Grunddaten Umlage § 3_IST'!E92</f>
        <v>0</v>
      </c>
      <c r="J92" s="110">
        <f>'Grunddaten Umlage § 3_Plan'!J92</f>
        <v>502.47302137254059</v>
      </c>
      <c r="K92" s="110">
        <f>'Grunddaten Umlage § 3_IST'!J92</f>
        <v>374.4616409155667</v>
      </c>
      <c r="L92" s="126">
        <f t="shared" si="7"/>
        <v>128.01138045697388</v>
      </c>
      <c r="M92" s="110"/>
      <c r="N92" s="110">
        <f>'Grunddaten Umlage § 3_Plan'!H92</f>
        <v>0</v>
      </c>
      <c r="O92" s="110"/>
      <c r="P92" s="110">
        <f>'Grunddaten Umlage § 3_IST'!H92</f>
        <v>0</v>
      </c>
      <c r="Q92" s="130">
        <f t="shared" si="4"/>
        <v>0</v>
      </c>
      <c r="R92" s="110"/>
      <c r="S92" s="110">
        <f>'Grunddaten Umlage § 3_Plan'!I92</f>
        <v>0</v>
      </c>
      <c r="T92" s="110">
        <f>'Grunddaten Umlage § 3_IST'!I92</f>
        <v>0</v>
      </c>
      <c r="U92" s="126">
        <f t="shared" si="5"/>
        <v>0</v>
      </c>
      <c r="W92" s="110">
        <f>IF('Grunddaten Umlage § 3_Plan'!D92&gt;0,'Grunddaten Umlage § 3_Plan'!F92,0)</f>
        <v>0</v>
      </c>
      <c r="X92" s="110">
        <f>IF('Grunddaten Umlage § 3_IST'!D92&gt;0,'Grunddaten Umlage § 3_IST'!F92,0)</f>
        <v>0</v>
      </c>
      <c r="Y92" s="110">
        <f t="shared" si="6"/>
        <v>0</v>
      </c>
    </row>
    <row r="93" spans="1:25" x14ac:dyDescent="0.25">
      <c r="A93" s="106">
        <v>61113</v>
      </c>
      <c r="B93" s="107" t="s">
        <v>94</v>
      </c>
      <c r="C93" s="107" t="s">
        <v>86</v>
      </c>
      <c r="D93" s="108">
        <f>Finanzkraft!H93</f>
        <v>4072890.11</v>
      </c>
      <c r="E93" s="109">
        <f>'landesw Umlage § 3_IST'!E93</f>
        <v>1.9271708023765246E-3</v>
      </c>
      <c r="F93" s="108">
        <f>'Grunddaten Umlage § 3_Plan'!D93</f>
        <v>0</v>
      </c>
      <c r="G93" s="110">
        <f>'Grunddaten Umlage § 3_Plan'!E93</f>
        <v>0</v>
      </c>
      <c r="H93" s="108">
        <f>'Grunddaten Umlage § 3_IST'!D93</f>
        <v>0</v>
      </c>
      <c r="I93" s="108">
        <f>'Grunddaten Umlage § 3_IST'!E93</f>
        <v>0</v>
      </c>
      <c r="J93" s="110">
        <f>'Grunddaten Umlage § 3_Plan'!J93</f>
        <v>3135.8541863396345</v>
      </c>
      <c r="K93" s="110">
        <f>'Grunddaten Umlage § 3_IST'!J93</f>
        <v>2327.5694826756994</v>
      </c>
      <c r="L93" s="126">
        <f t="shared" si="7"/>
        <v>808.28470366393503</v>
      </c>
      <c r="M93" s="110"/>
      <c r="N93" s="110">
        <f>'Grunddaten Umlage § 3_Plan'!H93</f>
        <v>0</v>
      </c>
      <c r="O93" s="110"/>
      <c r="P93" s="110">
        <f>'Grunddaten Umlage § 3_IST'!H93</f>
        <v>0</v>
      </c>
      <c r="Q93" s="130">
        <f t="shared" si="4"/>
        <v>0</v>
      </c>
      <c r="R93" s="110"/>
      <c r="S93" s="110">
        <f>'Grunddaten Umlage § 3_Plan'!I93</f>
        <v>0</v>
      </c>
      <c r="T93" s="110">
        <f>'Grunddaten Umlage § 3_IST'!I93</f>
        <v>0</v>
      </c>
      <c r="U93" s="126">
        <f t="shared" si="5"/>
        <v>0</v>
      </c>
      <c r="W93" s="110">
        <f>IF('Grunddaten Umlage § 3_Plan'!D93&gt;0,'Grunddaten Umlage § 3_Plan'!F93,0)</f>
        <v>0</v>
      </c>
      <c r="X93" s="110">
        <f>IF('Grunddaten Umlage § 3_IST'!D93&gt;0,'Grunddaten Umlage § 3_IST'!F93,0)</f>
        <v>0</v>
      </c>
      <c r="Y93" s="110">
        <f t="shared" si="6"/>
        <v>0</v>
      </c>
    </row>
    <row r="94" spans="1:25" x14ac:dyDescent="0.25">
      <c r="A94" s="106">
        <v>61114</v>
      </c>
      <c r="B94" s="107" t="s">
        <v>95</v>
      </c>
      <c r="C94" s="107" t="s">
        <v>86</v>
      </c>
      <c r="D94" s="108">
        <f>Finanzkraft!H94</f>
        <v>3733747.02</v>
      </c>
      <c r="E94" s="109">
        <f>'landesw Umlage § 3_IST'!E94</f>
        <v>1.766698350819084E-3</v>
      </c>
      <c r="F94" s="108">
        <f>'Grunddaten Umlage § 3_Plan'!D94</f>
        <v>0</v>
      </c>
      <c r="G94" s="110">
        <f>'Grunddaten Umlage § 3_Plan'!E94</f>
        <v>0</v>
      </c>
      <c r="H94" s="108">
        <f>'Grunddaten Umlage § 3_IST'!D94</f>
        <v>0</v>
      </c>
      <c r="I94" s="108">
        <f>'Grunddaten Umlage § 3_IST'!E94</f>
        <v>0</v>
      </c>
      <c r="J94" s="110">
        <f>'Grunddaten Umlage § 3_Plan'!J94</f>
        <v>2873.0016059181121</v>
      </c>
      <c r="K94" s="110">
        <f>'Grunddaten Umlage § 3_IST'!J94</f>
        <v>2133.756469010978</v>
      </c>
      <c r="L94" s="126">
        <f t="shared" si="7"/>
        <v>739.24513690713411</v>
      </c>
      <c r="M94" s="110"/>
      <c r="N94" s="110">
        <f>'Grunddaten Umlage § 3_Plan'!H94</f>
        <v>0</v>
      </c>
      <c r="O94" s="110"/>
      <c r="P94" s="110">
        <f>'Grunddaten Umlage § 3_IST'!H94</f>
        <v>0</v>
      </c>
      <c r="Q94" s="130">
        <f t="shared" si="4"/>
        <v>0</v>
      </c>
      <c r="R94" s="110"/>
      <c r="S94" s="110">
        <f>'Grunddaten Umlage § 3_Plan'!I94</f>
        <v>0</v>
      </c>
      <c r="T94" s="110">
        <f>'Grunddaten Umlage § 3_IST'!I94</f>
        <v>0</v>
      </c>
      <c r="U94" s="126">
        <f t="shared" si="5"/>
        <v>0</v>
      </c>
      <c r="W94" s="110">
        <f>IF('Grunddaten Umlage § 3_Plan'!D94&gt;0,'Grunddaten Umlage § 3_Plan'!F94,0)</f>
        <v>0</v>
      </c>
      <c r="X94" s="110">
        <f>IF('Grunddaten Umlage § 3_IST'!D94&gt;0,'Grunddaten Umlage § 3_IST'!F94,0)</f>
        <v>0</v>
      </c>
      <c r="Y94" s="110">
        <f t="shared" si="6"/>
        <v>0</v>
      </c>
    </row>
    <row r="95" spans="1:25" x14ac:dyDescent="0.25">
      <c r="A95" s="106">
        <v>61115</v>
      </c>
      <c r="B95" s="107" t="s">
        <v>96</v>
      </c>
      <c r="C95" s="107" t="s">
        <v>86</v>
      </c>
      <c r="D95" s="108">
        <f>Finanzkraft!H95</f>
        <v>2353434.7400000002</v>
      </c>
      <c r="E95" s="109">
        <f>'landesw Umlage § 3_IST'!E95</f>
        <v>1.1135755185466046E-3</v>
      </c>
      <c r="F95" s="108">
        <f>'Grunddaten Umlage § 3_Plan'!D95</f>
        <v>0</v>
      </c>
      <c r="G95" s="110">
        <f>'Grunddaten Umlage § 3_Plan'!E95</f>
        <v>0</v>
      </c>
      <c r="H95" s="108">
        <f>'Grunddaten Umlage § 3_IST'!D95</f>
        <v>0</v>
      </c>
      <c r="I95" s="108">
        <f>'Grunddaten Umlage § 3_IST'!E95</f>
        <v>0</v>
      </c>
      <c r="J95" s="110">
        <f>'Grunddaten Umlage § 3_Plan'!J95</f>
        <v>1824.3402274286225</v>
      </c>
      <c r="K95" s="110">
        <f>'Grunddaten Umlage § 3_IST'!J95</f>
        <v>1344.9375584289503</v>
      </c>
      <c r="L95" s="126">
        <f t="shared" si="7"/>
        <v>479.40266899967219</v>
      </c>
      <c r="M95" s="110"/>
      <c r="N95" s="110">
        <f>'Grunddaten Umlage § 3_Plan'!H95</f>
        <v>0</v>
      </c>
      <c r="O95" s="110"/>
      <c r="P95" s="110">
        <f>'Grunddaten Umlage § 3_IST'!H95</f>
        <v>0</v>
      </c>
      <c r="Q95" s="130">
        <f t="shared" si="4"/>
        <v>0</v>
      </c>
      <c r="R95" s="110"/>
      <c r="S95" s="110">
        <f>'Grunddaten Umlage § 3_Plan'!I95</f>
        <v>0</v>
      </c>
      <c r="T95" s="110">
        <f>'Grunddaten Umlage § 3_IST'!I95</f>
        <v>0</v>
      </c>
      <c r="U95" s="126">
        <f t="shared" si="5"/>
        <v>0</v>
      </c>
      <c r="W95" s="110">
        <f>IF('Grunddaten Umlage § 3_Plan'!D95&gt;0,'Grunddaten Umlage § 3_Plan'!F95,0)</f>
        <v>0</v>
      </c>
      <c r="X95" s="110">
        <f>IF('Grunddaten Umlage § 3_IST'!D95&gt;0,'Grunddaten Umlage § 3_IST'!F95,0)</f>
        <v>0</v>
      </c>
      <c r="Y95" s="110">
        <f t="shared" si="6"/>
        <v>0</v>
      </c>
    </row>
    <row r="96" spans="1:25" x14ac:dyDescent="0.25">
      <c r="A96" s="106">
        <v>61116</v>
      </c>
      <c r="B96" s="107" t="s">
        <v>97</v>
      </c>
      <c r="C96" s="107" t="s">
        <v>86</v>
      </c>
      <c r="D96" s="108">
        <f>Finanzkraft!H96</f>
        <v>2804667.99</v>
      </c>
      <c r="E96" s="109">
        <f>'landesw Umlage § 3_IST'!E96</f>
        <v>1.3270857093387316E-3</v>
      </c>
      <c r="F96" s="108">
        <f>'Grunddaten Umlage § 3_Plan'!D96</f>
        <v>0</v>
      </c>
      <c r="G96" s="110">
        <f>'Grunddaten Umlage § 3_Plan'!E96</f>
        <v>0</v>
      </c>
      <c r="H96" s="108">
        <f>'Grunddaten Umlage § 3_IST'!D96</f>
        <v>0</v>
      </c>
      <c r="I96" s="108">
        <f>'Grunddaten Umlage § 3_IST'!E96</f>
        <v>0</v>
      </c>
      <c r="J96" s="110">
        <f>'Grunddaten Umlage § 3_Plan'!J96</f>
        <v>2181.1625141802629</v>
      </c>
      <c r="K96" s="110">
        <f>'Grunddaten Umlage § 3_IST'!J96</f>
        <v>1602.8076982812074</v>
      </c>
      <c r="L96" s="126">
        <f t="shared" si="7"/>
        <v>578.35481589905544</v>
      </c>
      <c r="M96" s="110"/>
      <c r="N96" s="110">
        <f>'Grunddaten Umlage § 3_Plan'!H96</f>
        <v>0</v>
      </c>
      <c r="O96" s="110"/>
      <c r="P96" s="110">
        <f>'Grunddaten Umlage § 3_IST'!H96</f>
        <v>0</v>
      </c>
      <c r="Q96" s="130">
        <f t="shared" si="4"/>
        <v>0</v>
      </c>
      <c r="R96" s="110"/>
      <c r="S96" s="110">
        <f>'Grunddaten Umlage § 3_Plan'!I96</f>
        <v>0</v>
      </c>
      <c r="T96" s="110">
        <f>'Grunddaten Umlage § 3_IST'!I96</f>
        <v>0</v>
      </c>
      <c r="U96" s="126">
        <f t="shared" si="5"/>
        <v>0</v>
      </c>
      <c r="W96" s="110">
        <f>IF('Grunddaten Umlage § 3_Plan'!D96&gt;0,'Grunddaten Umlage § 3_Plan'!F96,0)</f>
        <v>0</v>
      </c>
      <c r="X96" s="110">
        <f>IF('Grunddaten Umlage § 3_IST'!D96&gt;0,'Grunddaten Umlage § 3_IST'!F96,0)</f>
        <v>0</v>
      </c>
      <c r="Y96" s="110">
        <f t="shared" si="6"/>
        <v>0</v>
      </c>
    </row>
    <row r="97" spans="1:25" x14ac:dyDescent="0.25">
      <c r="A97" s="106">
        <v>61118</v>
      </c>
      <c r="B97" s="107" t="s">
        <v>98</v>
      </c>
      <c r="C97" s="107" t="s">
        <v>86</v>
      </c>
      <c r="D97" s="108">
        <f>Finanzkraft!H97</f>
        <v>1314475.6399999999</v>
      </c>
      <c r="E97" s="109">
        <f>'landesw Umlage § 3_IST'!E97</f>
        <v>6.2197088687059997E-4</v>
      </c>
      <c r="F97" s="108">
        <f>'Grunddaten Umlage § 3_Plan'!D97</f>
        <v>0</v>
      </c>
      <c r="G97" s="110">
        <f>'Grunddaten Umlage § 3_Plan'!E97</f>
        <v>0</v>
      </c>
      <c r="H97" s="108">
        <f>'Grunddaten Umlage § 3_IST'!D97</f>
        <v>0</v>
      </c>
      <c r="I97" s="108">
        <f>'Grunddaten Umlage § 3_IST'!E97</f>
        <v>0</v>
      </c>
      <c r="J97" s="110">
        <f>'Grunddaten Umlage § 3_Plan'!J97</f>
        <v>1006.8599163159193</v>
      </c>
      <c r="K97" s="110">
        <f>'Grunddaten Umlage § 3_IST'!J97</f>
        <v>751.1946806206879</v>
      </c>
      <c r="L97" s="126">
        <f t="shared" si="7"/>
        <v>255.66523569523144</v>
      </c>
      <c r="M97" s="110"/>
      <c r="N97" s="110">
        <f>'Grunddaten Umlage § 3_Plan'!H97</f>
        <v>0</v>
      </c>
      <c r="O97" s="110"/>
      <c r="P97" s="110">
        <f>'Grunddaten Umlage § 3_IST'!H97</f>
        <v>0</v>
      </c>
      <c r="Q97" s="130">
        <f t="shared" si="4"/>
        <v>0</v>
      </c>
      <c r="R97" s="110"/>
      <c r="S97" s="110">
        <f>'Grunddaten Umlage § 3_Plan'!I97</f>
        <v>0</v>
      </c>
      <c r="T97" s="110">
        <f>'Grunddaten Umlage § 3_IST'!I97</f>
        <v>0</v>
      </c>
      <c r="U97" s="126">
        <f t="shared" si="5"/>
        <v>0</v>
      </c>
      <c r="W97" s="110">
        <f>IF('Grunddaten Umlage § 3_Plan'!D97&gt;0,'Grunddaten Umlage § 3_Plan'!F97,0)</f>
        <v>0</v>
      </c>
      <c r="X97" s="110">
        <f>IF('Grunddaten Umlage § 3_IST'!D97&gt;0,'Grunddaten Umlage § 3_IST'!F97,0)</f>
        <v>0</v>
      </c>
      <c r="Y97" s="110">
        <f t="shared" si="6"/>
        <v>0</v>
      </c>
    </row>
    <row r="98" spans="1:25" x14ac:dyDescent="0.25">
      <c r="A98" s="106">
        <v>61119</v>
      </c>
      <c r="B98" s="107" t="s">
        <v>99</v>
      </c>
      <c r="C98" s="107" t="s">
        <v>86</v>
      </c>
      <c r="D98" s="108">
        <f>Finanzkraft!H98</f>
        <v>741949.7</v>
      </c>
      <c r="E98" s="109">
        <f>'landesw Umlage § 3_IST'!E98</f>
        <v>3.5106859258523469E-4</v>
      </c>
      <c r="F98" s="108">
        <f>'Grunddaten Umlage § 3_Plan'!D98</f>
        <v>0</v>
      </c>
      <c r="G98" s="110">
        <f>'Grunddaten Umlage § 3_Plan'!E98</f>
        <v>0</v>
      </c>
      <c r="H98" s="108">
        <f>'Grunddaten Umlage § 3_IST'!D98</f>
        <v>0</v>
      </c>
      <c r="I98" s="108">
        <f>'Grunddaten Umlage § 3_IST'!E98</f>
        <v>0</v>
      </c>
      <c r="J98" s="110">
        <f>'Grunddaten Umlage § 3_Plan'!J98</f>
        <v>568.31742644741712</v>
      </c>
      <c r="K98" s="110">
        <f>'Grunddaten Umlage § 3_IST'!J98</f>
        <v>424.00836574507781</v>
      </c>
      <c r="L98" s="126">
        <f t="shared" si="7"/>
        <v>144.30906070233931</v>
      </c>
      <c r="M98" s="110"/>
      <c r="N98" s="110">
        <f>'Grunddaten Umlage § 3_Plan'!H98</f>
        <v>0</v>
      </c>
      <c r="O98" s="110"/>
      <c r="P98" s="110">
        <f>'Grunddaten Umlage § 3_IST'!H98</f>
        <v>0</v>
      </c>
      <c r="Q98" s="130">
        <f t="shared" si="4"/>
        <v>0</v>
      </c>
      <c r="R98" s="110"/>
      <c r="S98" s="110">
        <f>'Grunddaten Umlage § 3_Plan'!I98</f>
        <v>0</v>
      </c>
      <c r="T98" s="110">
        <f>'Grunddaten Umlage § 3_IST'!I98</f>
        <v>0</v>
      </c>
      <c r="U98" s="126">
        <f t="shared" si="5"/>
        <v>0</v>
      </c>
      <c r="W98" s="110">
        <f>IF('Grunddaten Umlage § 3_Plan'!D98&gt;0,'Grunddaten Umlage § 3_Plan'!F98,0)</f>
        <v>0</v>
      </c>
      <c r="X98" s="110">
        <f>IF('Grunddaten Umlage § 3_IST'!D98&gt;0,'Grunddaten Umlage § 3_IST'!F98,0)</f>
        <v>0</v>
      </c>
      <c r="Y98" s="110">
        <f t="shared" si="6"/>
        <v>0</v>
      </c>
    </row>
    <row r="99" spans="1:25" x14ac:dyDescent="0.25">
      <c r="A99" s="106">
        <v>61120</v>
      </c>
      <c r="B99" s="107" t="s">
        <v>100</v>
      </c>
      <c r="C99" s="107" t="s">
        <v>86</v>
      </c>
      <c r="D99" s="108">
        <f>Finanzkraft!H99</f>
        <v>15527852.99</v>
      </c>
      <c r="E99" s="109">
        <f>'landesw Umlage § 3_IST'!E99</f>
        <v>7.3473194949330509E-3</v>
      </c>
      <c r="F99" s="108">
        <f>'Grunddaten Umlage § 3_Plan'!D99</f>
        <v>0</v>
      </c>
      <c r="G99" s="110">
        <f>'Grunddaten Umlage § 3_Plan'!E99</f>
        <v>0</v>
      </c>
      <c r="H99" s="108">
        <f>'Grunddaten Umlage § 3_IST'!D99</f>
        <v>0</v>
      </c>
      <c r="I99" s="108">
        <f>'Grunddaten Umlage § 3_IST'!E99</f>
        <v>0</v>
      </c>
      <c r="J99" s="110">
        <f>'Grunddaten Umlage § 3_Plan'!J99</f>
        <v>11989.281247691486</v>
      </c>
      <c r="K99" s="110">
        <f>'Grunddaten Umlage § 3_IST'!J99</f>
        <v>8873.835476744207</v>
      </c>
      <c r="L99" s="126">
        <f t="shared" si="7"/>
        <v>3115.445770947279</v>
      </c>
      <c r="M99" s="110"/>
      <c r="N99" s="110">
        <f>'Grunddaten Umlage § 3_Plan'!H99</f>
        <v>0</v>
      </c>
      <c r="O99" s="110"/>
      <c r="P99" s="110">
        <f>'Grunddaten Umlage § 3_IST'!H99</f>
        <v>0</v>
      </c>
      <c r="Q99" s="130">
        <f t="shared" si="4"/>
        <v>0</v>
      </c>
      <c r="R99" s="110"/>
      <c r="S99" s="110">
        <f>'Grunddaten Umlage § 3_Plan'!I99</f>
        <v>0</v>
      </c>
      <c r="T99" s="110">
        <f>'Grunddaten Umlage § 3_IST'!I99</f>
        <v>0</v>
      </c>
      <c r="U99" s="126">
        <f t="shared" si="5"/>
        <v>0</v>
      </c>
      <c r="W99" s="110">
        <f>IF('Grunddaten Umlage § 3_Plan'!D99&gt;0,'Grunddaten Umlage § 3_Plan'!F99,0)</f>
        <v>0</v>
      </c>
      <c r="X99" s="110">
        <f>IF('Grunddaten Umlage § 3_IST'!D99&gt;0,'Grunddaten Umlage § 3_IST'!F99,0)</f>
        <v>0</v>
      </c>
      <c r="Y99" s="110">
        <f t="shared" si="6"/>
        <v>0</v>
      </c>
    </row>
    <row r="100" spans="1:25" x14ac:dyDescent="0.25">
      <c r="A100" s="106">
        <v>61203</v>
      </c>
      <c r="B100" s="107" t="s">
        <v>101</v>
      </c>
      <c r="C100" s="107" t="s">
        <v>102</v>
      </c>
      <c r="D100" s="108">
        <f>Finanzkraft!H100</f>
        <v>3484180.97</v>
      </c>
      <c r="E100" s="109">
        <f>'landesw Umlage § 3_IST'!E100</f>
        <v>1.6486110978280036E-3</v>
      </c>
      <c r="F100" s="108">
        <f>'Grunddaten Umlage § 3_Plan'!D100</f>
        <v>0</v>
      </c>
      <c r="G100" s="110">
        <f>'Grunddaten Umlage § 3_Plan'!E100</f>
        <v>0</v>
      </c>
      <c r="H100" s="108">
        <f>'Grunddaten Umlage § 3_IST'!D100</f>
        <v>0</v>
      </c>
      <c r="I100" s="108">
        <f>'Grunddaten Umlage § 3_IST'!E100</f>
        <v>0</v>
      </c>
      <c r="J100" s="110">
        <f>'Grunddaten Umlage § 3_Plan'!J100</f>
        <v>2807.2488348363831</v>
      </c>
      <c r="K100" s="110">
        <f>'Grunddaten Umlage § 3_IST'!J100</f>
        <v>1991.1348155404607</v>
      </c>
      <c r="L100" s="126">
        <f t="shared" si="7"/>
        <v>816.11401929592239</v>
      </c>
      <c r="M100" s="110"/>
      <c r="N100" s="110">
        <f>'Grunddaten Umlage § 3_Plan'!H100</f>
        <v>0</v>
      </c>
      <c r="O100" s="110"/>
      <c r="P100" s="110">
        <f>'Grunddaten Umlage § 3_IST'!H100</f>
        <v>0</v>
      </c>
      <c r="Q100" s="130">
        <f t="shared" si="4"/>
        <v>0</v>
      </c>
      <c r="R100" s="110"/>
      <c r="S100" s="110">
        <f>'Grunddaten Umlage § 3_Plan'!I100</f>
        <v>0</v>
      </c>
      <c r="T100" s="110">
        <f>'Grunddaten Umlage § 3_IST'!I100</f>
        <v>0</v>
      </c>
      <c r="U100" s="126">
        <f t="shared" si="5"/>
        <v>0</v>
      </c>
      <c r="W100" s="110">
        <f>IF('Grunddaten Umlage § 3_Plan'!D100&gt;0,'Grunddaten Umlage § 3_Plan'!F100,0)</f>
        <v>0</v>
      </c>
      <c r="X100" s="110">
        <f>IF('Grunddaten Umlage § 3_IST'!D100&gt;0,'Grunddaten Umlage § 3_IST'!F100,0)</f>
        <v>0</v>
      </c>
      <c r="Y100" s="110">
        <f t="shared" si="6"/>
        <v>0</v>
      </c>
    </row>
    <row r="101" spans="1:25" x14ac:dyDescent="0.25">
      <c r="A101" s="106">
        <v>61204</v>
      </c>
      <c r="B101" s="107" t="s">
        <v>103</v>
      </c>
      <c r="C101" s="107" t="s">
        <v>102</v>
      </c>
      <c r="D101" s="108">
        <f>Finanzkraft!H101</f>
        <v>3163745.21</v>
      </c>
      <c r="E101" s="109">
        <f>'landesw Umlage § 3_IST'!E101</f>
        <v>1.4969903999866537E-3</v>
      </c>
      <c r="F101" s="108">
        <f>'Grunddaten Umlage § 3_Plan'!D101</f>
        <v>0</v>
      </c>
      <c r="G101" s="110">
        <f>'Grunddaten Umlage § 3_Plan'!E101</f>
        <v>0</v>
      </c>
      <c r="H101" s="108">
        <f>'Grunddaten Umlage § 3_IST'!D101</f>
        <v>0</v>
      </c>
      <c r="I101" s="108">
        <f>'Grunddaten Umlage § 3_IST'!E101</f>
        <v>0</v>
      </c>
      <c r="J101" s="110">
        <f>'Grunddaten Umlage § 3_Plan'!J101</f>
        <v>2449.284796036708</v>
      </c>
      <c r="K101" s="110">
        <f>'Grunddaten Umlage § 3_IST'!J101</f>
        <v>1808.0126403796889</v>
      </c>
      <c r="L101" s="126">
        <f t="shared" si="7"/>
        <v>641.27215565701908</v>
      </c>
      <c r="M101" s="110"/>
      <c r="N101" s="110">
        <f>'Grunddaten Umlage § 3_Plan'!H101</f>
        <v>0</v>
      </c>
      <c r="O101" s="110"/>
      <c r="P101" s="110">
        <f>'Grunddaten Umlage § 3_IST'!H101</f>
        <v>0</v>
      </c>
      <c r="Q101" s="130">
        <f t="shared" si="4"/>
        <v>0</v>
      </c>
      <c r="R101" s="110"/>
      <c r="S101" s="110">
        <f>'Grunddaten Umlage § 3_Plan'!I101</f>
        <v>0</v>
      </c>
      <c r="T101" s="110">
        <f>'Grunddaten Umlage § 3_IST'!I101</f>
        <v>0</v>
      </c>
      <c r="U101" s="126">
        <f t="shared" si="5"/>
        <v>0</v>
      </c>
      <c r="W101" s="110">
        <f>IF('Grunddaten Umlage § 3_Plan'!D101&gt;0,'Grunddaten Umlage § 3_Plan'!F101,0)</f>
        <v>0</v>
      </c>
      <c r="X101" s="110">
        <f>IF('Grunddaten Umlage § 3_IST'!D101&gt;0,'Grunddaten Umlage § 3_IST'!F101,0)</f>
        <v>0</v>
      </c>
      <c r="Y101" s="110">
        <f t="shared" si="6"/>
        <v>0</v>
      </c>
    </row>
    <row r="102" spans="1:25" x14ac:dyDescent="0.25">
      <c r="A102" s="106">
        <v>61205</v>
      </c>
      <c r="B102" s="107" t="s">
        <v>104</v>
      </c>
      <c r="C102" s="107" t="s">
        <v>102</v>
      </c>
      <c r="D102" s="108">
        <f>Finanzkraft!H102</f>
        <v>1960698.01</v>
      </c>
      <c r="E102" s="109">
        <f>'landesw Umlage § 3_IST'!E102</f>
        <v>9.2774414607266556E-4</v>
      </c>
      <c r="F102" s="108">
        <f>'Grunddaten Umlage § 3_Plan'!D102</f>
        <v>0</v>
      </c>
      <c r="G102" s="110">
        <f>'Grunddaten Umlage § 3_Plan'!E102</f>
        <v>0</v>
      </c>
      <c r="H102" s="108">
        <f>'Grunddaten Umlage § 3_IST'!D102</f>
        <v>0</v>
      </c>
      <c r="I102" s="108">
        <f>'Grunddaten Umlage § 3_IST'!E102</f>
        <v>0</v>
      </c>
      <c r="J102" s="110">
        <f>'Grunddaten Umlage § 3_Plan'!J102</f>
        <v>1505.7701884258222</v>
      </c>
      <c r="K102" s="110">
        <f>'Grunddaten Umlage § 3_IST'!J102</f>
        <v>1120.4969271363359</v>
      </c>
      <c r="L102" s="126">
        <f t="shared" si="7"/>
        <v>385.2732612894863</v>
      </c>
      <c r="M102" s="110"/>
      <c r="N102" s="110">
        <f>'Grunddaten Umlage § 3_Plan'!H102</f>
        <v>0</v>
      </c>
      <c r="O102" s="110"/>
      <c r="P102" s="110">
        <f>'Grunddaten Umlage § 3_IST'!H102</f>
        <v>0</v>
      </c>
      <c r="Q102" s="130">
        <f t="shared" si="4"/>
        <v>0</v>
      </c>
      <c r="R102" s="110"/>
      <c r="S102" s="110">
        <f>'Grunddaten Umlage § 3_Plan'!I102</f>
        <v>0</v>
      </c>
      <c r="T102" s="110">
        <f>'Grunddaten Umlage § 3_IST'!I102</f>
        <v>0</v>
      </c>
      <c r="U102" s="126">
        <f t="shared" si="5"/>
        <v>0</v>
      </c>
      <c r="W102" s="110">
        <f>IF('Grunddaten Umlage § 3_Plan'!D102&gt;0,'Grunddaten Umlage § 3_Plan'!F102,0)</f>
        <v>0</v>
      </c>
      <c r="X102" s="110">
        <f>IF('Grunddaten Umlage § 3_IST'!D102&gt;0,'Grunddaten Umlage § 3_IST'!F102,0)</f>
        <v>0</v>
      </c>
      <c r="Y102" s="110">
        <f t="shared" si="6"/>
        <v>0</v>
      </c>
    </row>
    <row r="103" spans="1:25" x14ac:dyDescent="0.25">
      <c r="A103" s="106">
        <v>61206</v>
      </c>
      <c r="B103" s="107" t="s">
        <v>105</v>
      </c>
      <c r="C103" s="107" t="s">
        <v>102</v>
      </c>
      <c r="D103" s="108">
        <f>Finanzkraft!H103</f>
        <v>1561612.86</v>
      </c>
      <c r="E103" s="109">
        <f>'landesw Umlage § 3_IST'!E103</f>
        <v>7.3890888954224686E-4</v>
      </c>
      <c r="F103" s="108">
        <f>'Grunddaten Umlage § 3_Plan'!D103</f>
        <v>0</v>
      </c>
      <c r="G103" s="110">
        <f>'Grunddaten Umlage § 3_Plan'!E103</f>
        <v>0</v>
      </c>
      <c r="H103" s="108">
        <f>'Grunddaten Umlage § 3_IST'!D103</f>
        <v>0</v>
      </c>
      <c r="I103" s="108">
        <f>'Grunddaten Umlage § 3_IST'!E103</f>
        <v>0</v>
      </c>
      <c r="J103" s="110">
        <f>'Grunddaten Umlage § 3_Plan'!J103</f>
        <v>1200.2107517302475</v>
      </c>
      <c r="K103" s="110">
        <f>'Grunddaten Umlage § 3_IST'!J103</f>
        <v>892.4283097561696</v>
      </c>
      <c r="L103" s="126">
        <f t="shared" si="7"/>
        <v>307.78244197407787</v>
      </c>
      <c r="M103" s="110"/>
      <c r="N103" s="110">
        <f>'Grunddaten Umlage § 3_Plan'!H103</f>
        <v>0</v>
      </c>
      <c r="O103" s="110"/>
      <c r="P103" s="110">
        <f>'Grunddaten Umlage § 3_IST'!H103</f>
        <v>0</v>
      </c>
      <c r="Q103" s="130">
        <f t="shared" si="4"/>
        <v>0</v>
      </c>
      <c r="R103" s="110"/>
      <c r="S103" s="110">
        <f>'Grunddaten Umlage § 3_Plan'!I103</f>
        <v>0</v>
      </c>
      <c r="T103" s="110">
        <f>'Grunddaten Umlage § 3_IST'!I103</f>
        <v>0</v>
      </c>
      <c r="U103" s="126">
        <f t="shared" si="5"/>
        <v>0</v>
      </c>
      <c r="W103" s="110">
        <f>IF('Grunddaten Umlage § 3_Plan'!D103&gt;0,'Grunddaten Umlage § 3_Plan'!F103,0)</f>
        <v>0</v>
      </c>
      <c r="X103" s="110">
        <f>IF('Grunddaten Umlage § 3_IST'!D103&gt;0,'Grunddaten Umlage § 3_IST'!F103,0)</f>
        <v>0</v>
      </c>
      <c r="Y103" s="110">
        <f t="shared" si="6"/>
        <v>0</v>
      </c>
    </row>
    <row r="104" spans="1:25" x14ac:dyDescent="0.25">
      <c r="A104" s="106">
        <v>61207</v>
      </c>
      <c r="B104" s="107" t="s">
        <v>106</v>
      </c>
      <c r="C104" s="107" t="s">
        <v>102</v>
      </c>
      <c r="D104" s="108">
        <f>Finanzkraft!H104</f>
        <v>7472826.9199999999</v>
      </c>
      <c r="E104" s="109">
        <f>'landesw Umlage § 3_IST'!E104</f>
        <v>3.5359200622865055E-3</v>
      </c>
      <c r="F104" s="108">
        <f>'Grunddaten Umlage § 3_Plan'!D104</f>
        <v>0</v>
      </c>
      <c r="G104" s="110">
        <f>'Grunddaten Umlage § 3_Plan'!E104</f>
        <v>0</v>
      </c>
      <c r="H104" s="108">
        <f>'Grunddaten Umlage § 3_IST'!D104</f>
        <v>0</v>
      </c>
      <c r="I104" s="108">
        <f>'Grunddaten Umlage § 3_IST'!E104</f>
        <v>0</v>
      </c>
      <c r="J104" s="110">
        <f>'Grunddaten Umlage § 3_Plan'!J104</f>
        <v>5777.7270641834075</v>
      </c>
      <c r="K104" s="110">
        <f>'Grunddaten Umlage § 3_IST'!J104</f>
        <v>4270.5605647458624</v>
      </c>
      <c r="L104" s="126">
        <f t="shared" si="7"/>
        <v>1507.1664994375451</v>
      </c>
      <c r="M104" s="110"/>
      <c r="N104" s="110">
        <f>'Grunddaten Umlage § 3_Plan'!H104</f>
        <v>0</v>
      </c>
      <c r="O104" s="110"/>
      <c r="P104" s="110">
        <f>'Grunddaten Umlage § 3_IST'!H104</f>
        <v>0</v>
      </c>
      <c r="Q104" s="130">
        <f t="shared" si="4"/>
        <v>0</v>
      </c>
      <c r="R104" s="110"/>
      <c r="S104" s="110">
        <f>'Grunddaten Umlage § 3_Plan'!I104</f>
        <v>0</v>
      </c>
      <c r="T104" s="110">
        <f>'Grunddaten Umlage § 3_IST'!I104</f>
        <v>0</v>
      </c>
      <c r="U104" s="126">
        <f t="shared" si="5"/>
        <v>0</v>
      </c>
      <c r="W104" s="110">
        <f>IF('Grunddaten Umlage § 3_Plan'!D104&gt;0,'Grunddaten Umlage § 3_Plan'!F104,0)</f>
        <v>0</v>
      </c>
      <c r="X104" s="110">
        <f>IF('Grunddaten Umlage § 3_IST'!D104&gt;0,'Grunddaten Umlage § 3_IST'!F104,0)</f>
        <v>0</v>
      </c>
      <c r="Y104" s="110">
        <f t="shared" si="6"/>
        <v>0</v>
      </c>
    </row>
    <row r="105" spans="1:25" x14ac:dyDescent="0.25">
      <c r="A105" s="106">
        <v>61213</v>
      </c>
      <c r="B105" s="107" t="s">
        <v>107</v>
      </c>
      <c r="C105" s="107" t="s">
        <v>102</v>
      </c>
      <c r="D105" s="108">
        <f>Finanzkraft!H105</f>
        <v>4743350.25</v>
      </c>
      <c r="E105" s="109">
        <f>'landesw Umlage § 3_IST'!E105</f>
        <v>2.2444126554755951E-3</v>
      </c>
      <c r="F105" s="108">
        <f>'Grunddaten Umlage § 3_Plan'!D105</f>
        <v>0</v>
      </c>
      <c r="G105" s="110">
        <f>'Grunddaten Umlage § 3_Plan'!E105</f>
        <v>0</v>
      </c>
      <c r="H105" s="108">
        <f>'Grunddaten Umlage § 3_IST'!D105</f>
        <v>0</v>
      </c>
      <c r="I105" s="108">
        <f>'Grunddaten Umlage § 3_IST'!E105</f>
        <v>0</v>
      </c>
      <c r="J105" s="110">
        <f>'Grunddaten Umlage § 3_Plan'!J105</f>
        <v>3979.5670201812218</v>
      </c>
      <c r="K105" s="110">
        <f>'Grunddaten Umlage § 3_IST'!J105</f>
        <v>2710.7230957287352</v>
      </c>
      <c r="L105" s="126">
        <f t="shared" si="7"/>
        <v>1268.8439244524866</v>
      </c>
      <c r="M105" s="110"/>
      <c r="N105" s="110">
        <f>'Grunddaten Umlage § 3_Plan'!H105</f>
        <v>0</v>
      </c>
      <c r="O105" s="110"/>
      <c r="P105" s="110">
        <f>'Grunddaten Umlage § 3_IST'!H105</f>
        <v>0</v>
      </c>
      <c r="Q105" s="130">
        <f t="shared" si="4"/>
        <v>0</v>
      </c>
      <c r="R105" s="110"/>
      <c r="S105" s="110">
        <f>'Grunddaten Umlage § 3_Plan'!I105</f>
        <v>0</v>
      </c>
      <c r="T105" s="110">
        <f>'Grunddaten Umlage § 3_IST'!I105</f>
        <v>0</v>
      </c>
      <c r="U105" s="126">
        <f t="shared" si="5"/>
        <v>0</v>
      </c>
      <c r="W105" s="110">
        <f>IF('Grunddaten Umlage § 3_Plan'!D105&gt;0,'Grunddaten Umlage § 3_Plan'!F105,0)</f>
        <v>0</v>
      </c>
      <c r="X105" s="110">
        <f>IF('Grunddaten Umlage § 3_IST'!D105&gt;0,'Grunddaten Umlage § 3_IST'!F105,0)</f>
        <v>0</v>
      </c>
      <c r="Y105" s="110">
        <f t="shared" si="6"/>
        <v>0</v>
      </c>
    </row>
    <row r="106" spans="1:25" x14ac:dyDescent="0.25">
      <c r="A106" s="106">
        <v>61215</v>
      </c>
      <c r="B106" s="107" t="s">
        <v>108</v>
      </c>
      <c r="C106" s="107" t="s">
        <v>102</v>
      </c>
      <c r="D106" s="108">
        <f>Finanzkraft!H106</f>
        <v>1937977.69</v>
      </c>
      <c r="E106" s="109">
        <f>'landesw Umlage § 3_IST'!E106</f>
        <v>9.1699356450967529E-4</v>
      </c>
      <c r="F106" s="108">
        <f>'Grunddaten Umlage § 3_Plan'!D106</f>
        <v>0</v>
      </c>
      <c r="G106" s="110">
        <f>'Grunddaten Umlage § 3_Plan'!E106</f>
        <v>0</v>
      </c>
      <c r="H106" s="108">
        <f>'Grunddaten Umlage § 3_IST'!D106</f>
        <v>0</v>
      </c>
      <c r="I106" s="108">
        <f>'Grunddaten Umlage § 3_IST'!E106</f>
        <v>0</v>
      </c>
      <c r="J106" s="110">
        <f>'Grunddaten Umlage § 3_Plan'!J106</f>
        <v>1500.715451162404</v>
      </c>
      <c r="K106" s="110">
        <f>'Grunddaten Umlage § 3_IST'!J106</f>
        <v>1107.5127507798993</v>
      </c>
      <c r="L106" s="126">
        <f t="shared" si="7"/>
        <v>393.20270038250464</v>
      </c>
      <c r="M106" s="110"/>
      <c r="N106" s="110">
        <f>'Grunddaten Umlage § 3_Plan'!H106</f>
        <v>0</v>
      </c>
      <c r="O106" s="110"/>
      <c r="P106" s="110">
        <f>'Grunddaten Umlage § 3_IST'!H106</f>
        <v>0</v>
      </c>
      <c r="Q106" s="130">
        <f t="shared" si="4"/>
        <v>0</v>
      </c>
      <c r="R106" s="110"/>
      <c r="S106" s="110">
        <f>'Grunddaten Umlage § 3_Plan'!I106</f>
        <v>0</v>
      </c>
      <c r="T106" s="110">
        <f>'Grunddaten Umlage § 3_IST'!I106</f>
        <v>0</v>
      </c>
      <c r="U106" s="126">
        <f t="shared" si="5"/>
        <v>0</v>
      </c>
      <c r="W106" s="110">
        <f>IF('Grunddaten Umlage § 3_Plan'!D106&gt;0,'Grunddaten Umlage § 3_Plan'!F106,0)</f>
        <v>0</v>
      </c>
      <c r="X106" s="110">
        <f>IF('Grunddaten Umlage § 3_IST'!D106&gt;0,'Grunddaten Umlage § 3_IST'!F106,0)</f>
        <v>0</v>
      </c>
      <c r="Y106" s="110">
        <f t="shared" si="6"/>
        <v>0</v>
      </c>
    </row>
    <row r="107" spans="1:25" x14ac:dyDescent="0.25">
      <c r="A107" s="106">
        <v>61217</v>
      </c>
      <c r="B107" s="107" t="s">
        <v>109</v>
      </c>
      <c r="C107" s="107" t="s">
        <v>102</v>
      </c>
      <c r="D107" s="108">
        <f>Finanzkraft!H107</f>
        <v>4259888</v>
      </c>
      <c r="E107" s="109">
        <f>'landesw Umlage § 3_IST'!E107</f>
        <v>2.0156526577620156E-3</v>
      </c>
      <c r="F107" s="108">
        <f>'Grunddaten Umlage § 3_Plan'!D107</f>
        <v>0</v>
      </c>
      <c r="G107" s="110">
        <f>'Grunddaten Umlage § 3_Plan'!E107</f>
        <v>0</v>
      </c>
      <c r="H107" s="108">
        <f>'Grunddaten Umlage § 3_IST'!D107</f>
        <v>0</v>
      </c>
      <c r="I107" s="108">
        <f>'Grunddaten Umlage § 3_IST'!E107</f>
        <v>0</v>
      </c>
      <c r="J107" s="110">
        <f>'Grunddaten Umlage § 3_Plan'!J107</f>
        <v>3331.3058400073023</v>
      </c>
      <c r="K107" s="110">
        <f>'Grunddaten Umlage § 3_IST'!J107</f>
        <v>2434.4347725149942</v>
      </c>
      <c r="L107" s="126">
        <f t="shared" si="7"/>
        <v>896.87106749230816</v>
      </c>
      <c r="M107" s="110"/>
      <c r="N107" s="110">
        <f>'Grunddaten Umlage § 3_Plan'!H107</f>
        <v>0</v>
      </c>
      <c r="O107" s="110"/>
      <c r="P107" s="110">
        <f>'Grunddaten Umlage § 3_IST'!H107</f>
        <v>0</v>
      </c>
      <c r="Q107" s="130">
        <f t="shared" si="4"/>
        <v>0</v>
      </c>
      <c r="R107" s="110"/>
      <c r="S107" s="110">
        <f>'Grunddaten Umlage § 3_Plan'!I107</f>
        <v>0</v>
      </c>
      <c r="T107" s="110">
        <f>'Grunddaten Umlage § 3_IST'!I107</f>
        <v>0</v>
      </c>
      <c r="U107" s="126">
        <f t="shared" si="5"/>
        <v>0</v>
      </c>
      <c r="W107" s="110">
        <f>IF('Grunddaten Umlage § 3_Plan'!D107&gt;0,'Grunddaten Umlage § 3_Plan'!F107,0)</f>
        <v>0</v>
      </c>
      <c r="X107" s="110">
        <f>IF('Grunddaten Umlage § 3_IST'!D107&gt;0,'Grunddaten Umlage § 3_IST'!F107,0)</f>
        <v>0</v>
      </c>
      <c r="Y107" s="110">
        <f t="shared" si="6"/>
        <v>0</v>
      </c>
    </row>
    <row r="108" spans="1:25" x14ac:dyDescent="0.25">
      <c r="A108" s="106">
        <v>61222</v>
      </c>
      <c r="B108" s="107" t="s">
        <v>110</v>
      </c>
      <c r="C108" s="107" t="s">
        <v>102</v>
      </c>
      <c r="D108" s="108">
        <f>Finanzkraft!H108</f>
        <v>2155782.2599999998</v>
      </c>
      <c r="E108" s="109">
        <f>'landesw Umlage § 3_IST'!E108</f>
        <v>1.0200522271771476E-3</v>
      </c>
      <c r="F108" s="108">
        <f>'Grunddaten Umlage § 3_Plan'!D108</f>
        <v>0</v>
      </c>
      <c r="G108" s="110">
        <f>'Grunddaten Umlage § 3_Plan'!E108</f>
        <v>0</v>
      </c>
      <c r="H108" s="108">
        <f>'Grunddaten Umlage § 3_IST'!D108</f>
        <v>0</v>
      </c>
      <c r="I108" s="108">
        <f>'Grunddaten Umlage § 3_IST'!E108</f>
        <v>0</v>
      </c>
      <c r="J108" s="110">
        <f>'Grunddaten Umlage § 3_Plan'!J108</f>
        <v>1652.933125216852</v>
      </c>
      <c r="K108" s="110">
        <f>'Grunddaten Umlage § 3_IST'!J108</f>
        <v>1231.9833985576522</v>
      </c>
      <c r="L108" s="126">
        <f t="shared" si="7"/>
        <v>420.94972665919977</v>
      </c>
      <c r="M108" s="110"/>
      <c r="N108" s="110">
        <f>'Grunddaten Umlage § 3_Plan'!H108</f>
        <v>0</v>
      </c>
      <c r="O108" s="110"/>
      <c r="P108" s="110">
        <f>'Grunddaten Umlage § 3_IST'!H108</f>
        <v>0</v>
      </c>
      <c r="Q108" s="130">
        <f t="shared" si="4"/>
        <v>0</v>
      </c>
      <c r="R108" s="110"/>
      <c r="S108" s="110">
        <f>'Grunddaten Umlage § 3_Plan'!I108</f>
        <v>0</v>
      </c>
      <c r="T108" s="110">
        <f>'Grunddaten Umlage § 3_IST'!I108</f>
        <v>0</v>
      </c>
      <c r="U108" s="126">
        <f t="shared" si="5"/>
        <v>0</v>
      </c>
      <c r="W108" s="110">
        <f>IF('Grunddaten Umlage § 3_Plan'!D108&gt;0,'Grunddaten Umlage § 3_Plan'!F108,0)</f>
        <v>0</v>
      </c>
      <c r="X108" s="110">
        <f>IF('Grunddaten Umlage § 3_IST'!D108&gt;0,'Grunddaten Umlage § 3_IST'!F108,0)</f>
        <v>0</v>
      </c>
      <c r="Y108" s="110">
        <f t="shared" si="6"/>
        <v>0</v>
      </c>
    </row>
    <row r="109" spans="1:25" x14ac:dyDescent="0.25">
      <c r="A109" s="106">
        <v>61236</v>
      </c>
      <c r="B109" s="107" t="s">
        <v>111</v>
      </c>
      <c r="C109" s="107" t="s">
        <v>102</v>
      </c>
      <c r="D109" s="108">
        <f>Finanzkraft!H109</f>
        <v>4802245</v>
      </c>
      <c r="E109" s="109">
        <f>'landesw Umlage § 3_IST'!E109</f>
        <v>2.2722799044186965E-3</v>
      </c>
      <c r="F109" s="108">
        <f>'Grunddaten Umlage § 3_Plan'!D109</f>
        <v>0</v>
      </c>
      <c r="G109" s="110">
        <f>'Grunddaten Umlage § 3_Plan'!E109</f>
        <v>0</v>
      </c>
      <c r="H109" s="108">
        <f>'Grunddaten Umlage § 3_IST'!D109</f>
        <v>0</v>
      </c>
      <c r="I109" s="108">
        <f>'Grunddaten Umlage § 3_IST'!E109</f>
        <v>0</v>
      </c>
      <c r="J109" s="110">
        <f>'Grunddaten Umlage § 3_Plan'!J109</f>
        <v>3708.4306976719486</v>
      </c>
      <c r="K109" s="110">
        <f>'Grunddaten Umlage § 3_IST'!J109</f>
        <v>2744.3801842058451</v>
      </c>
      <c r="L109" s="126">
        <f t="shared" si="7"/>
        <v>964.05051346610344</v>
      </c>
      <c r="M109" s="110"/>
      <c r="N109" s="110">
        <f>'Grunddaten Umlage § 3_Plan'!H109</f>
        <v>0</v>
      </c>
      <c r="O109" s="110"/>
      <c r="P109" s="110">
        <f>'Grunddaten Umlage § 3_IST'!H109</f>
        <v>0</v>
      </c>
      <c r="Q109" s="130">
        <f t="shared" si="4"/>
        <v>0</v>
      </c>
      <c r="R109" s="110"/>
      <c r="S109" s="110">
        <f>'Grunddaten Umlage § 3_Plan'!I109</f>
        <v>0</v>
      </c>
      <c r="T109" s="110">
        <f>'Grunddaten Umlage § 3_IST'!I109</f>
        <v>0</v>
      </c>
      <c r="U109" s="126">
        <f t="shared" si="5"/>
        <v>0</v>
      </c>
      <c r="W109" s="110">
        <f>IF('Grunddaten Umlage § 3_Plan'!D109&gt;0,'Grunddaten Umlage § 3_Plan'!F109,0)</f>
        <v>0</v>
      </c>
      <c r="X109" s="110">
        <f>IF('Grunddaten Umlage § 3_IST'!D109&gt;0,'Grunddaten Umlage § 3_IST'!F109,0)</f>
        <v>0</v>
      </c>
      <c r="Y109" s="110">
        <f t="shared" si="6"/>
        <v>0</v>
      </c>
    </row>
    <row r="110" spans="1:25" x14ac:dyDescent="0.25">
      <c r="A110" s="106">
        <v>61243</v>
      </c>
      <c r="B110" s="107" t="s">
        <v>112</v>
      </c>
      <c r="C110" s="107" t="s">
        <v>102</v>
      </c>
      <c r="D110" s="108">
        <f>Finanzkraft!H110</f>
        <v>1966900.32</v>
      </c>
      <c r="E110" s="109">
        <f>'landesw Umlage § 3_IST'!E110</f>
        <v>9.306788952106157E-4</v>
      </c>
      <c r="F110" s="108">
        <f>'Grunddaten Umlage § 3_Plan'!D110</f>
        <v>0</v>
      </c>
      <c r="G110" s="110">
        <f>'Grunddaten Umlage § 3_Plan'!E110</f>
        <v>0</v>
      </c>
      <c r="H110" s="108">
        <f>'Grunddaten Umlage § 3_IST'!D110</f>
        <v>0</v>
      </c>
      <c r="I110" s="108">
        <f>'Grunddaten Umlage § 3_IST'!E110</f>
        <v>0</v>
      </c>
      <c r="J110" s="110">
        <f>'Grunddaten Umlage § 3_Plan'!J110</f>
        <v>1514.3143861408412</v>
      </c>
      <c r="K110" s="110">
        <f>'Grunddaten Umlage § 3_IST'!J110</f>
        <v>1124.0414144876272</v>
      </c>
      <c r="L110" s="126">
        <f t="shared" si="7"/>
        <v>390.27297165321397</v>
      </c>
      <c r="M110" s="110"/>
      <c r="N110" s="110">
        <f>'Grunddaten Umlage § 3_Plan'!H110</f>
        <v>0</v>
      </c>
      <c r="O110" s="110"/>
      <c r="P110" s="110">
        <f>'Grunddaten Umlage § 3_IST'!H110</f>
        <v>0</v>
      </c>
      <c r="Q110" s="130">
        <f t="shared" si="4"/>
        <v>0</v>
      </c>
      <c r="R110" s="110"/>
      <c r="S110" s="110">
        <f>'Grunddaten Umlage § 3_Plan'!I110</f>
        <v>0</v>
      </c>
      <c r="T110" s="110">
        <f>'Grunddaten Umlage § 3_IST'!I110</f>
        <v>0</v>
      </c>
      <c r="U110" s="126">
        <f t="shared" si="5"/>
        <v>0</v>
      </c>
      <c r="W110" s="110">
        <f>IF('Grunddaten Umlage § 3_Plan'!D110&gt;0,'Grunddaten Umlage § 3_Plan'!F110,0)</f>
        <v>0</v>
      </c>
      <c r="X110" s="110">
        <f>IF('Grunddaten Umlage § 3_IST'!D110&gt;0,'Grunddaten Umlage § 3_IST'!F110,0)</f>
        <v>0</v>
      </c>
      <c r="Y110" s="110">
        <f t="shared" si="6"/>
        <v>0</v>
      </c>
    </row>
    <row r="111" spans="1:25" x14ac:dyDescent="0.25">
      <c r="A111" s="106">
        <v>61247</v>
      </c>
      <c r="B111" s="107" t="s">
        <v>113</v>
      </c>
      <c r="C111" s="107" t="s">
        <v>102</v>
      </c>
      <c r="D111" s="108">
        <f>Finanzkraft!H111</f>
        <v>4968290.34</v>
      </c>
      <c r="E111" s="109">
        <f>'landesw Umlage § 3_IST'!E111</f>
        <v>2.3508476345749816E-3</v>
      </c>
      <c r="F111" s="108">
        <f>'Grunddaten Umlage § 3_Plan'!D111</f>
        <v>0</v>
      </c>
      <c r="G111" s="110">
        <f>'Grunddaten Umlage § 3_Plan'!E111</f>
        <v>0</v>
      </c>
      <c r="H111" s="108">
        <f>'Grunddaten Umlage § 3_IST'!D111</f>
        <v>0</v>
      </c>
      <c r="I111" s="108">
        <f>'Grunddaten Umlage § 3_IST'!E111</f>
        <v>0</v>
      </c>
      <c r="J111" s="110">
        <f>'Grunddaten Umlage § 3_Plan'!J111</f>
        <v>3814.6965093397321</v>
      </c>
      <c r="K111" s="110">
        <f>'Grunddaten Umlage § 3_IST'!J111</f>
        <v>2839.2715403894053</v>
      </c>
      <c r="L111" s="126">
        <f t="shared" si="7"/>
        <v>975.42496895032673</v>
      </c>
      <c r="M111" s="110"/>
      <c r="N111" s="110">
        <f>'Grunddaten Umlage § 3_Plan'!H111</f>
        <v>0</v>
      </c>
      <c r="O111" s="110"/>
      <c r="P111" s="110">
        <f>'Grunddaten Umlage § 3_IST'!H111</f>
        <v>0</v>
      </c>
      <c r="Q111" s="130">
        <f t="shared" si="4"/>
        <v>0</v>
      </c>
      <c r="R111" s="110"/>
      <c r="S111" s="110">
        <f>'Grunddaten Umlage § 3_Plan'!I111</f>
        <v>0</v>
      </c>
      <c r="T111" s="110">
        <f>'Grunddaten Umlage § 3_IST'!I111</f>
        <v>0</v>
      </c>
      <c r="U111" s="126">
        <f t="shared" si="5"/>
        <v>0</v>
      </c>
      <c r="W111" s="110">
        <f>IF('Grunddaten Umlage § 3_Plan'!D111&gt;0,'Grunddaten Umlage § 3_Plan'!F111,0)</f>
        <v>0</v>
      </c>
      <c r="X111" s="110">
        <f>IF('Grunddaten Umlage § 3_IST'!D111&gt;0,'Grunddaten Umlage § 3_IST'!F111,0)</f>
        <v>0</v>
      </c>
      <c r="Y111" s="110">
        <f t="shared" si="6"/>
        <v>0</v>
      </c>
    </row>
    <row r="112" spans="1:25" x14ac:dyDescent="0.25">
      <c r="A112" s="106">
        <v>61251</v>
      </c>
      <c r="B112" s="107" t="s">
        <v>114</v>
      </c>
      <c r="C112" s="107" t="s">
        <v>102</v>
      </c>
      <c r="D112" s="108">
        <f>Finanzkraft!H112</f>
        <v>707180.33</v>
      </c>
      <c r="E112" s="109">
        <f>'landesw Umlage § 3_IST'!E112</f>
        <v>3.3461675792450862E-4</v>
      </c>
      <c r="F112" s="108">
        <f>'Grunddaten Umlage § 3_Plan'!D112</f>
        <v>0</v>
      </c>
      <c r="G112" s="110">
        <f>'Grunddaten Umlage § 3_Plan'!E112</f>
        <v>0</v>
      </c>
      <c r="H112" s="108">
        <f>'Grunddaten Umlage § 3_IST'!D112</f>
        <v>0</v>
      </c>
      <c r="I112" s="108">
        <f>'Grunddaten Umlage § 3_IST'!E112</f>
        <v>0</v>
      </c>
      <c r="J112" s="110">
        <f>'Grunddaten Umlage § 3_Plan'!J112</f>
        <v>542.88908909616521</v>
      </c>
      <c r="K112" s="110">
        <f>'Grunddaten Umlage § 3_IST'!J112</f>
        <v>404.13841532702929</v>
      </c>
      <c r="L112" s="126">
        <f t="shared" si="7"/>
        <v>138.75067376913591</v>
      </c>
      <c r="M112" s="110"/>
      <c r="N112" s="110">
        <f>'Grunddaten Umlage § 3_Plan'!H112</f>
        <v>0</v>
      </c>
      <c r="O112" s="110"/>
      <c r="P112" s="110">
        <f>'Grunddaten Umlage § 3_IST'!H112</f>
        <v>0</v>
      </c>
      <c r="Q112" s="130">
        <f t="shared" si="4"/>
        <v>0</v>
      </c>
      <c r="R112" s="110"/>
      <c r="S112" s="110">
        <f>'Grunddaten Umlage § 3_Plan'!I112</f>
        <v>0</v>
      </c>
      <c r="T112" s="110">
        <f>'Grunddaten Umlage § 3_IST'!I112</f>
        <v>0</v>
      </c>
      <c r="U112" s="126">
        <f t="shared" si="5"/>
        <v>0</v>
      </c>
      <c r="W112" s="110">
        <f>IF('Grunddaten Umlage § 3_Plan'!D112&gt;0,'Grunddaten Umlage § 3_Plan'!F112,0)</f>
        <v>0</v>
      </c>
      <c r="X112" s="110">
        <f>IF('Grunddaten Umlage § 3_IST'!D112&gt;0,'Grunddaten Umlage § 3_IST'!F112,0)</f>
        <v>0</v>
      </c>
      <c r="Y112" s="110">
        <f t="shared" si="6"/>
        <v>0</v>
      </c>
    </row>
    <row r="113" spans="1:25" x14ac:dyDescent="0.25">
      <c r="A113" s="106">
        <v>61252</v>
      </c>
      <c r="B113" s="107" t="s">
        <v>115</v>
      </c>
      <c r="C113" s="107" t="s">
        <v>102</v>
      </c>
      <c r="D113" s="108">
        <f>Finanzkraft!H113</f>
        <v>1490339.03</v>
      </c>
      <c r="E113" s="109">
        <f>'landesw Umlage § 3_IST'!E113</f>
        <v>7.0518422709375567E-4</v>
      </c>
      <c r="F113" s="108">
        <f>'Grunddaten Umlage § 3_Plan'!D113</f>
        <v>0</v>
      </c>
      <c r="G113" s="110">
        <f>'Grunddaten Umlage § 3_Plan'!E113</f>
        <v>0</v>
      </c>
      <c r="H113" s="108">
        <f>'Grunddaten Umlage § 3_IST'!D113</f>
        <v>0</v>
      </c>
      <c r="I113" s="108">
        <f>'Grunddaten Umlage § 3_IST'!E113</f>
        <v>0</v>
      </c>
      <c r="J113" s="110">
        <f>'Grunddaten Umlage § 3_Plan'!J113</f>
        <v>1152.5789455688439</v>
      </c>
      <c r="K113" s="110">
        <f>'Grunddaten Umlage § 3_IST'!J113</f>
        <v>851.69684213957441</v>
      </c>
      <c r="L113" s="126">
        <f t="shared" si="7"/>
        <v>300.88210342926948</v>
      </c>
      <c r="M113" s="110"/>
      <c r="N113" s="110">
        <f>'Grunddaten Umlage § 3_Plan'!H113</f>
        <v>0</v>
      </c>
      <c r="O113" s="110"/>
      <c r="P113" s="110">
        <f>'Grunddaten Umlage § 3_IST'!H113</f>
        <v>0</v>
      </c>
      <c r="Q113" s="130">
        <f t="shared" si="4"/>
        <v>0</v>
      </c>
      <c r="R113" s="110"/>
      <c r="S113" s="110">
        <f>'Grunddaten Umlage § 3_Plan'!I113</f>
        <v>0</v>
      </c>
      <c r="T113" s="110">
        <f>'Grunddaten Umlage § 3_IST'!I113</f>
        <v>0</v>
      </c>
      <c r="U113" s="126">
        <f t="shared" si="5"/>
        <v>0</v>
      </c>
      <c r="W113" s="110">
        <f>IF('Grunddaten Umlage § 3_Plan'!D113&gt;0,'Grunddaten Umlage § 3_Plan'!F113,0)</f>
        <v>0</v>
      </c>
      <c r="X113" s="110">
        <f>IF('Grunddaten Umlage § 3_IST'!D113&gt;0,'Grunddaten Umlage § 3_IST'!F113,0)</f>
        <v>0</v>
      </c>
      <c r="Y113" s="110">
        <f t="shared" si="6"/>
        <v>0</v>
      </c>
    </row>
    <row r="114" spans="1:25" x14ac:dyDescent="0.25">
      <c r="A114" s="106">
        <v>61253</v>
      </c>
      <c r="B114" s="107" t="s">
        <v>116</v>
      </c>
      <c r="C114" s="107" t="s">
        <v>102</v>
      </c>
      <c r="D114" s="108">
        <f>Finanzkraft!H114</f>
        <v>6782686.3499999996</v>
      </c>
      <c r="E114" s="109">
        <f>'landesw Umlage § 3_IST'!E114</f>
        <v>3.2093660134124759E-3</v>
      </c>
      <c r="F114" s="108">
        <f>'Grunddaten Umlage § 3_Plan'!D114</f>
        <v>0</v>
      </c>
      <c r="G114" s="110">
        <f>'Grunddaten Umlage § 3_Plan'!E114</f>
        <v>0</v>
      </c>
      <c r="H114" s="108">
        <f>'Grunddaten Umlage § 3_IST'!D114</f>
        <v>0</v>
      </c>
      <c r="I114" s="108">
        <f>'Grunddaten Umlage § 3_IST'!E114</f>
        <v>0</v>
      </c>
      <c r="J114" s="110">
        <f>'Grunddaten Umlage § 3_Plan'!J114</f>
        <v>5227.368873981959</v>
      </c>
      <c r="K114" s="110">
        <f>'Grunddaten Umlage § 3_IST'!J114</f>
        <v>3876.1600073764394</v>
      </c>
      <c r="L114" s="126">
        <f t="shared" si="7"/>
        <v>1351.2088666055197</v>
      </c>
      <c r="M114" s="110"/>
      <c r="N114" s="110">
        <f>'Grunddaten Umlage § 3_Plan'!H114</f>
        <v>0</v>
      </c>
      <c r="O114" s="110"/>
      <c r="P114" s="110">
        <f>'Grunddaten Umlage § 3_IST'!H114</f>
        <v>0</v>
      </c>
      <c r="Q114" s="130">
        <f t="shared" si="4"/>
        <v>0</v>
      </c>
      <c r="R114" s="110"/>
      <c r="S114" s="110">
        <f>'Grunddaten Umlage § 3_Plan'!I114</f>
        <v>0</v>
      </c>
      <c r="T114" s="110">
        <f>'Grunddaten Umlage § 3_IST'!I114</f>
        <v>0</v>
      </c>
      <c r="U114" s="126">
        <f t="shared" si="5"/>
        <v>0</v>
      </c>
      <c r="W114" s="110">
        <f>IF('Grunddaten Umlage § 3_Plan'!D114&gt;0,'Grunddaten Umlage § 3_Plan'!F114,0)</f>
        <v>0</v>
      </c>
      <c r="X114" s="110">
        <f>IF('Grunddaten Umlage § 3_IST'!D114&gt;0,'Grunddaten Umlage § 3_IST'!F114,0)</f>
        <v>0</v>
      </c>
      <c r="Y114" s="110">
        <f t="shared" si="6"/>
        <v>0</v>
      </c>
    </row>
    <row r="115" spans="1:25" x14ac:dyDescent="0.25">
      <c r="A115" s="106">
        <v>61254</v>
      </c>
      <c r="B115" s="107" t="s">
        <v>117</v>
      </c>
      <c r="C115" s="107" t="s">
        <v>102</v>
      </c>
      <c r="D115" s="108">
        <f>Finanzkraft!H115</f>
        <v>1768640.19</v>
      </c>
      <c r="E115" s="109">
        <f>'landesw Umlage § 3_IST'!E115</f>
        <v>8.3686808188342425E-4</v>
      </c>
      <c r="F115" s="108">
        <f>'Grunddaten Umlage § 3_Plan'!D115</f>
        <v>0</v>
      </c>
      <c r="G115" s="110">
        <f>'Grunddaten Umlage § 3_Plan'!E115</f>
        <v>0</v>
      </c>
      <c r="H115" s="108">
        <f>'Grunddaten Umlage § 3_IST'!D115</f>
        <v>0</v>
      </c>
      <c r="I115" s="108">
        <f>'Grunddaten Umlage § 3_IST'!E115</f>
        <v>0</v>
      </c>
      <c r="J115" s="110">
        <f>'Grunddaten Umlage § 3_Plan'!J115</f>
        <v>1370.9848264325537</v>
      </c>
      <c r="K115" s="110">
        <f>'Grunddaten Umlage § 3_IST'!J115</f>
        <v>1010.7399956532955</v>
      </c>
      <c r="L115" s="126">
        <f t="shared" si="7"/>
        <v>360.24483077925822</v>
      </c>
      <c r="M115" s="110"/>
      <c r="N115" s="110">
        <f>'Grunddaten Umlage § 3_Plan'!H115</f>
        <v>0</v>
      </c>
      <c r="O115" s="110"/>
      <c r="P115" s="110">
        <f>'Grunddaten Umlage § 3_IST'!H115</f>
        <v>0</v>
      </c>
      <c r="Q115" s="130">
        <f t="shared" si="4"/>
        <v>0</v>
      </c>
      <c r="R115" s="110"/>
      <c r="S115" s="110">
        <f>'Grunddaten Umlage § 3_Plan'!I115</f>
        <v>0</v>
      </c>
      <c r="T115" s="110">
        <f>'Grunddaten Umlage § 3_IST'!I115</f>
        <v>0</v>
      </c>
      <c r="U115" s="126">
        <f t="shared" si="5"/>
        <v>0</v>
      </c>
      <c r="W115" s="110">
        <f>IF('Grunddaten Umlage § 3_Plan'!D115&gt;0,'Grunddaten Umlage § 3_Plan'!F115,0)</f>
        <v>0</v>
      </c>
      <c r="X115" s="110">
        <f>IF('Grunddaten Umlage § 3_IST'!D115&gt;0,'Grunddaten Umlage § 3_IST'!F115,0)</f>
        <v>0</v>
      </c>
      <c r="Y115" s="110">
        <f t="shared" si="6"/>
        <v>0</v>
      </c>
    </row>
    <row r="116" spans="1:25" x14ac:dyDescent="0.25">
      <c r="A116" s="106">
        <v>61255</v>
      </c>
      <c r="B116" s="107" t="s">
        <v>118</v>
      </c>
      <c r="C116" s="107" t="s">
        <v>102</v>
      </c>
      <c r="D116" s="108">
        <f>Finanzkraft!H116</f>
        <v>7846021.9000000004</v>
      </c>
      <c r="E116" s="109">
        <f>'landesw Umlage § 3_IST'!E116</f>
        <v>3.7125048582483814E-3</v>
      </c>
      <c r="F116" s="108">
        <f>'Grunddaten Umlage § 3_Plan'!D116</f>
        <v>0</v>
      </c>
      <c r="G116" s="110">
        <f>'Grunddaten Umlage § 3_Plan'!E116</f>
        <v>0</v>
      </c>
      <c r="H116" s="108">
        <f>'Grunddaten Umlage § 3_IST'!D116</f>
        <v>0</v>
      </c>
      <c r="I116" s="108">
        <f>'Grunddaten Umlage § 3_IST'!E116</f>
        <v>0</v>
      </c>
      <c r="J116" s="110">
        <f>'Grunddaten Umlage § 3_Plan'!J116</f>
        <v>6103.4176305118226</v>
      </c>
      <c r="K116" s="110">
        <f>'Grunddaten Umlage § 3_IST'!J116</f>
        <v>4483.8335043724537</v>
      </c>
      <c r="L116" s="126">
        <f t="shared" si="7"/>
        <v>1619.5841261393689</v>
      </c>
      <c r="M116" s="110"/>
      <c r="N116" s="110">
        <f>'Grunddaten Umlage § 3_Plan'!H116</f>
        <v>0</v>
      </c>
      <c r="O116" s="110"/>
      <c r="P116" s="110">
        <f>'Grunddaten Umlage § 3_IST'!H116</f>
        <v>0</v>
      </c>
      <c r="Q116" s="130">
        <f t="shared" si="4"/>
        <v>0</v>
      </c>
      <c r="R116" s="110"/>
      <c r="S116" s="110">
        <f>'Grunddaten Umlage § 3_Plan'!I116</f>
        <v>0</v>
      </c>
      <c r="T116" s="110">
        <f>'Grunddaten Umlage § 3_IST'!I116</f>
        <v>0</v>
      </c>
      <c r="U116" s="126">
        <f t="shared" si="5"/>
        <v>0</v>
      </c>
      <c r="W116" s="110">
        <f>IF('Grunddaten Umlage § 3_Plan'!D116&gt;0,'Grunddaten Umlage § 3_Plan'!F116,0)</f>
        <v>0</v>
      </c>
      <c r="X116" s="110">
        <f>IF('Grunddaten Umlage § 3_IST'!D116&gt;0,'Grunddaten Umlage § 3_IST'!F116,0)</f>
        <v>0</v>
      </c>
      <c r="Y116" s="110">
        <f t="shared" si="6"/>
        <v>0</v>
      </c>
    </row>
    <row r="117" spans="1:25" x14ac:dyDescent="0.25">
      <c r="A117" s="106">
        <v>61256</v>
      </c>
      <c r="B117" s="107" t="s">
        <v>119</v>
      </c>
      <c r="C117" s="107" t="s">
        <v>102</v>
      </c>
      <c r="D117" s="108">
        <f>Finanzkraft!H117</f>
        <v>1949509.75</v>
      </c>
      <c r="E117" s="109">
        <f>'landesw Umlage § 3_IST'!E117</f>
        <v>9.2245019327279567E-4</v>
      </c>
      <c r="F117" s="108">
        <f>'Grunddaten Umlage § 3_Plan'!D117</f>
        <v>0</v>
      </c>
      <c r="G117" s="110">
        <f>'Grunddaten Umlage § 3_Plan'!E117</f>
        <v>0</v>
      </c>
      <c r="H117" s="108">
        <f>'Grunddaten Umlage § 3_IST'!D117</f>
        <v>0</v>
      </c>
      <c r="I117" s="108">
        <f>'Grunddaten Umlage § 3_IST'!E117</f>
        <v>0</v>
      </c>
      <c r="J117" s="110">
        <f>'Grunddaten Umlage § 3_Plan'!J117</f>
        <v>1506.2152678211121</v>
      </c>
      <c r="K117" s="110">
        <f>'Grunddaten Umlage § 3_IST'!J117</f>
        <v>1114.103076127122</v>
      </c>
      <c r="L117" s="126">
        <f t="shared" si="7"/>
        <v>392.1121916939901</v>
      </c>
      <c r="M117" s="110"/>
      <c r="N117" s="110">
        <f>'Grunddaten Umlage § 3_Plan'!H117</f>
        <v>0</v>
      </c>
      <c r="O117" s="110"/>
      <c r="P117" s="110">
        <f>'Grunddaten Umlage § 3_IST'!H117</f>
        <v>0</v>
      </c>
      <c r="Q117" s="130">
        <f t="shared" si="4"/>
        <v>0</v>
      </c>
      <c r="R117" s="110"/>
      <c r="S117" s="110">
        <f>'Grunddaten Umlage § 3_Plan'!I117</f>
        <v>0</v>
      </c>
      <c r="T117" s="110">
        <f>'Grunddaten Umlage § 3_IST'!I117</f>
        <v>0</v>
      </c>
      <c r="U117" s="126">
        <f t="shared" si="5"/>
        <v>0</v>
      </c>
      <c r="W117" s="110">
        <f>IF('Grunddaten Umlage § 3_Plan'!D117&gt;0,'Grunddaten Umlage § 3_Plan'!F117,0)</f>
        <v>0</v>
      </c>
      <c r="X117" s="110">
        <f>IF('Grunddaten Umlage § 3_IST'!D117&gt;0,'Grunddaten Umlage § 3_IST'!F117,0)</f>
        <v>0</v>
      </c>
      <c r="Y117" s="110">
        <f t="shared" si="6"/>
        <v>0</v>
      </c>
    </row>
    <row r="118" spans="1:25" x14ac:dyDescent="0.25">
      <c r="A118" s="106">
        <v>61257</v>
      </c>
      <c r="B118" s="107" t="s">
        <v>120</v>
      </c>
      <c r="C118" s="107" t="s">
        <v>102</v>
      </c>
      <c r="D118" s="108">
        <f>Finanzkraft!H118</f>
        <v>5597163.0099999998</v>
      </c>
      <c r="E118" s="109">
        <f>'landesw Umlage § 3_IST'!E118</f>
        <v>2.6484115303110653E-3</v>
      </c>
      <c r="F118" s="108">
        <f>'Grunddaten Umlage § 3_Plan'!D118</f>
        <v>0</v>
      </c>
      <c r="G118" s="110">
        <f>'Grunddaten Umlage § 3_Plan'!E118</f>
        <v>0</v>
      </c>
      <c r="H118" s="108">
        <f>'Grunddaten Umlage § 3_IST'!D118</f>
        <v>0</v>
      </c>
      <c r="I118" s="108">
        <f>'Grunddaten Umlage § 3_IST'!E118</f>
        <v>0</v>
      </c>
      <c r="J118" s="110">
        <f>'Grunddaten Umlage § 3_Plan'!J118</f>
        <v>4330.9500715039294</v>
      </c>
      <c r="K118" s="110">
        <f>'Grunddaten Umlage § 3_IST'!J118</f>
        <v>3198.6588048743743</v>
      </c>
      <c r="L118" s="126">
        <f t="shared" si="7"/>
        <v>1132.2912666295551</v>
      </c>
      <c r="M118" s="110"/>
      <c r="N118" s="110">
        <f>'Grunddaten Umlage § 3_Plan'!H118</f>
        <v>0</v>
      </c>
      <c r="O118" s="110"/>
      <c r="P118" s="110">
        <f>'Grunddaten Umlage § 3_IST'!H118</f>
        <v>0</v>
      </c>
      <c r="Q118" s="130">
        <f t="shared" si="4"/>
        <v>0</v>
      </c>
      <c r="R118" s="110"/>
      <c r="S118" s="110">
        <f>'Grunddaten Umlage § 3_Plan'!I118</f>
        <v>0</v>
      </c>
      <c r="T118" s="110">
        <f>'Grunddaten Umlage § 3_IST'!I118</f>
        <v>0</v>
      </c>
      <c r="U118" s="126">
        <f t="shared" si="5"/>
        <v>0</v>
      </c>
      <c r="W118" s="110">
        <f>IF('Grunddaten Umlage § 3_Plan'!D118&gt;0,'Grunddaten Umlage § 3_Plan'!F118,0)</f>
        <v>0</v>
      </c>
      <c r="X118" s="110">
        <f>IF('Grunddaten Umlage § 3_IST'!D118&gt;0,'Grunddaten Umlage § 3_IST'!F118,0)</f>
        <v>0</v>
      </c>
      <c r="Y118" s="110">
        <f t="shared" si="6"/>
        <v>0</v>
      </c>
    </row>
    <row r="119" spans="1:25" x14ac:dyDescent="0.25">
      <c r="A119" s="106">
        <v>61258</v>
      </c>
      <c r="B119" s="107" t="s">
        <v>121</v>
      </c>
      <c r="C119" s="107" t="s">
        <v>102</v>
      </c>
      <c r="D119" s="108">
        <f>Finanzkraft!H119</f>
        <v>3608093.79</v>
      </c>
      <c r="E119" s="109">
        <f>'landesw Umlage § 3_IST'!E119</f>
        <v>1.707242969126917E-3</v>
      </c>
      <c r="F119" s="108">
        <f>'Grunddaten Umlage § 3_Plan'!D119</f>
        <v>0</v>
      </c>
      <c r="G119" s="110">
        <f>'Grunddaten Umlage § 3_Plan'!E119</f>
        <v>0</v>
      </c>
      <c r="H119" s="108">
        <f>'Grunddaten Umlage § 3_IST'!D119</f>
        <v>0</v>
      </c>
      <c r="I119" s="108">
        <f>'Grunddaten Umlage § 3_IST'!E119</f>
        <v>0</v>
      </c>
      <c r="J119" s="110">
        <f>'Grunddaten Umlage § 3_Plan'!J119</f>
        <v>2809.8306568708585</v>
      </c>
      <c r="K119" s="110">
        <f>'Grunddaten Umlage § 3_IST'!J119</f>
        <v>2061.9483387524306</v>
      </c>
      <c r="L119" s="126">
        <f t="shared" si="7"/>
        <v>747.88231811842797</v>
      </c>
      <c r="M119" s="110"/>
      <c r="N119" s="110">
        <f>'Grunddaten Umlage § 3_Plan'!H119</f>
        <v>0</v>
      </c>
      <c r="O119" s="110"/>
      <c r="P119" s="110">
        <f>'Grunddaten Umlage § 3_IST'!H119</f>
        <v>0</v>
      </c>
      <c r="Q119" s="130">
        <f t="shared" si="4"/>
        <v>0</v>
      </c>
      <c r="R119" s="110"/>
      <c r="S119" s="110">
        <f>'Grunddaten Umlage § 3_Plan'!I119</f>
        <v>0</v>
      </c>
      <c r="T119" s="110">
        <f>'Grunddaten Umlage § 3_IST'!I119</f>
        <v>0</v>
      </c>
      <c r="U119" s="126">
        <f t="shared" si="5"/>
        <v>0</v>
      </c>
      <c r="W119" s="110">
        <f>IF('Grunddaten Umlage § 3_Plan'!D119&gt;0,'Grunddaten Umlage § 3_Plan'!F119,0)</f>
        <v>0</v>
      </c>
      <c r="X119" s="110">
        <f>IF('Grunddaten Umlage § 3_IST'!D119&gt;0,'Grunddaten Umlage § 3_IST'!F119,0)</f>
        <v>0</v>
      </c>
      <c r="Y119" s="110">
        <f t="shared" si="6"/>
        <v>0</v>
      </c>
    </row>
    <row r="120" spans="1:25" x14ac:dyDescent="0.25">
      <c r="A120" s="106">
        <v>61259</v>
      </c>
      <c r="B120" s="107" t="s">
        <v>102</v>
      </c>
      <c r="C120" s="107" t="s">
        <v>102</v>
      </c>
      <c r="D120" s="108">
        <f>Finanzkraft!H120</f>
        <v>14484289.1</v>
      </c>
      <c r="E120" s="109">
        <f>'landesw Umlage § 3_IST'!E120</f>
        <v>6.8535360132023181E-3</v>
      </c>
      <c r="F120" s="108">
        <f>'Grunddaten Umlage § 3_Plan'!D120</f>
        <v>0</v>
      </c>
      <c r="G120" s="110">
        <f>'Grunddaten Umlage § 3_Plan'!E120</f>
        <v>0</v>
      </c>
      <c r="H120" s="108">
        <f>'Grunddaten Umlage § 3_IST'!D120</f>
        <v>0</v>
      </c>
      <c r="I120" s="108">
        <f>'Grunddaten Umlage § 3_IST'!E120</f>
        <v>0</v>
      </c>
      <c r="J120" s="110">
        <f>'Grunddaten Umlage § 3_Plan'!J120</f>
        <v>11131.996418330953</v>
      </c>
      <c r="K120" s="110">
        <f>'Grunddaten Umlage § 3_IST'!J120</f>
        <v>8277.4610600560172</v>
      </c>
      <c r="L120" s="126">
        <f t="shared" si="7"/>
        <v>2854.5353582749358</v>
      </c>
      <c r="M120" s="110"/>
      <c r="N120" s="110">
        <f>'Grunddaten Umlage § 3_Plan'!H120</f>
        <v>0</v>
      </c>
      <c r="O120" s="110"/>
      <c r="P120" s="110">
        <f>'Grunddaten Umlage § 3_IST'!H120</f>
        <v>0</v>
      </c>
      <c r="Q120" s="130">
        <f t="shared" si="4"/>
        <v>0</v>
      </c>
      <c r="R120" s="110"/>
      <c r="S120" s="110">
        <f>'Grunddaten Umlage § 3_Plan'!I120</f>
        <v>0</v>
      </c>
      <c r="T120" s="110">
        <f>'Grunddaten Umlage § 3_IST'!I120</f>
        <v>0</v>
      </c>
      <c r="U120" s="126">
        <f t="shared" si="5"/>
        <v>0</v>
      </c>
      <c r="W120" s="110">
        <f>IF('Grunddaten Umlage § 3_Plan'!D120&gt;0,'Grunddaten Umlage § 3_Plan'!F120,0)</f>
        <v>0</v>
      </c>
      <c r="X120" s="110">
        <f>IF('Grunddaten Umlage § 3_IST'!D120&gt;0,'Grunddaten Umlage § 3_IST'!F120,0)</f>
        <v>0</v>
      </c>
      <c r="Y120" s="110">
        <f t="shared" si="6"/>
        <v>0</v>
      </c>
    </row>
    <row r="121" spans="1:25" x14ac:dyDescent="0.25">
      <c r="A121" s="106">
        <v>61260</v>
      </c>
      <c r="B121" s="107" t="s">
        <v>122</v>
      </c>
      <c r="C121" s="107" t="s">
        <v>102</v>
      </c>
      <c r="D121" s="108">
        <f>Finanzkraft!H121</f>
        <v>1802667.29</v>
      </c>
      <c r="E121" s="109">
        <f>'landesw Umlage § 3_IST'!E121</f>
        <v>8.5296869639510484E-4</v>
      </c>
      <c r="F121" s="108">
        <f>'Grunddaten Umlage § 3_Plan'!D121</f>
        <v>0</v>
      </c>
      <c r="G121" s="110">
        <f>'Grunddaten Umlage § 3_Plan'!E121</f>
        <v>0</v>
      </c>
      <c r="H121" s="108">
        <f>'Grunddaten Umlage § 3_IST'!D121</f>
        <v>0</v>
      </c>
      <c r="I121" s="108">
        <f>'Grunddaten Umlage § 3_IST'!E121</f>
        <v>0</v>
      </c>
      <c r="J121" s="110">
        <f>'Grunddaten Umlage § 3_Plan'!J121</f>
        <v>1414.3315733823219</v>
      </c>
      <c r="K121" s="110">
        <f>'Grunddaten Umlage § 3_IST'!J121</f>
        <v>1030.1857546610076</v>
      </c>
      <c r="L121" s="126">
        <f t="shared" si="7"/>
        <v>384.1458187213143</v>
      </c>
      <c r="M121" s="110"/>
      <c r="N121" s="110">
        <f>'Grunddaten Umlage § 3_Plan'!H121</f>
        <v>0</v>
      </c>
      <c r="O121" s="110"/>
      <c r="P121" s="110">
        <f>'Grunddaten Umlage § 3_IST'!H121</f>
        <v>0</v>
      </c>
      <c r="Q121" s="130">
        <f t="shared" si="4"/>
        <v>0</v>
      </c>
      <c r="R121" s="110"/>
      <c r="S121" s="110">
        <f>'Grunddaten Umlage § 3_Plan'!I121</f>
        <v>0</v>
      </c>
      <c r="T121" s="110">
        <f>'Grunddaten Umlage § 3_IST'!I121</f>
        <v>0</v>
      </c>
      <c r="U121" s="126">
        <f t="shared" si="5"/>
        <v>0</v>
      </c>
      <c r="W121" s="110">
        <f>IF('Grunddaten Umlage § 3_Plan'!D121&gt;0,'Grunddaten Umlage § 3_Plan'!F121,0)</f>
        <v>0</v>
      </c>
      <c r="X121" s="110">
        <f>IF('Grunddaten Umlage § 3_IST'!D121&gt;0,'Grunddaten Umlage § 3_IST'!F121,0)</f>
        <v>0</v>
      </c>
      <c r="Y121" s="110">
        <f t="shared" si="6"/>
        <v>0</v>
      </c>
    </row>
    <row r="122" spans="1:25" x14ac:dyDescent="0.25">
      <c r="A122" s="106">
        <v>61261</v>
      </c>
      <c r="B122" s="107" t="s">
        <v>123</v>
      </c>
      <c r="C122" s="107" t="s">
        <v>102</v>
      </c>
      <c r="D122" s="108">
        <f>Finanzkraft!H122</f>
        <v>2545237.44</v>
      </c>
      <c r="E122" s="109">
        <f>'landesw Umlage § 3_IST'!E122</f>
        <v>1.2043308675184392E-3</v>
      </c>
      <c r="F122" s="108">
        <f>'Grunddaten Umlage § 3_Plan'!D122</f>
        <v>0</v>
      </c>
      <c r="G122" s="110">
        <f>'Grunddaten Umlage § 3_Plan'!E122</f>
        <v>0</v>
      </c>
      <c r="H122" s="108">
        <f>'Grunddaten Umlage § 3_IST'!D122</f>
        <v>0</v>
      </c>
      <c r="I122" s="108">
        <f>'Grunddaten Umlage § 3_IST'!E122</f>
        <v>0</v>
      </c>
      <c r="J122" s="110">
        <f>'Grunddaten Umlage § 3_Plan'!J122</f>
        <v>2011.8379309984243</v>
      </c>
      <c r="K122" s="110">
        <f>'Grunddaten Umlage § 3_IST'!J122</f>
        <v>1454.5486942950251</v>
      </c>
      <c r="L122" s="126">
        <f t="shared" si="7"/>
        <v>557.28923670339918</v>
      </c>
      <c r="M122" s="110"/>
      <c r="N122" s="110">
        <f>'Grunddaten Umlage § 3_Plan'!H122</f>
        <v>0</v>
      </c>
      <c r="O122" s="110"/>
      <c r="P122" s="110">
        <f>'Grunddaten Umlage § 3_IST'!H122</f>
        <v>0</v>
      </c>
      <c r="Q122" s="130">
        <f t="shared" si="4"/>
        <v>0</v>
      </c>
      <c r="R122" s="110"/>
      <c r="S122" s="110">
        <f>'Grunddaten Umlage § 3_Plan'!I122</f>
        <v>0</v>
      </c>
      <c r="T122" s="110">
        <f>'Grunddaten Umlage § 3_IST'!I122</f>
        <v>0</v>
      </c>
      <c r="U122" s="126">
        <f t="shared" si="5"/>
        <v>0</v>
      </c>
      <c r="W122" s="110">
        <f>IF('Grunddaten Umlage § 3_Plan'!D122&gt;0,'Grunddaten Umlage § 3_Plan'!F122,0)</f>
        <v>0</v>
      </c>
      <c r="X122" s="110">
        <f>IF('Grunddaten Umlage § 3_IST'!D122&gt;0,'Grunddaten Umlage § 3_IST'!F122,0)</f>
        <v>0</v>
      </c>
      <c r="Y122" s="110">
        <f t="shared" si="6"/>
        <v>0</v>
      </c>
    </row>
    <row r="123" spans="1:25" x14ac:dyDescent="0.25">
      <c r="A123" s="106">
        <v>61262</v>
      </c>
      <c r="B123" s="107" t="s">
        <v>124</v>
      </c>
      <c r="C123" s="107" t="s">
        <v>102</v>
      </c>
      <c r="D123" s="108">
        <f>Finanzkraft!H123</f>
        <v>2540086.0299999998</v>
      </c>
      <c r="E123" s="109">
        <f>'landesw Umlage § 3_IST'!E123</f>
        <v>1.2018933730918904E-3</v>
      </c>
      <c r="F123" s="108">
        <f>'Grunddaten Umlage § 3_Plan'!D123</f>
        <v>0</v>
      </c>
      <c r="G123" s="110">
        <f>'Grunddaten Umlage § 3_Plan'!E123</f>
        <v>0</v>
      </c>
      <c r="H123" s="108">
        <f>'Grunddaten Umlage § 3_IST'!D123</f>
        <v>0</v>
      </c>
      <c r="I123" s="108">
        <f>'Grunddaten Umlage § 3_IST'!E123</f>
        <v>0</v>
      </c>
      <c r="J123" s="110">
        <f>'Grunddaten Umlage § 3_Plan'!J123</f>
        <v>1952.70413226134</v>
      </c>
      <c r="K123" s="110">
        <f>'Grunddaten Umlage § 3_IST'!J123</f>
        <v>1451.6047737901945</v>
      </c>
      <c r="L123" s="126">
        <f t="shared" si="7"/>
        <v>501.09935847114548</v>
      </c>
      <c r="M123" s="110"/>
      <c r="N123" s="110">
        <f>'Grunddaten Umlage § 3_Plan'!H123</f>
        <v>0</v>
      </c>
      <c r="O123" s="110"/>
      <c r="P123" s="110">
        <f>'Grunddaten Umlage § 3_IST'!H123</f>
        <v>0</v>
      </c>
      <c r="Q123" s="130">
        <f t="shared" si="4"/>
        <v>0</v>
      </c>
      <c r="R123" s="110"/>
      <c r="S123" s="110">
        <f>'Grunddaten Umlage § 3_Plan'!I123</f>
        <v>0</v>
      </c>
      <c r="T123" s="110">
        <f>'Grunddaten Umlage § 3_IST'!I123</f>
        <v>0</v>
      </c>
      <c r="U123" s="126">
        <f t="shared" si="5"/>
        <v>0</v>
      </c>
      <c r="W123" s="110">
        <f>IF('Grunddaten Umlage § 3_Plan'!D123&gt;0,'Grunddaten Umlage § 3_Plan'!F123,0)</f>
        <v>0</v>
      </c>
      <c r="X123" s="110">
        <f>IF('Grunddaten Umlage § 3_IST'!D123&gt;0,'Grunddaten Umlage § 3_IST'!F123,0)</f>
        <v>0</v>
      </c>
      <c r="Y123" s="110">
        <f t="shared" si="6"/>
        <v>0</v>
      </c>
    </row>
    <row r="124" spans="1:25" x14ac:dyDescent="0.25">
      <c r="A124" s="106">
        <v>61263</v>
      </c>
      <c r="B124" s="107" t="s">
        <v>125</v>
      </c>
      <c r="C124" s="107" t="s">
        <v>102</v>
      </c>
      <c r="D124" s="108">
        <f>Finanzkraft!H124</f>
        <v>8359712.7699999996</v>
      </c>
      <c r="E124" s="109">
        <f>'landesw Umlage § 3_IST'!E124</f>
        <v>3.9555681423965984E-3</v>
      </c>
      <c r="F124" s="108">
        <f>'Grunddaten Umlage § 3_Plan'!D124</f>
        <v>0</v>
      </c>
      <c r="G124" s="110">
        <f>'Grunddaten Umlage § 3_Plan'!E124</f>
        <v>0</v>
      </c>
      <c r="H124" s="108">
        <f>'Grunddaten Umlage § 3_IST'!D124</f>
        <v>0</v>
      </c>
      <c r="I124" s="108">
        <f>'Grunddaten Umlage § 3_IST'!E124</f>
        <v>0</v>
      </c>
      <c r="J124" s="110">
        <f>'Grunddaten Umlage § 3_Plan'!J124</f>
        <v>6420.1696504777838</v>
      </c>
      <c r="K124" s="110">
        <f>'Grunddaten Umlage § 3_IST'!J124</f>
        <v>4777.3968366129902</v>
      </c>
      <c r="L124" s="126">
        <f t="shared" si="7"/>
        <v>1642.7728138647935</v>
      </c>
      <c r="M124" s="110"/>
      <c r="N124" s="110">
        <f>'Grunddaten Umlage § 3_Plan'!H124</f>
        <v>0</v>
      </c>
      <c r="O124" s="110"/>
      <c r="P124" s="110">
        <f>'Grunddaten Umlage § 3_IST'!H124</f>
        <v>0</v>
      </c>
      <c r="Q124" s="130">
        <f t="shared" si="4"/>
        <v>0</v>
      </c>
      <c r="R124" s="110"/>
      <c r="S124" s="110">
        <f>'Grunddaten Umlage § 3_Plan'!I124</f>
        <v>0</v>
      </c>
      <c r="T124" s="110">
        <f>'Grunddaten Umlage § 3_IST'!I124</f>
        <v>0</v>
      </c>
      <c r="U124" s="126">
        <f t="shared" si="5"/>
        <v>0</v>
      </c>
      <c r="W124" s="110">
        <f>IF('Grunddaten Umlage § 3_Plan'!D124&gt;0,'Grunddaten Umlage § 3_Plan'!F124,0)</f>
        <v>0</v>
      </c>
      <c r="X124" s="110">
        <f>IF('Grunddaten Umlage § 3_IST'!D124&gt;0,'Grunddaten Umlage § 3_IST'!F124,0)</f>
        <v>0</v>
      </c>
      <c r="Y124" s="110">
        <f t="shared" si="6"/>
        <v>0</v>
      </c>
    </row>
    <row r="125" spans="1:25" x14ac:dyDescent="0.25">
      <c r="A125" s="106">
        <v>61264</v>
      </c>
      <c r="B125" s="107" t="s">
        <v>126</v>
      </c>
      <c r="C125" s="107" t="s">
        <v>102</v>
      </c>
      <c r="D125" s="108">
        <f>Finanzkraft!H125</f>
        <v>2706381.09</v>
      </c>
      <c r="E125" s="109">
        <f>'landesw Umlage § 3_IST'!E125</f>
        <v>1.2805792633457408E-3</v>
      </c>
      <c r="F125" s="108">
        <f>'Grunddaten Umlage § 3_Plan'!D125</f>
        <v>0</v>
      </c>
      <c r="G125" s="110">
        <f>'Grunddaten Umlage § 3_Plan'!E125</f>
        <v>0</v>
      </c>
      <c r="H125" s="108">
        <f>'Grunddaten Umlage § 3_IST'!D125</f>
        <v>0</v>
      </c>
      <c r="I125" s="108">
        <f>'Grunddaten Umlage § 3_IST'!E125</f>
        <v>0</v>
      </c>
      <c r="J125" s="110">
        <f>'Grunddaten Umlage § 3_Plan'!J125</f>
        <v>2088.6457156341703</v>
      </c>
      <c r="K125" s="110">
        <f>'Grunddaten Umlage § 3_IST'!J125</f>
        <v>1546.6388396063539</v>
      </c>
      <c r="L125" s="126">
        <f t="shared" si="7"/>
        <v>542.00687602781636</v>
      </c>
      <c r="M125" s="110"/>
      <c r="N125" s="110">
        <f>'Grunddaten Umlage § 3_Plan'!H125</f>
        <v>0</v>
      </c>
      <c r="O125" s="110"/>
      <c r="P125" s="110">
        <f>'Grunddaten Umlage § 3_IST'!H125</f>
        <v>0</v>
      </c>
      <c r="Q125" s="130">
        <f t="shared" si="4"/>
        <v>0</v>
      </c>
      <c r="R125" s="110"/>
      <c r="S125" s="110">
        <f>'Grunddaten Umlage § 3_Plan'!I125</f>
        <v>0</v>
      </c>
      <c r="T125" s="110">
        <f>'Grunddaten Umlage § 3_IST'!I125</f>
        <v>0</v>
      </c>
      <c r="U125" s="126">
        <f t="shared" si="5"/>
        <v>0</v>
      </c>
      <c r="W125" s="110">
        <f>IF('Grunddaten Umlage § 3_Plan'!D125&gt;0,'Grunddaten Umlage § 3_Plan'!F125,0)</f>
        <v>0</v>
      </c>
      <c r="X125" s="110">
        <f>IF('Grunddaten Umlage § 3_IST'!D125&gt;0,'Grunddaten Umlage § 3_IST'!F125,0)</f>
        <v>0</v>
      </c>
      <c r="Y125" s="110">
        <f t="shared" si="6"/>
        <v>0</v>
      </c>
    </row>
    <row r="126" spans="1:25" x14ac:dyDescent="0.25">
      <c r="A126" s="106">
        <v>61265</v>
      </c>
      <c r="B126" s="107" t="s">
        <v>127</v>
      </c>
      <c r="C126" s="107" t="s">
        <v>102</v>
      </c>
      <c r="D126" s="108">
        <f>Finanzkraft!H126</f>
        <v>13582830.08</v>
      </c>
      <c r="E126" s="109">
        <f>'landesw Umlage § 3_IST'!E126</f>
        <v>6.4269923412732573E-3</v>
      </c>
      <c r="F126" s="108">
        <f>'Grunddaten Umlage § 3_Plan'!D126</f>
        <v>0</v>
      </c>
      <c r="G126" s="110">
        <f>'Grunddaten Umlage § 3_Plan'!E126</f>
        <v>0</v>
      </c>
      <c r="H126" s="108">
        <f>'Grunddaten Umlage § 3_IST'!D126</f>
        <v>0</v>
      </c>
      <c r="I126" s="108">
        <f>'Grunddaten Umlage § 3_IST'!E126</f>
        <v>0</v>
      </c>
      <c r="J126" s="110">
        <f>'Grunddaten Umlage § 3_Plan'!J126</f>
        <v>10650.49528743635</v>
      </c>
      <c r="K126" s="110">
        <f>'Grunddaten Umlage § 3_IST'!J126</f>
        <v>7762.2965335977424</v>
      </c>
      <c r="L126" s="126">
        <f t="shared" si="7"/>
        <v>2888.1987538386074</v>
      </c>
      <c r="M126" s="110"/>
      <c r="N126" s="110">
        <f>'Grunddaten Umlage § 3_Plan'!H126</f>
        <v>0</v>
      </c>
      <c r="O126" s="110"/>
      <c r="P126" s="110">
        <f>'Grunddaten Umlage § 3_IST'!H126</f>
        <v>0</v>
      </c>
      <c r="Q126" s="130">
        <f t="shared" si="4"/>
        <v>0</v>
      </c>
      <c r="R126" s="110"/>
      <c r="S126" s="110">
        <f>'Grunddaten Umlage § 3_Plan'!I126</f>
        <v>0</v>
      </c>
      <c r="T126" s="110">
        <f>'Grunddaten Umlage § 3_IST'!I126</f>
        <v>0</v>
      </c>
      <c r="U126" s="126">
        <f t="shared" si="5"/>
        <v>0</v>
      </c>
      <c r="W126" s="110">
        <f>IF('Grunddaten Umlage § 3_Plan'!D126&gt;0,'Grunddaten Umlage § 3_Plan'!F126,0)</f>
        <v>0</v>
      </c>
      <c r="X126" s="110">
        <f>IF('Grunddaten Umlage § 3_IST'!D126&gt;0,'Grunddaten Umlage § 3_IST'!F126,0)</f>
        <v>0</v>
      </c>
      <c r="Y126" s="110">
        <f t="shared" si="6"/>
        <v>0</v>
      </c>
    </row>
    <row r="127" spans="1:25" x14ac:dyDescent="0.25">
      <c r="A127" s="106">
        <v>61266</v>
      </c>
      <c r="B127" s="107" t="s">
        <v>128</v>
      </c>
      <c r="C127" s="107" t="s">
        <v>102</v>
      </c>
      <c r="D127" s="108">
        <f>Finanzkraft!H127</f>
        <v>1833410.24</v>
      </c>
      <c r="E127" s="109">
        <f>'landesw Umlage § 3_IST'!E127</f>
        <v>8.675153485312513E-4</v>
      </c>
      <c r="F127" s="108">
        <f>'Grunddaten Umlage § 3_Plan'!D127</f>
        <v>0</v>
      </c>
      <c r="G127" s="110">
        <f>'Grunddaten Umlage § 3_Plan'!E127</f>
        <v>0</v>
      </c>
      <c r="H127" s="108">
        <f>'Grunddaten Umlage § 3_IST'!D127</f>
        <v>0</v>
      </c>
      <c r="I127" s="108">
        <f>'Grunddaten Umlage § 3_IST'!E127</f>
        <v>0</v>
      </c>
      <c r="J127" s="110">
        <f>'Grunddaten Umlage § 3_Plan'!J127</f>
        <v>1421.1482830447894</v>
      </c>
      <c r="K127" s="110">
        <f>'Grunddaten Umlage § 3_IST'!J127</f>
        <v>1047.7546922691538</v>
      </c>
      <c r="L127" s="126">
        <f t="shared" si="7"/>
        <v>373.39359077563563</v>
      </c>
      <c r="M127" s="110"/>
      <c r="N127" s="110">
        <f>'Grunddaten Umlage § 3_Plan'!H127</f>
        <v>0</v>
      </c>
      <c r="O127" s="110"/>
      <c r="P127" s="110">
        <f>'Grunddaten Umlage § 3_IST'!H127</f>
        <v>0</v>
      </c>
      <c r="Q127" s="130">
        <f t="shared" si="4"/>
        <v>0</v>
      </c>
      <c r="R127" s="110"/>
      <c r="S127" s="110">
        <f>'Grunddaten Umlage § 3_Plan'!I127</f>
        <v>0</v>
      </c>
      <c r="T127" s="110">
        <f>'Grunddaten Umlage § 3_IST'!I127</f>
        <v>0</v>
      </c>
      <c r="U127" s="126">
        <f t="shared" si="5"/>
        <v>0</v>
      </c>
      <c r="W127" s="110">
        <f>IF('Grunddaten Umlage § 3_Plan'!D127&gt;0,'Grunddaten Umlage § 3_Plan'!F127,0)</f>
        <v>0</v>
      </c>
      <c r="X127" s="110">
        <f>IF('Grunddaten Umlage § 3_IST'!D127&gt;0,'Grunddaten Umlage § 3_IST'!F127,0)</f>
        <v>0</v>
      </c>
      <c r="Y127" s="110">
        <f t="shared" si="6"/>
        <v>0</v>
      </c>
    </row>
    <row r="128" spans="1:25" x14ac:dyDescent="0.25">
      <c r="A128" s="106">
        <v>61267</v>
      </c>
      <c r="B128" s="107" t="s">
        <v>129</v>
      </c>
      <c r="C128" s="107" t="s">
        <v>102</v>
      </c>
      <c r="D128" s="108">
        <f>Finanzkraft!H128</f>
        <v>4519650.25</v>
      </c>
      <c r="E128" s="109">
        <f>'landesw Umlage § 3_IST'!E128</f>
        <v>2.1385644501844317E-3</v>
      </c>
      <c r="F128" s="108">
        <f>'Grunddaten Umlage § 3_Plan'!D128</f>
        <v>0</v>
      </c>
      <c r="G128" s="110">
        <f>'Grunddaten Umlage § 3_Plan'!E128</f>
        <v>0</v>
      </c>
      <c r="H128" s="108">
        <f>'Grunddaten Umlage § 3_IST'!D128</f>
        <v>0</v>
      </c>
      <c r="I128" s="108">
        <f>'Grunddaten Umlage § 3_IST'!E128</f>
        <v>0</v>
      </c>
      <c r="J128" s="110">
        <f>'Grunddaten Umlage § 3_Plan'!J128</f>
        <v>3488.0071608272056</v>
      </c>
      <c r="K128" s="110">
        <f>'Grunddaten Umlage § 3_IST'!J128</f>
        <v>2582.8833359482892</v>
      </c>
      <c r="L128" s="126">
        <f t="shared" si="7"/>
        <v>905.12382487891637</v>
      </c>
      <c r="M128" s="110"/>
      <c r="N128" s="110">
        <f>'Grunddaten Umlage § 3_Plan'!H128</f>
        <v>0</v>
      </c>
      <c r="O128" s="110"/>
      <c r="P128" s="110">
        <f>'Grunddaten Umlage § 3_IST'!H128</f>
        <v>0</v>
      </c>
      <c r="Q128" s="130">
        <f t="shared" si="4"/>
        <v>0</v>
      </c>
      <c r="R128" s="110"/>
      <c r="S128" s="110">
        <f>'Grunddaten Umlage § 3_Plan'!I128</f>
        <v>0</v>
      </c>
      <c r="T128" s="110">
        <f>'Grunddaten Umlage § 3_IST'!I128</f>
        <v>0</v>
      </c>
      <c r="U128" s="126">
        <f t="shared" si="5"/>
        <v>0</v>
      </c>
      <c r="W128" s="110">
        <f>IF('Grunddaten Umlage § 3_Plan'!D128&gt;0,'Grunddaten Umlage § 3_Plan'!F128,0)</f>
        <v>0</v>
      </c>
      <c r="X128" s="110">
        <f>IF('Grunddaten Umlage § 3_IST'!D128&gt;0,'Grunddaten Umlage § 3_IST'!F128,0)</f>
        <v>0</v>
      </c>
      <c r="Y128" s="110">
        <f t="shared" si="6"/>
        <v>0</v>
      </c>
    </row>
    <row r="129" spans="1:25" x14ac:dyDescent="0.25">
      <c r="A129" s="106">
        <v>61410</v>
      </c>
      <c r="B129" s="107" t="s">
        <v>130</v>
      </c>
      <c r="C129" s="107" t="s">
        <v>131</v>
      </c>
      <c r="D129" s="108">
        <f>Finanzkraft!H129</f>
        <v>1049755.73</v>
      </c>
      <c r="E129" s="109">
        <f>'landesw Umlage § 3_IST'!E129</f>
        <v>4.967132767752122E-4</v>
      </c>
      <c r="F129" s="108">
        <f>'Grunddaten Umlage § 3_Plan'!D129</f>
        <v>0</v>
      </c>
      <c r="G129" s="110">
        <f>'Grunddaten Umlage § 3_Plan'!E129</f>
        <v>0</v>
      </c>
      <c r="H129" s="108">
        <f>'Grunddaten Umlage § 3_IST'!D129</f>
        <v>0</v>
      </c>
      <c r="I129" s="108">
        <f>'Grunddaten Umlage § 3_IST'!E129</f>
        <v>0</v>
      </c>
      <c r="J129" s="110">
        <f>'Grunddaten Umlage § 3_Plan'!J129</f>
        <v>809.85549426331727</v>
      </c>
      <c r="K129" s="110">
        <f>'Grunddaten Umlage § 3_IST'!J129</f>
        <v>599.9129206586797</v>
      </c>
      <c r="L129" s="126">
        <f t="shared" si="7"/>
        <v>209.94257360463757</v>
      </c>
      <c r="M129" s="110"/>
      <c r="N129" s="110">
        <f>'Grunddaten Umlage § 3_Plan'!H129</f>
        <v>0</v>
      </c>
      <c r="O129" s="110"/>
      <c r="P129" s="110">
        <f>'Grunddaten Umlage § 3_IST'!H129</f>
        <v>0</v>
      </c>
      <c r="Q129" s="130">
        <f t="shared" si="4"/>
        <v>0</v>
      </c>
      <c r="R129" s="110"/>
      <c r="S129" s="110">
        <f>'Grunddaten Umlage § 3_Plan'!I129</f>
        <v>0</v>
      </c>
      <c r="T129" s="110">
        <f>'Grunddaten Umlage § 3_IST'!I129</f>
        <v>0</v>
      </c>
      <c r="U129" s="126">
        <f t="shared" si="5"/>
        <v>0</v>
      </c>
      <c r="W129" s="110">
        <f>IF('Grunddaten Umlage § 3_Plan'!D129&gt;0,'Grunddaten Umlage § 3_Plan'!F129,0)</f>
        <v>0</v>
      </c>
      <c r="X129" s="110">
        <f>IF('Grunddaten Umlage § 3_IST'!D129&gt;0,'Grunddaten Umlage § 3_IST'!F129,0)</f>
        <v>0</v>
      </c>
      <c r="Y129" s="110">
        <f t="shared" si="6"/>
        <v>0</v>
      </c>
    </row>
    <row r="130" spans="1:25" x14ac:dyDescent="0.25">
      <c r="A130" s="106">
        <v>61413</v>
      </c>
      <c r="B130" s="107" t="s">
        <v>132</v>
      </c>
      <c r="C130" s="107" t="s">
        <v>131</v>
      </c>
      <c r="D130" s="108">
        <f>Finanzkraft!H130</f>
        <v>821422.89</v>
      </c>
      <c r="E130" s="109">
        <f>'landesw Umlage § 3_IST'!E130</f>
        <v>3.8867294900125449E-4</v>
      </c>
      <c r="F130" s="108">
        <f>'Grunddaten Umlage § 3_Plan'!D130</f>
        <v>0</v>
      </c>
      <c r="G130" s="110">
        <f>'Grunddaten Umlage § 3_Plan'!E130</f>
        <v>0</v>
      </c>
      <c r="H130" s="108">
        <f>'Grunddaten Umlage § 3_IST'!D130</f>
        <v>0</v>
      </c>
      <c r="I130" s="108">
        <f>'Grunddaten Umlage § 3_IST'!E130</f>
        <v>0</v>
      </c>
      <c r="J130" s="110">
        <f>'Grunddaten Umlage § 3_Plan'!J130</f>
        <v>643.87337262289725</v>
      </c>
      <c r="K130" s="110">
        <f>'Grunddaten Umlage § 3_IST'!J130</f>
        <v>469.4255920239591</v>
      </c>
      <c r="L130" s="126">
        <f t="shared" si="7"/>
        <v>174.44778059893815</v>
      </c>
      <c r="M130" s="110"/>
      <c r="N130" s="110">
        <f>'Grunddaten Umlage § 3_Plan'!H130</f>
        <v>0</v>
      </c>
      <c r="O130" s="110"/>
      <c r="P130" s="110">
        <f>'Grunddaten Umlage § 3_IST'!H130</f>
        <v>0</v>
      </c>
      <c r="Q130" s="130">
        <f t="shared" si="4"/>
        <v>0</v>
      </c>
      <c r="R130" s="110"/>
      <c r="S130" s="110">
        <f>'Grunddaten Umlage § 3_Plan'!I130</f>
        <v>0</v>
      </c>
      <c r="T130" s="110">
        <f>'Grunddaten Umlage § 3_IST'!I130</f>
        <v>0</v>
      </c>
      <c r="U130" s="126">
        <f t="shared" si="5"/>
        <v>0</v>
      </c>
      <c r="W130" s="110">
        <f>IF('Grunddaten Umlage § 3_Plan'!D130&gt;0,'Grunddaten Umlage § 3_Plan'!F130,0)</f>
        <v>0</v>
      </c>
      <c r="X130" s="110">
        <f>IF('Grunddaten Umlage § 3_IST'!D130&gt;0,'Grunddaten Umlage § 3_IST'!F130,0)</f>
        <v>0</v>
      </c>
      <c r="Y130" s="110">
        <f t="shared" si="6"/>
        <v>0</v>
      </c>
    </row>
    <row r="131" spans="1:25" x14ac:dyDescent="0.25">
      <c r="A131" s="106">
        <v>61425</v>
      </c>
      <c r="B131" s="107" t="s">
        <v>133</v>
      </c>
      <c r="C131" s="107" t="s">
        <v>131</v>
      </c>
      <c r="D131" s="108">
        <f>Finanzkraft!H131</f>
        <v>2498047.25</v>
      </c>
      <c r="E131" s="109">
        <f>'landesw Umlage § 3_IST'!E131</f>
        <v>1.1820018692222881E-3</v>
      </c>
      <c r="F131" s="108">
        <f>'Grunddaten Umlage § 3_Plan'!D131</f>
        <v>0</v>
      </c>
      <c r="G131" s="110">
        <f>'Grunddaten Umlage § 3_Plan'!E131</f>
        <v>0</v>
      </c>
      <c r="H131" s="108">
        <f>'Grunddaten Umlage § 3_IST'!D131</f>
        <v>0</v>
      </c>
      <c r="I131" s="108">
        <f>'Grunddaten Umlage § 3_IST'!E131</f>
        <v>0</v>
      </c>
      <c r="J131" s="110">
        <f>'Grunddaten Umlage § 3_Plan'!J131</f>
        <v>1947.5434065700033</v>
      </c>
      <c r="K131" s="110">
        <f>'Grunddaten Umlage § 3_IST'!J131</f>
        <v>1427.5805112212943</v>
      </c>
      <c r="L131" s="126">
        <f t="shared" si="7"/>
        <v>519.96289534870903</v>
      </c>
      <c r="M131" s="110"/>
      <c r="N131" s="110">
        <f>'Grunddaten Umlage § 3_Plan'!H131</f>
        <v>0</v>
      </c>
      <c r="O131" s="110"/>
      <c r="P131" s="110">
        <f>'Grunddaten Umlage § 3_IST'!H131</f>
        <v>0</v>
      </c>
      <c r="Q131" s="130">
        <f t="shared" si="4"/>
        <v>0</v>
      </c>
      <c r="R131" s="110"/>
      <c r="S131" s="110">
        <f>'Grunddaten Umlage § 3_Plan'!I131</f>
        <v>0</v>
      </c>
      <c r="T131" s="110">
        <f>'Grunddaten Umlage § 3_IST'!I131</f>
        <v>0</v>
      </c>
      <c r="U131" s="126">
        <f t="shared" si="5"/>
        <v>0</v>
      </c>
      <c r="W131" s="110">
        <f>IF('Grunddaten Umlage § 3_Plan'!D131&gt;0,'Grunddaten Umlage § 3_Plan'!F131,0)</f>
        <v>0</v>
      </c>
      <c r="X131" s="110">
        <f>IF('Grunddaten Umlage § 3_IST'!D131&gt;0,'Grunddaten Umlage § 3_IST'!F131,0)</f>
        <v>0</v>
      </c>
      <c r="Y131" s="110">
        <f t="shared" si="6"/>
        <v>0</v>
      </c>
    </row>
    <row r="132" spans="1:25" x14ac:dyDescent="0.25">
      <c r="A132" s="106">
        <v>61428</v>
      </c>
      <c r="B132" s="107" t="s">
        <v>134</v>
      </c>
      <c r="C132" s="107" t="s">
        <v>131</v>
      </c>
      <c r="D132" s="108">
        <f>Finanzkraft!H132</f>
        <v>1116693.04</v>
      </c>
      <c r="E132" s="109">
        <f>'landesw Umlage § 3_IST'!E132</f>
        <v>5.2838602657636659E-4</v>
      </c>
      <c r="F132" s="108">
        <f>'Grunddaten Umlage § 3_Plan'!D132</f>
        <v>0</v>
      </c>
      <c r="G132" s="110">
        <f>'Grunddaten Umlage § 3_Plan'!E132</f>
        <v>0</v>
      </c>
      <c r="H132" s="108">
        <f>'Grunddaten Umlage § 3_IST'!D132</f>
        <v>0</v>
      </c>
      <c r="I132" s="108">
        <f>'Grunddaten Umlage § 3_IST'!E132</f>
        <v>0</v>
      </c>
      <c r="J132" s="110">
        <f>'Grunddaten Umlage § 3_Plan'!J132</f>
        <v>865.90397805966518</v>
      </c>
      <c r="K132" s="110">
        <f>'Grunddaten Umlage § 3_IST'!J132</f>
        <v>638.1661599557259</v>
      </c>
      <c r="L132" s="126">
        <f t="shared" si="7"/>
        <v>227.73781810393928</v>
      </c>
      <c r="M132" s="110"/>
      <c r="N132" s="110">
        <f>'Grunddaten Umlage § 3_Plan'!H132</f>
        <v>0</v>
      </c>
      <c r="O132" s="110"/>
      <c r="P132" s="110">
        <f>'Grunddaten Umlage § 3_IST'!H132</f>
        <v>0</v>
      </c>
      <c r="Q132" s="130">
        <f t="shared" ref="Q132:Q195" si="8">P132-O132</f>
        <v>0</v>
      </c>
      <c r="R132" s="110"/>
      <c r="S132" s="110">
        <f>'Grunddaten Umlage § 3_Plan'!I132</f>
        <v>0</v>
      </c>
      <c r="T132" s="110">
        <f>'Grunddaten Umlage § 3_IST'!I132</f>
        <v>0</v>
      </c>
      <c r="U132" s="126">
        <f t="shared" ref="U132:U195" si="9">(T132-S132)*-1</f>
        <v>0</v>
      </c>
      <c r="W132" s="110">
        <f>IF('Grunddaten Umlage § 3_Plan'!D132&gt;0,'Grunddaten Umlage § 3_Plan'!F132,0)</f>
        <v>0</v>
      </c>
      <c r="X132" s="110">
        <f>IF('Grunddaten Umlage § 3_IST'!D132&gt;0,'Grunddaten Umlage § 3_IST'!F132,0)</f>
        <v>0</v>
      </c>
      <c r="Y132" s="110">
        <f t="shared" ref="Y132:Y195" si="10">X132-W132</f>
        <v>0</v>
      </c>
    </row>
    <row r="133" spans="1:25" x14ac:dyDescent="0.25">
      <c r="A133" s="106">
        <v>61437</v>
      </c>
      <c r="B133" s="107" t="s">
        <v>135</v>
      </c>
      <c r="C133" s="107" t="s">
        <v>131</v>
      </c>
      <c r="D133" s="108">
        <f>Finanzkraft!H133</f>
        <v>1682124.06</v>
      </c>
      <c r="E133" s="109">
        <f>'landesw Umlage § 3_IST'!E133</f>
        <v>7.9593121514566403E-4</v>
      </c>
      <c r="F133" s="108">
        <f>'Grunddaten Umlage § 3_Plan'!D133</f>
        <v>0</v>
      </c>
      <c r="G133" s="110">
        <f>'Grunddaten Umlage § 3_Plan'!E133</f>
        <v>0</v>
      </c>
      <c r="H133" s="108">
        <f>'Grunddaten Umlage § 3_IST'!D133</f>
        <v>0</v>
      </c>
      <c r="I133" s="108">
        <f>'Grunddaten Umlage § 3_IST'!E133</f>
        <v>0</v>
      </c>
      <c r="J133" s="110">
        <f>'Grunddaten Umlage § 3_Plan'!J133</f>
        <v>1300.4524345407958</v>
      </c>
      <c r="K133" s="110">
        <f>'Grunddaten Umlage § 3_IST'!J133</f>
        <v>961.29787997902724</v>
      </c>
      <c r="L133" s="126">
        <f t="shared" ref="L133:L196" si="11">J133-K133</f>
        <v>339.15455456176858</v>
      </c>
      <c r="M133" s="110"/>
      <c r="N133" s="110">
        <f>'Grunddaten Umlage § 3_Plan'!H133</f>
        <v>0</v>
      </c>
      <c r="O133" s="110"/>
      <c r="P133" s="110">
        <f>'Grunddaten Umlage § 3_IST'!H133</f>
        <v>0</v>
      </c>
      <c r="Q133" s="130">
        <f t="shared" si="8"/>
        <v>0</v>
      </c>
      <c r="R133" s="110"/>
      <c r="S133" s="110">
        <f>'Grunddaten Umlage § 3_Plan'!I133</f>
        <v>0</v>
      </c>
      <c r="T133" s="110">
        <f>'Grunddaten Umlage § 3_IST'!I133</f>
        <v>0</v>
      </c>
      <c r="U133" s="126">
        <f t="shared" si="9"/>
        <v>0</v>
      </c>
      <c r="W133" s="110">
        <f>IF('Grunddaten Umlage § 3_Plan'!D133&gt;0,'Grunddaten Umlage § 3_Plan'!F133,0)</f>
        <v>0</v>
      </c>
      <c r="X133" s="110">
        <f>IF('Grunddaten Umlage § 3_IST'!D133&gt;0,'Grunddaten Umlage § 3_IST'!F133,0)</f>
        <v>0</v>
      </c>
      <c r="Y133" s="110">
        <f t="shared" si="10"/>
        <v>0</v>
      </c>
    </row>
    <row r="134" spans="1:25" x14ac:dyDescent="0.25">
      <c r="A134" s="106">
        <v>61438</v>
      </c>
      <c r="B134" s="107" t="s">
        <v>131</v>
      </c>
      <c r="C134" s="107" t="s">
        <v>131</v>
      </c>
      <c r="D134" s="108">
        <f>Finanzkraft!H134</f>
        <v>5889962.6299999999</v>
      </c>
      <c r="E134" s="109">
        <f>'landesw Umlage § 3_IST'!E134</f>
        <v>2.7869556263635221E-3</v>
      </c>
      <c r="F134" s="108">
        <f>'Grunddaten Umlage § 3_Plan'!D134</f>
        <v>0</v>
      </c>
      <c r="G134" s="110">
        <f>'Grunddaten Umlage § 3_Plan'!E134</f>
        <v>0</v>
      </c>
      <c r="H134" s="108">
        <f>'Grunddaten Umlage § 3_IST'!D134</f>
        <v>0</v>
      </c>
      <c r="I134" s="108">
        <f>'Grunddaten Umlage § 3_IST'!E134</f>
        <v>0</v>
      </c>
      <c r="J134" s="110">
        <f>'Grunddaten Umlage § 3_Plan'!J134</f>
        <v>4632.8774532133857</v>
      </c>
      <c r="K134" s="110">
        <f>'Grunddaten Umlage § 3_IST'!J134</f>
        <v>3365.9875178140519</v>
      </c>
      <c r="L134" s="126">
        <f t="shared" si="11"/>
        <v>1266.8899353993338</v>
      </c>
      <c r="M134" s="110"/>
      <c r="N134" s="110">
        <f>'Grunddaten Umlage § 3_Plan'!H134</f>
        <v>0</v>
      </c>
      <c r="O134" s="110"/>
      <c r="P134" s="110">
        <f>'Grunddaten Umlage § 3_IST'!H134</f>
        <v>0</v>
      </c>
      <c r="Q134" s="130">
        <f t="shared" si="8"/>
        <v>0</v>
      </c>
      <c r="R134" s="110"/>
      <c r="S134" s="110">
        <f>'Grunddaten Umlage § 3_Plan'!I134</f>
        <v>0</v>
      </c>
      <c r="T134" s="110">
        <f>'Grunddaten Umlage § 3_IST'!I134</f>
        <v>0</v>
      </c>
      <c r="U134" s="126">
        <f t="shared" si="9"/>
        <v>0</v>
      </c>
      <c r="W134" s="110">
        <f>IF('Grunddaten Umlage § 3_Plan'!D134&gt;0,'Grunddaten Umlage § 3_Plan'!F134,0)</f>
        <v>0</v>
      </c>
      <c r="X134" s="110">
        <f>IF('Grunddaten Umlage § 3_IST'!D134&gt;0,'Grunddaten Umlage § 3_IST'!F134,0)</f>
        <v>0</v>
      </c>
      <c r="Y134" s="110">
        <f t="shared" si="10"/>
        <v>0</v>
      </c>
    </row>
    <row r="135" spans="1:25" x14ac:dyDescent="0.25">
      <c r="A135" s="106">
        <v>61439</v>
      </c>
      <c r="B135" s="107" t="s">
        <v>136</v>
      </c>
      <c r="C135" s="107" t="s">
        <v>131</v>
      </c>
      <c r="D135" s="108">
        <f>Finanzkraft!H135</f>
        <v>6629703.6399999997</v>
      </c>
      <c r="E135" s="109">
        <f>'landesw Umlage § 3_IST'!E135</f>
        <v>3.1369791323481999E-3</v>
      </c>
      <c r="F135" s="108">
        <f>'Grunddaten Umlage § 3_Plan'!D135</f>
        <v>0</v>
      </c>
      <c r="G135" s="110">
        <f>'Grunddaten Umlage § 3_Plan'!E135</f>
        <v>0</v>
      </c>
      <c r="H135" s="108">
        <f>'Grunddaten Umlage § 3_IST'!D135</f>
        <v>0</v>
      </c>
      <c r="I135" s="108">
        <f>'Grunddaten Umlage § 3_IST'!E135</f>
        <v>0</v>
      </c>
      <c r="J135" s="110">
        <f>'Grunddaten Umlage § 3_Plan'!J135</f>
        <v>5123.8423771625867</v>
      </c>
      <c r="K135" s="110">
        <f>'Grunddaten Umlage § 3_IST'!J135</f>
        <v>3788.7336645201062</v>
      </c>
      <c r="L135" s="126">
        <f t="shared" si="11"/>
        <v>1335.1087126424804</v>
      </c>
      <c r="M135" s="110"/>
      <c r="N135" s="110">
        <f>'Grunddaten Umlage § 3_Plan'!H135</f>
        <v>0</v>
      </c>
      <c r="O135" s="110"/>
      <c r="P135" s="110">
        <f>'Grunddaten Umlage § 3_IST'!H135</f>
        <v>0</v>
      </c>
      <c r="Q135" s="130">
        <f t="shared" si="8"/>
        <v>0</v>
      </c>
      <c r="R135" s="110"/>
      <c r="S135" s="110">
        <f>'Grunddaten Umlage § 3_Plan'!I135</f>
        <v>0</v>
      </c>
      <c r="T135" s="110">
        <f>'Grunddaten Umlage § 3_IST'!I135</f>
        <v>0</v>
      </c>
      <c r="U135" s="126">
        <f t="shared" si="9"/>
        <v>0</v>
      </c>
      <c r="W135" s="110">
        <f>IF('Grunddaten Umlage § 3_Plan'!D135&gt;0,'Grunddaten Umlage § 3_Plan'!F135,0)</f>
        <v>0</v>
      </c>
      <c r="X135" s="110">
        <f>IF('Grunddaten Umlage § 3_IST'!D135&gt;0,'Grunddaten Umlage § 3_IST'!F135,0)</f>
        <v>0</v>
      </c>
      <c r="Y135" s="110">
        <f t="shared" si="10"/>
        <v>0</v>
      </c>
    </row>
    <row r="136" spans="1:25" x14ac:dyDescent="0.25">
      <c r="A136" s="106">
        <v>61440</v>
      </c>
      <c r="B136" s="107" t="s">
        <v>137</v>
      </c>
      <c r="C136" s="107" t="s">
        <v>131</v>
      </c>
      <c r="D136" s="108">
        <f>Finanzkraft!H136</f>
        <v>3835971.27</v>
      </c>
      <c r="E136" s="109">
        <f>'landesw Umlage § 3_IST'!E136</f>
        <v>1.8150678340543777E-3</v>
      </c>
      <c r="F136" s="108">
        <f>'Grunddaten Umlage § 3_Plan'!D136</f>
        <v>0</v>
      </c>
      <c r="G136" s="110">
        <f>'Grunddaten Umlage § 3_Plan'!E136</f>
        <v>0</v>
      </c>
      <c r="H136" s="108">
        <f>'Grunddaten Umlage § 3_IST'!D136</f>
        <v>0</v>
      </c>
      <c r="I136" s="108">
        <f>'Grunddaten Umlage § 3_IST'!E136</f>
        <v>0</v>
      </c>
      <c r="J136" s="110">
        <f>'Grunddaten Umlage § 3_Plan'!J136</f>
        <v>3028.0167632188609</v>
      </c>
      <c r="K136" s="110">
        <f>'Grunddaten Umlage § 3_IST'!J136</f>
        <v>2192.1754388980421</v>
      </c>
      <c r="L136" s="126">
        <f t="shared" si="11"/>
        <v>835.84132432081879</v>
      </c>
      <c r="M136" s="110"/>
      <c r="N136" s="110">
        <f>'Grunddaten Umlage § 3_Plan'!H136</f>
        <v>0</v>
      </c>
      <c r="O136" s="110"/>
      <c r="P136" s="110">
        <f>'Grunddaten Umlage § 3_IST'!H136</f>
        <v>0</v>
      </c>
      <c r="Q136" s="130">
        <f t="shared" si="8"/>
        <v>0</v>
      </c>
      <c r="R136" s="110"/>
      <c r="S136" s="110">
        <f>'Grunddaten Umlage § 3_Plan'!I136</f>
        <v>0</v>
      </c>
      <c r="T136" s="110">
        <f>'Grunddaten Umlage § 3_IST'!I136</f>
        <v>0</v>
      </c>
      <c r="U136" s="126">
        <f t="shared" si="9"/>
        <v>0</v>
      </c>
      <c r="W136" s="110">
        <f>IF('Grunddaten Umlage § 3_Plan'!D136&gt;0,'Grunddaten Umlage § 3_Plan'!F136,0)</f>
        <v>0</v>
      </c>
      <c r="X136" s="110">
        <f>IF('Grunddaten Umlage § 3_IST'!D136&gt;0,'Grunddaten Umlage § 3_IST'!F136,0)</f>
        <v>0</v>
      </c>
      <c r="Y136" s="110">
        <f t="shared" si="10"/>
        <v>0</v>
      </c>
    </row>
    <row r="137" spans="1:25" x14ac:dyDescent="0.25">
      <c r="A137" s="106">
        <v>61441</v>
      </c>
      <c r="B137" s="107" t="s">
        <v>138</v>
      </c>
      <c r="C137" s="107" t="s">
        <v>131</v>
      </c>
      <c r="D137" s="108">
        <f>Finanzkraft!H137</f>
        <v>1340477.73</v>
      </c>
      <c r="E137" s="109">
        <f>'landesw Umlage § 3_IST'!E137</f>
        <v>6.3427430466371265E-4</v>
      </c>
      <c r="F137" s="108">
        <f>'Grunddaten Umlage § 3_Plan'!D137</f>
        <v>0</v>
      </c>
      <c r="G137" s="110">
        <f>'Grunddaten Umlage § 3_Plan'!E137</f>
        <v>0</v>
      </c>
      <c r="H137" s="108">
        <f>'Grunddaten Umlage § 3_IST'!D137</f>
        <v>0</v>
      </c>
      <c r="I137" s="108">
        <f>'Grunddaten Umlage § 3_IST'!E137</f>
        <v>0</v>
      </c>
      <c r="J137" s="110">
        <f>'Grunddaten Umlage § 3_Plan'!J137</f>
        <v>1030.2417815796243</v>
      </c>
      <c r="K137" s="110">
        <f>'Grunddaten Umlage § 3_IST'!J137</f>
        <v>766.05431825765504</v>
      </c>
      <c r="L137" s="126">
        <f t="shared" si="11"/>
        <v>264.18746332196929</v>
      </c>
      <c r="M137" s="110"/>
      <c r="N137" s="110">
        <f>'Grunddaten Umlage § 3_Plan'!H137</f>
        <v>0</v>
      </c>
      <c r="O137" s="110"/>
      <c r="P137" s="110">
        <f>'Grunddaten Umlage § 3_IST'!H137</f>
        <v>0</v>
      </c>
      <c r="Q137" s="130">
        <f t="shared" si="8"/>
        <v>0</v>
      </c>
      <c r="R137" s="110"/>
      <c r="S137" s="110">
        <f>'Grunddaten Umlage § 3_Plan'!I137</f>
        <v>0</v>
      </c>
      <c r="T137" s="110">
        <f>'Grunddaten Umlage § 3_IST'!I137</f>
        <v>0</v>
      </c>
      <c r="U137" s="126">
        <f t="shared" si="9"/>
        <v>0</v>
      </c>
      <c r="W137" s="110">
        <f>IF('Grunddaten Umlage § 3_Plan'!D137&gt;0,'Grunddaten Umlage § 3_Plan'!F137,0)</f>
        <v>0</v>
      </c>
      <c r="X137" s="110">
        <f>IF('Grunddaten Umlage § 3_IST'!D137&gt;0,'Grunddaten Umlage § 3_IST'!F137,0)</f>
        <v>0</v>
      </c>
      <c r="Y137" s="110">
        <f t="shared" si="10"/>
        <v>0</v>
      </c>
    </row>
    <row r="138" spans="1:25" x14ac:dyDescent="0.25">
      <c r="A138" s="106">
        <v>61442</v>
      </c>
      <c r="B138" s="107" t="s">
        <v>139</v>
      </c>
      <c r="C138" s="107" t="s">
        <v>131</v>
      </c>
      <c r="D138" s="108">
        <f>Finanzkraft!H138</f>
        <v>2768350.54</v>
      </c>
      <c r="E138" s="109">
        <f>'landesw Umlage § 3_IST'!E138</f>
        <v>1.3099013691364448E-3</v>
      </c>
      <c r="F138" s="108">
        <f>'Grunddaten Umlage § 3_Plan'!D138</f>
        <v>0</v>
      </c>
      <c r="G138" s="110">
        <f>'Grunddaten Umlage § 3_Plan'!E138</f>
        <v>0</v>
      </c>
      <c r="H138" s="108">
        <f>'Grunddaten Umlage § 3_IST'!D138</f>
        <v>0</v>
      </c>
      <c r="I138" s="108">
        <f>'Grunddaten Umlage § 3_IST'!E138</f>
        <v>0</v>
      </c>
      <c r="J138" s="110">
        <f>'Grunddaten Umlage § 3_Plan'!J138</f>
        <v>2171.4938678687281</v>
      </c>
      <c r="K138" s="110">
        <f>'Grunddaten Umlage § 3_IST'!J138</f>
        <v>1582.0530532931057</v>
      </c>
      <c r="L138" s="126">
        <f t="shared" si="11"/>
        <v>589.44081457562243</v>
      </c>
      <c r="M138" s="110"/>
      <c r="N138" s="110">
        <f>'Grunddaten Umlage § 3_Plan'!H138</f>
        <v>0</v>
      </c>
      <c r="O138" s="110"/>
      <c r="P138" s="110">
        <f>'Grunddaten Umlage § 3_IST'!H138</f>
        <v>0</v>
      </c>
      <c r="Q138" s="130">
        <f t="shared" si="8"/>
        <v>0</v>
      </c>
      <c r="R138" s="110"/>
      <c r="S138" s="110">
        <f>'Grunddaten Umlage § 3_Plan'!I138</f>
        <v>0</v>
      </c>
      <c r="T138" s="110">
        <f>'Grunddaten Umlage § 3_IST'!I138</f>
        <v>0</v>
      </c>
      <c r="U138" s="126">
        <f t="shared" si="9"/>
        <v>0</v>
      </c>
      <c r="W138" s="110">
        <f>IF('Grunddaten Umlage § 3_Plan'!D138&gt;0,'Grunddaten Umlage § 3_Plan'!F138,0)</f>
        <v>0</v>
      </c>
      <c r="X138" s="110">
        <f>IF('Grunddaten Umlage § 3_IST'!D138&gt;0,'Grunddaten Umlage § 3_IST'!F138,0)</f>
        <v>0</v>
      </c>
      <c r="Y138" s="110">
        <f t="shared" si="10"/>
        <v>0</v>
      </c>
    </row>
    <row r="139" spans="1:25" x14ac:dyDescent="0.25">
      <c r="A139" s="106">
        <v>61443</v>
      </c>
      <c r="B139" s="107" t="s">
        <v>140</v>
      </c>
      <c r="C139" s="107" t="s">
        <v>131</v>
      </c>
      <c r="D139" s="108">
        <f>Finanzkraft!H139</f>
        <v>2502838.08</v>
      </c>
      <c r="E139" s="109">
        <f>'landesw Umlage § 3_IST'!E139</f>
        <v>1.1842687478872639E-3</v>
      </c>
      <c r="F139" s="108">
        <f>'Grunddaten Umlage § 3_Plan'!D139</f>
        <v>202727.59</v>
      </c>
      <c r="G139" s="110">
        <f>'Grunddaten Umlage § 3_Plan'!E139</f>
        <v>81091.036000000007</v>
      </c>
      <c r="H139" s="108">
        <f>'Grunddaten Umlage § 3_IST'!D139</f>
        <v>73760.66</v>
      </c>
      <c r="I139" s="108">
        <f>'Grunddaten Umlage § 3_IST'!E139</f>
        <v>29501.68</v>
      </c>
      <c r="J139" s="110">
        <f>'Grunddaten Umlage § 3_Plan'!J139</f>
        <v>0</v>
      </c>
      <c r="K139" s="110">
        <f>'Grunddaten Umlage § 3_IST'!J139</f>
        <v>0</v>
      </c>
      <c r="L139" s="126">
        <f t="shared" si="11"/>
        <v>0</v>
      </c>
      <c r="M139" s="110"/>
      <c r="N139" s="110">
        <f>'Grunddaten Umlage § 3_Plan'!H139</f>
        <v>200794.64023558758</v>
      </c>
      <c r="O139" s="110">
        <v>200794.68</v>
      </c>
      <c r="P139" s="110">
        <f>'Grunddaten Umlage § 3_IST'!H139</f>
        <v>72330.341632022566</v>
      </c>
      <c r="Q139" s="130">
        <f t="shared" si="8"/>
        <v>-128464.33836797743</v>
      </c>
      <c r="R139" s="110"/>
      <c r="S139" s="110">
        <f>'Grunddaten Umlage § 3_Plan'!I139</f>
        <v>0</v>
      </c>
      <c r="T139" s="110">
        <f>'Grunddaten Umlage § 3_IST'!I139</f>
        <v>0</v>
      </c>
      <c r="U139" s="126">
        <f t="shared" si="9"/>
        <v>0</v>
      </c>
      <c r="W139" s="110">
        <f>IF('Grunddaten Umlage § 3_Plan'!D139&gt;0,'Grunddaten Umlage § 3_Plan'!F139,0)</f>
        <v>1932.9497644124153</v>
      </c>
      <c r="X139" s="110">
        <f>IF('Grunddaten Umlage § 3_IST'!D139&gt;0,'Grunddaten Umlage § 3_IST'!F139,0)</f>
        <v>1430.3183679774363</v>
      </c>
      <c r="Y139" s="110">
        <f t="shared" si="10"/>
        <v>-502.63139643497902</v>
      </c>
    </row>
    <row r="140" spans="1:25" x14ac:dyDescent="0.25">
      <c r="A140" s="106">
        <v>61444</v>
      </c>
      <c r="B140" s="107" t="s">
        <v>141</v>
      </c>
      <c r="C140" s="107" t="s">
        <v>131</v>
      </c>
      <c r="D140" s="108">
        <f>Finanzkraft!H140</f>
        <v>3148779.99</v>
      </c>
      <c r="E140" s="109">
        <f>'landesw Umlage § 3_IST'!E140</f>
        <v>1.4899093017354808E-3</v>
      </c>
      <c r="F140" s="108">
        <f>'Grunddaten Umlage § 3_Plan'!D140</f>
        <v>0</v>
      </c>
      <c r="G140" s="110">
        <f>'Grunddaten Umlage § 3_Plan'!E140</f>
        <v>0</v>
      </c>
      <c r="H140" s="108">
        <f>'Grunddaten Umlage § 3_IST'!D140</f>
        <v>0</v>
      </c>
      <c r="I140" s="108">
        <f>'Grunddaten Umlage § 3_IST'!E140</f>
        <v>0</v>
      </c>
      <c r="J140" s="110">
        <f>'Grunddaten Umlage § 3_Plan'!J140</f>
        <v>2434.7970886885519</v>
      </c>
      <c r="K140" s="110">
        <f>'Grunddaten Umlage § 3_IST'!J140</f>
        <v>1799.4603376087389</v>
      </c>
      <c r="L140" s="126">
        <f t="shared" si="11"/>
        <v>635.33675107981298</v>
      </c>
      <c r="M140" s="110"/>
      <c r="N140" s="110">
        <f>'Grunddaten Umlage § 3_Plan'!H140</f>
        <v>0</v>
      </c>
      <c r="O140" s="110"/>
      <c r="P140" s="110">
        <f>'Grunddaten Umlage § 3_IST'!H140</f>
        <v>0</v>
      </c>
      <c r="Q140" s="130">
        <f t="shared" si="8"/>
        <v>0</v>
      </c>
      <c r="R140" s="110"/>
      <c r="S140" s="110">
        <f>'Grunddaten Umlage § 3_Plan'!I140</f>
        <v>0</v>
      </c>
      <c r="T140" s="110">
        <f>'Grunddaten Umlage § 3_IST'!I140</f>
        <v>0</v>
      </c>
      <c r="U140" s="126">
        <f t="shared" si="9"/>
        <v>0</v>
      </c>
      <c r="W140" s="110">
        <f>IF('Grunddaten Umlage § 3_Plan'!D140&gt;0,'Grunddaten Umlage § 3_Plan'!F140,0)</f>
        <v>0</v>
      </c>
      <c r="X140" s="110">
        <f>IF('Grunddaten Umlage § 3_IST'!D140&gt;0,'Grunddaten Umlage § 3_IST'!F140,0)</f>
        <v>0</v>
      </c>
      <c r="Y140" s="110">
        <f t="shared" si="10"/>
        <v>0</v>
      </c>
    </row>
    <row r="141" spans="1:25" x14ac:dyDescent="0.25">
      <c r="A141" s="106">
        <v>61445</v>
      </c>
      <c r="B141" s="107" t="s">
        <v>142</v>
      </c>
      <c r="C141" s="107" t="s">
        <v>131</v>
      </c>
      <c r="D141" s="108">
        <f>Finanzkraft!H141</f>
        <v>2794358.05</v>
      </c>
      <c r="E141" s="109">
        <f>'landesw Umlage § 3_IST'!E141</f>
        <v>1.3222073515128058E-3</v>
      </c>
      <c r="F141" s="108">
        <f>'Grunddaten Umlage § 3_Plan'!D141</f>
        <v>0</v>
      </c>
      <c r="G141" s="110">
        <f>'Grunddaten Umlage § 3_Plan'!E141</f>
        <v>0</v>
      </c>
      <c r="H141" s="108">
        <f>'Grunddaten Umlage § 3_IST'!D141</f>
        <v>0</v>
      </c>
      <c r="I141" s="108">
        <f>'Grunddaten Umlage § 3_IST'!E141</f>
        <v>0</v>
      </c>
      <c r="J141" s="110">
        <f>'Grunddaten Umlage § 3_Plan'!J141</f>
        <v>2232.8907956770745</v>
      </c>
      <c r="K141" s="110">
        <f>'Grunddaten Umlage § 3_IST'!J141</f>
        <v>1596.9157883440109</v>
      </c>
      <c r="L141" s="126">
        <f t="shared" si="11"/>
        <v>635.97500733306356</v>
      </c>
      <c r="M141" s="110"/>
      <c r="N141" s="110">
        <f>'Grunddaten Umlage § 3_Plan'!H141</f>
        <v>0</v>
      </c>
      <c r="O141" s="110"/>
      <c r="P141" s="110">
        <f>'Grunddaten Umlage § 3_IST'!H141</f>
        <v>0</v>
      </c>
      <c r="Q141" s="130">
        <f t="shared" si="8"/>
        <v>0</v>
      </c>
      <c r="R141" s="110"/>
      <c r="S141" s="110">
        <f>'Grunddaten Umlage § 3_Plan'!I141</f>
        <v>0</v>
      </c>
      <c r="T141" s="110">
        <f>'Grunddaten Umlage § 3_IST'!I141</f>
        <v>0</v>
      </c>
      <c r="U141" s="126">
        <f t="shared" si="9"/>
        <v>0</v>
      </c>
      <c r="W141" s="110">
        <f>IF('Grunddaten Umlage § 3_Plan'!D141&gt;0,'Grunddaten Umlage § 3_Plan'!F141,0)</f>
        <v>0</v>
      </c>
      <c r="X141" s="110">
        <f>IF('Grunddaten Umlage § 3_IST'!D141&gt;0,'Grunddaten Umlage § 3_IST'!F141,0)</f>
        <v>0</v>
      </c>
      <c r="Y141" s="110">
        <f t="shared" si="10"/>
        <v>0</v>
      </c>
    </row>
    <row r="142" spans="1:25" x14ac:dyDescent="0.25">
      <c r="A142" s="106">
        <v>61446</v>
      </c>
      <c r="B142" s="107" t="s">
        <v>143</v>
      </c>
      <c r="C142" s="107" t="s">
        <v>131</v>
      </c>
      <c r="D142" s="108">
        <f>Finanzkraft!H142</f>
        <v>3099645.83</v>
      </c>
      <c r="E142" s="109">
        <f>'landesw Umlage § 3_IST'!E142</f>
        <v>1.4666604744914536E-3</v>
      </c>
      <c r="F142" s="108">
        <f>'Grunddaten Umlage § 3_Plan'!D142</f>
        <v>0</v>
      </c>
      <c r="G142" s="110">
        <f>'Grunddaten Umlage § 3_Plan'!E142</f>
        <v>0</v>
      </c>
      <c r="H142" s="108">
        <f>'Grunddaten Umlage § 3_IST'!D142</f>
        <v>0</v>
      </c>
      <c r="I142" s="108">
        <f>'Grunddaten Umlage § 3_IST'!E142</f>
        <v>0</v>
      </c>
      <c r="J142" s="110">
        <f>'Grunddaten Umlage § 3_Plan'!J142</f>
        <v>2420.2455447025209</v>
      </c>
      <c r="K142" s="110">
        <f>'Grunddaten Umlage § 3_IST'!J142</f>
        <v>1771.38121730738</v>
      </c>
      <c r="L142" s="126">
        <f t="shared" si="11"/>
        <v>648.86432739514089</v>
      </c>
      <c r="M142" s="110"/>
      <c r="N142" s="110">
        <f>'Grunddaten Umlage § 3_Plan'!H142</f>
        <v>0</v>
      </c>
      <c r="O142" s="110"/>
      <c r="P142" s="110">
        <f>'Grunddaten Umlage § 3_IST'!H142</f>
        <v>0</v>
      </c>
      <c r="Q142" s="130">
        <f t="shared" si="8"/>
        <v>0</v>
      </c>
      <c r="R142" s="110"/>
      <c r="S142" s="110">
        <f>'Grunddaten Umlage § 3_Plan'!I142</f>
        <v>0</v>
      </c>
      <c r="T142" s="110">
        <f>'Grunddaten Umlage § 3_IST'!I142</f>
        <v>0</v>
      </c>
      <c r="U142" s="126">
        <f t="shared" si="9"/>
        <v>0</v>
      </c>
      <c r="W142" s="110">
        <f>IF('Grunddaten Umlage § 3_Plan'!D142&gt;0,'Grunddaten Umlage § 3_Plan'!F142,0)</f>
        <v>0</v>
      </c>
      <c r="X142" s="110">
        <f>IF('Grunddaten Umlage § 3_IST'!D142&gt;0,'Grunddaten Umlage § 3_IST'!F142,0)</f>
        <v>0</v>
      </c>
      <c r="Y142" s="110">
        <f t="shared" si="10"/>
        <v>0</v>
      </c>
    </row>
    <row r="143" spans="1:25" x14ac:dyDescent="0.25">
      <c r="A143" s="106">
        <v>61611</v>
      </c>
      <c r="B143" s="107" t="s">
        <v>144</v>
      </c>
      <c r="C143" s="107" t="s">
        <v>145</v>
      </c>
      <c r="D143" s="108">
        <f>Finanzkraft!H143</f>
        <v>3095106.45</v>
      </c>
      <c r="E143" s="109">
        <f>'landesw Umlage § 3_IST'!E143</f>
        <v>1.464512574508733E-3</v>
      </c>
      <c r="F143" s="108">
        <f>'Grunddaten Umlage § 3_Plan'!D143</f>
        <v>0</v>
      </c>
      <c r="G143" s="110">
        <f>'Grunddaten Umlage § 3_Plan'!E143</f>
        <v>0</v>
      </c>
      <c r="H143" s="108">
        <f>'Grunddaten Umlage § 3_IST'!D143</f>
        <v>0</v>
      </c>
      <c r="I143" s="108">
        <f>'Grunddaten Umlage § 3_IST'!E143</f>
        <v>0</v>
      </c>
      <c r="J143" s="110">
        <f>'Grunddaten Umlage § 3_Plan'!J143</f>
        <v>2384.1890352474034</v>
      </c>
      <c r="K143" s="110">
        <f>'Grunddaten Umlage § 3_IST'!J143</f>
        <v>1768.7870588417913</v>
      </c>
      <c r="L143" s="126">
        <f t="shared" si="11"/>
        <v>615.401976405612</v>
      </c>
      <c r="M143" s="110"/>
      <c r="N143" s="110">
        <f>'Grunddaten Umlage § 3_Plan'!H143</f>
        <v>0</v>
      </c>
      <c r="O143" s="110"/>
      <c r="P143" s="110">
        <f>'Grunddaten Umlage § 3_IST'!H143</f>
        <v>0</v>
      </c>
      <c r="Q143" s="130">
        <f t="shared" si="8"/>
        <v>0</v>
      </c>
      <c r="R143" s="110"/>
      <c r="S143" s="110">
        <f>'Grunddaten Umlage § 3_Plan'!I143</f>
        <v>0</v>
      </c>
      <c r="T143" s="110">
        <f>'Grunddaten Umlage § 3_IST'!I143</f>
        <v>0</v>
      </c>
      <c r="U143" s="126">
        <f t="shared" si="9"/>
        <v>0</v>
      </c>
      <c r="W143" s="110">
        <f>IF('Grunddaten Umlage § 3_Plan'!D143&gt;0,'Grunddaten Umlage § 3_Plan'!F143,0)</f>
        <v>0</v>
      </c>
      <c r="X143" s="110">
        <f>IF('Grunddaten Umlage § 3_IST'!D143&gt;0,'Grunddaten Umlage § 3_IST'!F143,0)</f>
        <v>0</v>
      </c>
      <c r="Y143" s="110">
        <f t="shared" si="10"/>
        <v>0</v>
      </c>
    </row>
    <row r="144" spans="1:25" x14ac:dyDescent="0.25">
      <c r="A144" s="106">
        <v>61612</v>
      </c>
      <c r="B144" s="107" t="s">
        <v>146</v>
      </c>
      <c r="C144" s="107" t="s">
        <v>145</v>
      </c>
      <c r="D144" s="108">
        <f>Finanzkraft!H144</f>
        <v>4066801.23</v>
      </c>
      <c r="E144" s="109">
        <f>'landesw Umlage § 3_IST'!E144</f>
        <v>1.9242897249503589E-3</v>
      </c>
      <c r="F144" s="108">
        <f>'Grunddaten Umlage § 3_Plan'!D144</f>
        <v>0</v>
      </c>
      <c r="G144" s="110">
        <f>'Grunddaten Umlage § 3_Plan'!E144</f>
        <v>0</v>
      </c>
      <c r="H144" s="108">
        <f>'Grunddaten Umlage § 3_IST'!D144</f>
        <v>0</v>
      </c>
      <c r="I144" s="108">
        <f>'Grunddaten Umlage § 3_IST'!E144</f>
        <v>0</v>
      </c>
      <c r="J144" s="110">
        <f>'Grunddaten Umlage § 3_Plan'!J144</f>
        <v>3142.3756802761204</v>
      </c>
      <c r="K144" s="110">
        <f>'Grunddaten Umlage § 3_IST'!J144</f>
        <v>2324.0898181404646</v>
      </c>
      <c r="L144" s="126">
        <f t="shared" si="11"/>
        <v>818.28586213565586</v>
      </c>
      <c r="M144" s="110"/>
      <c r="N144" s="110">
        <f>'Grunddaten Umlage § 3_Plan'!H144</f>
        <v>0</v>
      </c>
      <c r="O144" s="110"/>
      <c r="P144" s="110">
        <f>'Grunddaten Umlage § 3_IST'!H144</f>
        <v>0</v>
      </c>
      <c r="Q144" s="130">
        <f t="shared" si="8"/>
        <v>0</v>
      </c>
      <c r="R144" s="110"/>
      <c r="S144" s="110">
        <f>'Grunddaten Umlage § 3_Plan'!I144</f>
        <v>0</v>
      </c>
      <c r="T144" s="110">
        <f>'Grunddaten Umlage § 3_IST'!I144</f>
        <v>0</v>
      </c>
      <c r="U144" s="126">
        <f t="shared" si="9"/>
        <v>0</v>
      </c>
      <c r="W144" s="110">
        <f>IF('Grunddaten Umlage § 3_Plan'!D144&gt;0,'Grunddaten Umlage § 3_Plan'!F144,0)</f>
        <v>0</v>
      </c>
      <c r="X144" s="110">
        <f>IF('Grunddaten Umlage § 3_IST'!D144&gt;0,'Grunddaten Umlage § 3_IST'!F144,0)</f>
        <v>0</v>
      </c>
      <c r="Y144" s="110">
        <f t="shared" si="10"/>
        <v>0</v>
      </c>
    </row>
    <row r="145" spans="1:25" x14ac:dyDescent="0.25">
      <c r="A145" s="106">
        <v>61615</v>
      </c>
      <c r="B145" s="107" t="s">
        <v>147</v>
      </c>
      <c r="C145" s="107" t="s">
        <v>145</v>
      </c>
      <c r="D145" s="108">
        <f>Finanzkraft!H145</f>
        <v>2657694.75</v>
      </c>
      <c r="E145" s="109">
        <f>'landesw Umlage § 3_IST'!E145</f>
        <v>1.2575423312438394E-3</v>
      </c>
      <c r="F145" s="108">
        <f>'Grunddaten Umlage § 3_Plan'!D145</f>
        <v>0</v>
      </c>
      <c r="G145" s="110">
        <f>'Grunddaten Umlage § 3_Plan'!E145</f>
        <v>0</v>
      </c>
      <c r="H145" s="108">
        <f>'Grunddaten Umlage § 3_IST'!D145</f>
        <v>0</v>
      </c>
      <c r="I145" s="108">
        <f>'Grunddaten Umlage § 3_IST'!E145</f>
        <v>0</v>
      </c>
      <c r="J145" s="110">
        <f>'Grunddaten Umlage § 3_Plan'!J145</f>
        <v>2074.7513198166721</v>
      </c>
      <c r="K145" s="110">
        <f>'Grunddaten Umlage § 3_IST'!J145</f>
        <v>1518.8156388455623</v>
      </c>
      <c r="L145" s="126">
        <f t="shared" si="11"/>
        <v>555.93568097110983</v>
      </c>
      <c r="M145" s="110"/>
      <c r="N145" s="110">
        <f>'Grunddaten Umlage § 3_Plan'!H145</f>
        <v>0</v>
      </c>
      <c r="O145" s="110"/>
      <c r="P145" s="110">
        <f>'Grunddaten Umlage § 3_IST'!H145</f>
        <v>0</v>
      </c>
      <c r="Q145" s="130">
        <f t="shared" si="8"/>
        <v>0</v>
      </c>
      <c r="R145" s="110"/>
      <c r="S145" s="110">
        <f>'Grunddaten Umlage § 3_Plan'!I145</f>
        <v>0</v>
      </c>
      <c r="T145" s="110">
        <f>'Grunddaten Umlage § 3_IST'!I145</f>
        <v>0</v>
      </c>
      <c r="U145" s="126">
        <f t="shared" si="9"/>
        <v>0</v>
      </c>
      <c r="W145" s="110">
        <f>IF('Grunddaten Umlage § 3_Plan'!D145&gt;0,'Grunddaten Umlage § 3_Plan'!F145,0)</f>
        <v>0</v>
      </c>
      <c r="X145" s="110">
        <f>IF('Grunddaten Umlage § 3_IST'!D145&gt;0,'Grunddaten Umlage § 3_IST'!F145,0)</f>
        <v>0</v>
      </c>
      <c r="Y145" s="110">
        <f t="shared" si="10"/>
        <v>0</v>
      </c>
    </row>
    <row r="146" spans="1:25" x14ac:dyDescent="0.25">
      <c r="A146" s="106">
        <v>61618</v>
      </c>
      <c r="B146" s="107" t="s">
        <v>148</v>
      </c>
      <c r="C146" s="107" t="s">
        <v>145</v>
      </c>
      <c r="D146" s="108">
        <f>Finanzkraft!H146</f>
        <v>2415254.37</v>
      </c>
      <c r="E146" s="109">
        <f>'landesw Umlage § 3_IST'!E146</f>
        <v>1.1428267339568137E-3</v>
      </c>
      <c r="F146" s="108">
        <f>'Grunddaten Umlage § 3_Plan'!D146</f>
        <v>0</v>
      </c>
      <c r="G146" s="110">
        <f>'Grunddaten Umlage § 3_Plan'!E146</f>
        <v>0</v>
      </c>
      <c r="H146" s="108">
        <f>'Grunddaten Umlage § 3_IST'!D146</f>
        <v>0</v>
      </c>
      <c r="I146" s="108">
        <f>'Grunddaten Umlage § 3_IST'!E146</f>
        <v>0</v>
      </c>
      <c r="J146" s="110">
        <f>'Grunddaten Umlage § 3_Plan'!J146</f>
        <v>1856.9947741420565</v>
      </c>
      <c r="K146" s="110">
        <f>'Grunddaten Umlage § 3_IST'!J146</f>
        <v>1380.2661531938859</v>
      </c>
      <c r="L146" s="126">
        <f t="shared" si="11"/>
        <v>476.7286209481706</v>
      </c>
      <c r="M146" s="110"/>
      <c r="N146" s="110">
        <f>'Grunddaten Umlage § 3_Plan'!H146</f>
        <v>0</v>
      </c>
      <c r="O146" s="110"/>
      <c r="P146" s="110">
        <f>'Grunddaten Umlage § 3_IST'!H146</f>
        <v>0</v>
      </c>
      <c r="Q146" s="130">
        <f t="shared" si="8"/>
        <v>0</v>
      </c>
      <c r="R146" s="110"/>
      <c r="S146" s="110">
        <f>'Grunddaten Umlage § 3_Plan'!I146</f>
        <v>0</v>
      </c>
      <c r="T146" s="110">
        <f>'Grunddaten Umlage § 3_IST'!I146</f>
        <v>0</v>
      </c>
      <c r="U146" s="126">
        <f t="shared" si="9"/>
        <v>0</v>
      </c>
      <c r="W146" s="110">
        <f>IF('Grunddaten Umlage § 3_Plan'!D146&gt;0,'Grunddaten Umlage § 3_Plan'!F146,0)</f>
        <v>0</v>
      </c>
      <c r="X146" s="110">
        <f>IF('Grunddaten Umlage § 3_IST'!D146&gt;0,'Grunddaten Umlage § 3_IST'!F146,0)</f>
        <v>0</v>
      </c>
      <c r="Y146" s="110">
        <f t="shared" si="10"/>
        <v>0</v>
      </c>
    </row>
    <row r="147" spans="1:25" x14ac:dyDescent="0.25">
      <c r="A147" s="106">
        <v>61621</v>
      </c>
      <c r="B147" s="107" t="s">
        <v>149</v>
      </c>
      <c r="C147" s="107" t="s">
        <v>145</v>
      </c>
      <c r="D147" s="108">
        <f>Finanzkraft!H147</f>
        <v>899735.33</v>
      </c>
      <c r="E147" s="109">
        <f>'landesw Umlage § 3_IST'!E147</f>
        <v>4.2572807294390938E-4</v>
      </c>
      <c r="F147" s="108">
        <f>'Grunddaten Umlage § 3_Plan'!D147</f>
        <v>0</v>
      </c>
      <c r="G147" s="110">
        <f>'Grunddaten Umlage § 3_Plan'!E147</f>
        <v>0</v>
      </c>
      <c r="H147" s="108">
        <f>'Grunddaten Umlage § 3_IST'!D147</f>
        <v>0</v>
      </c>
      <c r="I147" s="108">
        <f>'Grunddaten Umlage § 3_IST'!E147</f>
        <v>0</v>
      </c>
      <c r="J147" s="110">
        <f>'Grunddaten Umlage § 3_Plan'!J147</f>
        <v>701.30201923688071</v>
      </c>
      <c r="K147" s="110">
        <f>'Grunddaten Umlage § 3_IST'!J147</f>
        <v>514.17947453366219</v>
      </c>
      <c r="L147" s="126">
        <f t="shared" si="11"/>
        <v>187.12254470321852</v>
      </c>
      <c r="M147" s="110"/>
      <c r="N147" s="110">
        <f>'Grunddaten Umlage § 3_Plan'!H147</f>
        <v>0</v>
      </c>
      <c r="O147" s="110"/>
      <c r="P147" s="110">
        <f>'Grunddaten Umlage § 3_IST'!H147</f>
        <v>0</v>
      </c>
      <c r="Q147" s="130">
        <f t="shared" si="8"/>
        <v>0</v>
      </c>
      <c r="R147" s="110"/>
      <c r="S147" s="110">
        <f>'Grunddaten Umlage § 3_Plan'!I147</f>
        <v>0</v>
      </c>
      <c r="T147" s="110">
        <f>'Grunddaten Umlage § 3_IST'!I147</f>
        <v>0</v>
      </c>
      <c r="U147" s="126">
        <f t="shared" si="9"/>
        <v>0</v>
      </c>
      <c r="W147" s="110">
        <f>IF('Grunddaten Umlage § 3_Plan'!D147&gt;0,'Grunddaten Umlage § 3_Plan'!F147,0)</f>
        <v>0</v>
      </c>
      <c r="X147" s="110">
        <f>IF('Grunddaten Umlage § 3_IST'!D147&gt;0,'Grunddaten Umlage § 3_IST'!F147,0)</f>
        <v>0</v>
      </c>
      <c r="Y147" s="110">
        <f t="shared" si="10"/>
        <v>0</v>
      </c>
    </row>
    <row r="148" spans="1:25" x14ac:dyDescent="0.25">
      <c r="A148" s="106">
        <v>61624</v>
      </c>
      <c r="B148" s="107" t="s">
        <v>150</v>
      </c>
      <c r="C148" s="107" t="s">
        <v>145</v>
      </c>
      <c r="D148" s="108">
        <f>Finanzkraft!H148</f>
        <v>3746212.08</v>
      </c>
      <c r="E148" s="109">
        <f>'landesw Umlage § 3_IST'!E148</f>
        <v>1.7725964475103968E-3</v>
      </c>
      <c r="F148" s="108">
        <f>'Grunddaten Umlage § 3_Plan'!D148</f>
        <v>0</v>
      </c>
      <c r="G148" s="110">
        <f>'Grunddaten Umlage § 3_Plan'!E148</f>
        <v>0</v>
      </c>
      <c r="H148" s="108">
        <f>'Grunddaten Umlage § 3_IST'!D148</f>
        <v>0</v>
      </c>
      <c r="I148" s="108">
        <f>'Grunddaten Umlage § 3_IST'!E148</f>
        <v>0</v>
      </c>
      <c r="J148" s="110">
        <f>'Grunddaten Umlage § 3_Plan'!J148</f>
        <v>2946.7045738036636</v>
      </c>
      <c r="K148" s="110">
        <f>'Grunddaten Umlage § 3_IST'!J148</f>
        <v>2140.8799838793234</v>
      </c>
      <c r="L148" s="126">
        <f t="shared" si="11"/>
        <v>805.82458992434022</v>
      </c>
      <c r="M148" s="110"/>
      <c r="N148" s="110">
        <f>'Grunddaten Umlage § 3_Plan'!H148</f>
        <v>0</v>
      </c>
      <c r="O148" s="110"/>
      <c r="P148" s="110">
        <f>'Grunddaten Umlage § 3_IST'!H148</f>
        <v>0</v>
      </c>
      <c r="Q148" s="130">
        <f t="shared" si="8"/>
        <v>0</v>
      </c>
      <c r="R148" s="110"/>
      <c r="S148" s="110">
        <f>'Grunddaten Umlage § 3_Plan'!I148</f>
        <v>0</v>
      </c>
      <c r="T148" s="110">
        <f>'Grunddaten Umlage § 3_IST'!I148</f>
        <v>0</v>
      </c>
      <c r="U148" s="126">
        <f t="shared" si="9"/>
        <v>0</v>
      </c>
      <c r="W148" s="110">
        <f>IF('Grunddaten Umlage § 3_Plan'!D148&gt;0,'Grunddaten Umlage § 3_Plan'!F148,0)</f>
        <v>0</v>
      </c>
      <c r="X148" s="110">
        <f>IF('Grunddaten Umlage § 3_IST'!D148&gt;0,'Grunddaten Umlage § 3_IST'!F148,0)</f>
        <v>0</v>
      </c>
      <c r="Y148" s="110">
        <f t="shared" si="10"/>
        <v>0</v>
      </c>
    </row>
    <row r="149" spans="1:25" x14ac:dyDescent="0.25">
      <c r="A149" s="106">
        <v>61625</v>
      </c>
      <c r="B149" s="107" t="s">
        <v>145</v>
      </c>
      <c r="C149" s="107" t="s">
        <v>145</v>
      </c>
      <c r="D149" s="108">
        <f>Finanzkraft!H149</f>
        <v>14431683.58</v>
      </c>
      <c r="E149" s="109">
        <f>'landesw Umlage § 3_IST'!E149</f>
        <v>6.82864464136321E-3</v>
      </c>
      <c r="F149" s="108">
        <f>'Grunddaten Umlage § 3_Plan'!D149</f>
        <v>202727.59</v>
      </c>
      <c r="G149" s="110">
        <f>'Grunddaten Umlage § 3_Plan'!E149</f>
        <v>81091.036000000007</v>
      </c>
      <c r="H149" s="108">
        <f>'Grunddaten Umlage § 3_IST'!D149</f>
        <v>0</v>
      </c>
      <c r="I149" s="108">
        <f>'Grunddaten Umlage § 3_IST'!E149</f>
        <v>0</v>
      </c>
      <c r="J149" s="110">
        <f>'Grunddaten Umlage § 3_Plan'!J149</f>
        <v>0</v>
      </c>
      <c r="K149" s="110">
        <f>'Grunddaten Umlage § 3_IST'!J149</f>
        <v>8247.3981318489296</v>
      </c>
      <c r="L149" s="126">
        <f t="shared" si="11"/>
        <v>-8247.3981318489296</v>
      </c>
      <c r="M149" s="110"/>
      <c r="N149" s="110">
        <f>'Grunddaten Umlage § 3_Plan'!H149</f>
        <v>191557.49368701925</v>
      </c>
      <c r="O149" s="110">
        <v>0</v>
      </c>
      <c r="P149" s="110">
        <f>'Grunddaten Umlage § 3_IST'!H149</f>
        <v>0</v>
      </c>
      <c r="Q149" s="130">
        <f t="shared" si="8"/>
        <v>0</v>
      </c>
      <c r="R149" s="110"/>
      <c r="S149" s="110">
        <f>'Grunddaten Umlage § 3_Plan'!I149</f>
        <v>0</v>
      </c>
      <c r="T149" s="110">
        <f>'Grunddaten Umlage § 3_IST'!I149</f>
        <v>0</v>
      </c>
      <c r="U149" s="126">
        <f t="shared" si="9"/>
        <v>0</v>
      </c>
      <c r="W149" s="110">
        <f>IF('Grunddaten Umlage § 3_Plan'!D149&gt;0,'Grunddaten Umlage § 3_Plan'!F149,0)</f>
        <v>11170.096312980762</v>
      </c>
      <c r="X149" s="110">
        <f>IF('Grunddaten Umlage § 3_IST'!D149&gt;0,'Grunddaten Umlage § 3_IST'!F149,0)</f>
        <v>0</v>
      </c>
      <c r="Y149" s="110">
        <f t="shared" si="10"/>
        <v>-11170.096312980762</v>
      </c>
    </row>
    <row r="150" spans="1:25" x14ac:dyDescent="0.25">
      <c r="A150" s="106">
        <v>61626</v>
      </c>
      <c r="B150" s="107" t="s">
        <v>151</v>
      </c>
      <c r="C150" s="107" t="s">
        <v>145</v>
      </c>
      <c r="D150" s="108">
        <f>Finanzkraft!H150</f>
        <v>7456498.0599999996</v>
      </c>
      <c r="E150" s="109">
        <f>'landesw Umlage § 3_IST'!E150</f>
        <v>3.5281937300314734E-3</v>
      </c>
      <c r="F150" s="108">
        <f>'Grunddaten Umlage § 3_Plan'!D150</f>
        <v>0</v>
      </c>
      <c r="G150" s="110">
        <f>'Grunddaten Umlage § 3_Plan'!E150</f>
        <v>0</v>
      </c>
      <c r="H150" s="108">
        <f>'Grunddaten Umlage § 3_IST'!D150</f>
        <v>0</v>
      </c>
      <c r="I150" s="108">
        <f>'Grunddaten Umlage § 3_IST'!E150</f>
        <v>0</v>
      </c>
      <c r="J150" s="110">
        <f>'Grunddaten Umlage § 3_Plan'!J150</f>
        <v>5780.2816327072569</v>
      </c>
      <c r="K150" s="110">
        <f>'Grunddaten Umlage § 3_IST'!J150</f>
        <v>4261.2289709153374</v>
      </c>
      <c r="L150" s="126">
        <f t="shared" si="11"/>
        <v>1519.0526617919195</v>
      </c>
      <c r="M150" s="110"/>
      <c r="N150" s="110">
        <f>'Grunddaten Umlage § 3_Plan'!H150</f>
        <v>0</v>
      </c>
      <c r="O150" s="110"/>
      <c r="P150" s="110">
        <f>'Grunddaten Umlage § 3_IST'!H150</f>
        <v>0</v>
      </c>
      <c r="Q150" s="130">
        <f t="shared" si="8"/>
        <v>0</v>
      </c>
      <c r="R150" s="110"/>
      <c r="S150" s="110">
        <f>'Grunddaten Umlage § 3_Plan'!I150</f>
        <v>0</v>
      </c>
      <c r="T150" s="110">
        <f>'Grunddaten Umlage § 3_IST'!I150</f>
        <v>0</v>
      </c>
      <c r="U150" s="126">
        <f t="shared" si="9"/>
        <v>0</v>
      </c>
      <c r="W150" s="110">
        <f>IF('Grunddaten Umlage § 3_Plan'!D150&gt;0,'Grunddaten Umlage § 3_Plan'!F150,0)</f>
        <v>0</v>
      </c>
      <c r="X150" s="110">
        <f>IF('Grunddaten Umlage § 3_IST'!D150&gt;0,'Grunddaten Umlage § 3_IST'!F150,0)</f>
        <v>0</v>
      </c>
      <c r="Y150" s="110">
        <f t="shared" si="10"/>
        <v>0</v>
      </c>
    </row>
    <row r="151" spans="1:25" x14ac:dyDescent="0.25">
      <c r="A151" s="106">
        <v>61627</v>
      </c>
      <c r="B151" s="107" t="s">
        <v>152</v>
      </c>
      <c r="C151" s="107" t="s">
        <v>145</v>
      </c>
      <c r="D151" s="108">
        <f>Finanzkraft!H151</f>
        <v>2080602.81</v>
      </c>
      <c r="E151" s="109">
        <f>'landesw Umlage § 3_IST'!E151</f>
        <v>9.8447954118127483E-4</v>
      </c>
      <c r="F151" s="108">
        <f>'Grunddaten Umlage § 3_Plan'!D151</f>
        <v>0</v>
      </c>
      <c r="G151" s="110">
        <f>'Grunddaten Umlage § 3_Plan'!E151</f>
        <v>0</v>
      </c>
      <c r="H151" s="108">
        <f>'Grunddaten Umlage § 3_IST'!D151</f>
        <v>0</v>
      </c>
      <c r="I151" s="108">
        <f>'Grunddaten Umlage § 3_IST'!E151</f>
        <v>0</v>
      </c>
      <c r="J151" s="110">
        <f>'Grunddaten Umlage § 3_Plan'!J151</f>
        <v>1624.8973591740073</v>
      </c>
      <c r="K151" s="110">
        <f>'Grunddaten Umlage § 3_IST'!J151</f>
        <v>1189.0199527443933</v>
      </c>
      <c r="L151" s="126">
        <f t="shared" si="11"/>
        <v>435.87740642961398</v>
      </c>
      <c r="M151" s="110"/>
      <c r="N151" s="110">
        <f>'Grunddaten Umlage § 3_Plan'!H151</f>
        <v>0</v>
      </c>
      <c r="O151" s="110"/>
      <c r="P151" s="110">
        <f>'Grunddaten Umlage § 3_IST'!H151</f>
        <v>0</v>
      </c>
      <c r="Q151" s="130">
        <f t="shared" si="8"/>
        <v>0</v>
      </c>
      <c r="R151" s="110"/>
      <c r="S151" s="110">
        <f>'Grunddaten Umlage § 3_Plan'!I151</f>
        <v>0</v>
      </c>
      <c r="T151" s="110">
        <f>'Grunddaten Umlage § 3_IST'!I151</f>
        <v>0</v>
      </c>
      <c r="U151" s="126">
        <f t="shared" si="9"/>
        <v>0</v>
      </c>
      <c r="W151" s="110">
        <f>IF('Grunddaten Umlage § 3_Plan'!D151&gt;0,'Grunddaten Umlage § 3_Plan'!F151,0)</f>
        <v>0</v>
      </c>
      <c r="X151" s="110">
        <f>IF('Grunddaten Umlage § 3_IST'!D151&gt;0,'Grunddaten Umlage § 3_IST'!F151,0)</f>
        <v>0</v>
      </c>
      <c r="Y151" s="110">
        <f t="shared" si="10"/>
        <v>0</v>
      </c>
    </row>
    <row r="152" spans="1:25" x14ac:dyDescent="0.25">
      <c r="A152" s="106">
        <v>61628</v>
      </c>
      <c r="B152" s="107" t="s">
        <v>153</v>
      </c>
      <c r="C152" s="107" t="s">
        <v>145</v>
      </c>
      <c r="D152" s="108">
        <f>Finanzkraft!H152</f>
        <v>1746993.09</v>
      </c>
      <c r="E152" s="109">
        <f>'landesw Umlage § 3_IST'!E152</f>
        <v>8.2662531619384747E-4</v>
      </c>
      <c r="F152" s="108">
        <f>'Grunddaten Umlage § 3_Plan'!D152</f>
        <v>0</v>
      </c>
      <c r="G152" s="110">
        <f>'Grunddaten Umlage § 3_Plan'!E152</f>
        <v>0</v>
      </c>
      <c r="H152" s="108">
        <f>'Grunddaten Umlage § 3_IST'!D152</f>
        <v>0</v>
      </c>
      <c r="I152" s="108">
        <f>'Grunddaten Umlage § 3_IST'!E152</f>
        <v>0</v>
      </c>
      <c r="J152" s="110">
        <f>'Grunddaten Umlage § 3_Plan'!J152</f>
        <v>1343.3510535013368</v>
      </c>
      <c r="K152" s="110">
        <f>'Grunddaten Umlage § 3_IST'!J152</f>
        <v>998.36914154536851</v>
      </c>
      <c r="L152" s="126">
        <f t="shared" si="11"/>
        <v>344.98191195596826</v>
      </c>
      <c r="M152" s="110"/>
      <c r="N152" s="110">
        <f>'Grunddaten Umlage § 3_Plan'!H152</f>
        <v>0</v>
      </c>
      <c r="O152" s="110"/>
      <c r="P152" s="110">
        <f>'Grunddaten Umlage § 3_IST'!H152</f>
        <v>0</v>
      </c>
      <c r="Q152" s="130">
        <f t="shared" si="8"/>
        <v>0</v>
      </c>
      <c r="R152" s="110"/>
      <c r="S152" s="110">
        <f>'Grunddaten Umlage § 3_Plan'!I152</f>
        <v>0</v>
      </c>
      <c r="T152" s="110">
        <f>'Grunddaten Umlage § 3_IST'!I152</f>
        <v>0</v>
      </c>
      <c r="U152" s="126">
        <f t="shared" si="9"/>
        <v>0</v>
      </c>
      <c r="W152" s="110">
        <f>IF('Grunddaten Umlage § 3_Plan'!D152&gt;0,'Grunddaten Umlage § 3_Plan'!F152,0)</f>
        <v>0</v>
      </c>
      <c r="X152" s="110">
        <f>IF('Grunddaten Umlage § 3_IST'!D152&gt;0,'Grunddaten Umlage § 3_IST'!F152,0)</f>
        <v>0</v>
      </c>
      <c r="Y152" s="110">
        <f t="shared" si="10"/>
        <v>0</v>
      </c>
    </row>
    <row r="153" spans="1:25" x14ac:dyDescent="0.25">
      <c r="A153" s="106">
        <v>61629</v>
      </c>
      <c r="B153" s="107" t="s">
        <v>154</v>
      </c>
      <c r="C153" s="107" t="s">
        <v>145</v>
      </c>
      <c r="D153" s="108">
        <f>Finanzkraft!H153</f>
        <v>1261026.1499999999</v>
      </c>
      <c r="E153" s="109">
        <f>'landesw Umlage § 3_IST'!E153</f>
        <v>5.966801734587628E-4</v>
      </c>
      <c r="F153" s="108">
        <f>'Grunddaten Umlage § 3_Plan'!D153</f>
        <v>0</v>
      </c>
      <c r="G153" s="110">
        <f>'Grunddaten Umlage § 3_Plan'!E153</f>
        <v>0</v>
      </c>
      <c r="H153" s="108">
        <f>'Grunddaten Umlage § 3_IST'!D153</f>
        <v>0</v>
      </c>
      <c r="I153" s="108">
        <f>'Grunddaten Umlage § 3_IST'!E153</f>
        <v>0</v>
      </c>
      <c r="J153" s="110">
        <f>'Grunddaten Umlage § 3_Plan'!J153</f>
        <v>970.79850459919396</v>
      </c>
      <c r="K153" s="110">
        <f>'Grunddaten Umlage § 3_IST'!J153</f>
        <v>720.64944163102609</v>
      </c>
      <c r="L153" s="126">
        <f t="shared" si="11"/>
        <v>250.14906296816787</v>
      </c>
      <c r="M153" s="110"/>
      <c r="N153" s="110">
        <f>'Grunddaten Umlage § 3_Plan'!H153</f>
        <v>0</v>
      </c>
      <c r="O153" s="110"/>
      <c r="P153" s="110">
        <f>'Grunddaten Umlage § 3_IST'!H153</f>
        <v>0</v>
      </c>
      <c r="Q153" s="130">
        <f t="shared" si="8"/>
        <v>0</v>
      </c>
      <c r="R153" s="110"/>
      <c r="S153" s="110">
        <f>'Grunddaten Umlage § 3_Plan'!I153</f>
        <v>0</v>
      </c>
      <c r="T153" s="110">
        <f>'Grunddaten Umlage § 3_IST'!I153</f>
        <v>0</v>
      </c>
      <c r="U153" s="126">
        <f t="shared" si="9"/>
        <v>0</v>
      </c>
      <c r="W153" s="110">
        <f>IF('Grunddaten Umlage § 3_Plan'!D153&gt;0,'Grunddaten Umlage § 3_Plan'!F153,0)</f>
        <v>0</v>
      </c>
      <c r="X153" s="110">
        <f>IF('Grunddaten Umlage § 3_IST'!D153&gt;0,'Grunddaten Umlage § 3_IST'!F153,0)</f>
        <v>0</v>
      </c>
      <c r="Y153" s="110">
        <f t="shared" si="10"/>
        <v>0</v>
      </c>
    </row>
    <row r="154" spans="1:25" x14ac:dyDescent="0.25">
      <c r="A154" s="106">
        <v>61630</v>
      </c>
      <c r="B154" s="107" t="s">
        <v>155</v>
      </c>
      <c r="C154" s="107" t="s">
        <v>145</v>
      </c>
      <c r="D154" s="108">
        <f>Finanzkraft!H154</f>
        <v>1903016.5</v>
      </c>
      <c r="E154" s="109">
        <f>'landesw Umlage § 3_IST'!E154</f>
        <v>9.0045096631413061E-4</v>
      </c>
      <c r="F154" s="108">
        <f>'Grunddaten Umlage § 3_Plan'!D154</f>
        <v>0</v>
      </c>
      <c r="G154" s="110">
        <f>'Grunddaten Umlage § 3_Plan'!E154</f>
        <v>0</v>
      </c>
      <c r="H154" s="108">
        <f>'Grunddaten Umlage § 3_IST'!D154</f>
        <v>0</v>
      </c>
      <c r="I154" s="108">
        <f>'Grunddaten Umlage § 3_IST'!E154</f>
        <v>0</v>
      </c>
      <c r="J154" s="110">
        <f>'Grunddaten Umlage § 3_Plan'!J154</f>
        <v>1460.152216013355</v>
      </c>
      <c r="K154" s="110">
        <f>'Grunddaten Umlage § 3_IST'!J154</f>
        <v>1087.5331793394053</v>
      </c>
      <c r="L154" s="126">
        <f t="shared" si="11"/>
        <v>372.61903667394972</v>
      </c>
      <c r="M154" s="110"/>
      <c r="N154" s="110">
        <f>'Grunddaten Umlage § 3_Plan'!H154</f>
        <v>0</v>
      </c>
      <c r="O154" s="110"/>
      <c r="P154" s="110">
        <f>'Grunddaten Umlage § 3_IST'!H154</f>
        <v>0</v>
      </c>
      <c r="Q154" s="130">
        <f t="shared" si="8"/>
        <v>0</v>
      </c>
      <c r="R154" s="110"/>
      <c r="S154" s="110">
        <f>'Grunddaten Umlage § 3_Plan'!I154</f>
        <v>0</v>
      </c>
      <c r="T154" s="110">
        <f>'Grunddaten Umlage § 3_IST'!I154</f>
        <v>0</v>
      </c>
      <c r="U154" s="126">
        <f t="shared" si="9"/>
        <v>0</v>
      </c>
      <c r="W154" s="110">
        <f>IF('Grunddaten Umlage § 3_Plan'!D154&gt;0,'Grunddaten Umlage § 3_Plan'!F154,0)</f>
        <v>0</v>
      </c>
      <c r="X154" s="110">
        <f>IF('Grunddaten Umlage § 3_IST'!D154&gt;0,'Grunddaten Umlage § 3_IST'!F154,0)</f>
        <v>0</v>
      </c>
      <c r="Y154" s="110">
        <f t="shared" si="10"/>
        <v>0</v>
      </c>
    </row>
    <row r="155" spans="1:25" x14ac:dyDescent="0.25">
      <c r="A155" s="106">
        <v>61631</v>
      </c>
      <c r="B155" s="107" t="s">
        <v>156</v>
      </c>
      <c r="C155" s="107" t="s">
        <v>145</v>
      </c>
      <c r="D155" s="108">
        <f>Finanzkraft!H155</f>
        <v>15495679.9</v>
      </c>
      <c r="E155" s="109">
        <f>'landesw Umlage § 3_IST'!E155</f>
        <v>7.3320961429653659E-3</v>
      </c>
      <c r="F155" s="108">
        <f>'Grunddaten Umlage § 3_Plan'!D155</f>
        <v>202727.59</v>
      </c>
      <c r="G155" s="110">
        <f>'Grunddaten Umlage § 3_Plan'!E155</f>
        <v>81091.036000000007</v>
      </c>
      <c r="H155" s="108">
        <f>'Grunddaten Umlage § 3_IST'!D155</f>
        <v>172398.95</v>
      </c>
      <c r="I155" s="108">
        <f>'Grunddaten Umlage § 3_IST'!E155</f>
        <v>68958.14</v>
      </c>
      <c r="J155" s="110">
        <f>'Grunddaten Umlage § 3_Plan'!J155</f>
        <v>0</v>
      </c>
      <c r="K155" s="110">
        <f>'Grunddaten Umlage § 3_IST'!J155</f>
        <v>0</v>
      </c>
      <c r="L155" s="126">
        <f t="shared" si="11"/>
        <v>0</v>
      </c>
      <c r="M155" s="110"/>
      <c r="N155" s="110">
        <f>'Grunddaten Umlage § 3_Plan'!H155</f>
        <v>190778.79469257963</v>
      </c>
      <c r="O155" s="110">
        <v>131425.37</v>
      </c>
      <c r="P155" s="110">
        <f>'Grunddaten Umlage § 3_IST'!H155</f>
        <v>163543.50075524952</v>
      </c>
      <c r="Q155" s="130">
        <f t="shared" si="8"/>
        <v>32118.130755249527</v>
      </c>
      <c r="R155" s="110"/>
      <c r="S155" s="110">
        <f>'Grunddaten Umlage § 3_Plan'!I155</f>
        <v>0</v>
      </c>
      <c r="T155" s="110">
        <f>'Grunddaten Umlage § 3_IST'!I155</f>
        <v>0</v>
      </c>
      <c r="U155" s="126">
        <f t="shared" si="9"/>
        <v>0</v>
      </c>
      <c r="W155" s="110">
        <f>IF('Grunddaten Umlage § 3_Plan'!D155&gt;0,'Grunddaten Umlage § 3_Plan'!F155,0)</f>
        <v>11948.795307420382</v>
      </c>
      <c r="X155" s="110">
        <f>IF('Grunddaten Umlage § 3_IST'!D155&gt;0,'Grunddaten Umlage § 3_IST'!F155,0)</f>
        <v>8855.4492447504872</v>
      </c>
      <c r="Y155" s="110">
        <f t="shared" si="10"/>
        <v>-3093.3460626698943</v>
      </c>
    </row>
    <row r="156" spans="1:25" x14ac:dyDescent="0.25">
      <c r="A156" s="106">
        <v>61632</v>
      </c>
      <c r="B156" s="107" t="s">
        <v>157</v>
      </c>
      <c r="C156" s="107" t="s">
        <v>145</v>
      </c>
      <c r="D156" s="108">
        <f>Finanzkraft!H156</f>
        <v>3395298.16</v>
      </c>
      <c r="E156" s="109">
        <f>'landesw Umlage § 3_IST'!E156</f>
        <v>1.6065543883075053E-3</v>
      </c>
      <c r="F156" s="108">
        <f>'Grunddaten Umlage § 3_Plan'!D156</f>
        <v>0</v>
      </c>
      <c r="G156" s="110">
        <f>'Grunddaten Umlage § 3_Plan'!E156</f>
        <v>0</v>
      </c>
      <c r="H156" s="108">
        <f>'Grunddaten Umlage § 3_IST'!D156</f>
        <v>0</v>
      </c>
      <c r="I156" s="108">
        <f>'Grunddaten Umlage § 3_IST'!E156</f>
        <v>0</v>
      </c>
      <c r="J156" s="110">
        <f>'Grunddaten Umlage § 3_Plan'!J156</f>
        <v>2621.9859957357617</v>
      </c>
      <c r="K156" s="110">
        <f>'Grunddaten Umlage § 3_IST'!J156</f>
        <v>1940.3401929253021</v>
      </c>
      <c r="L156" s="126">
        <f t="shared" si="11"/>
        <v>681.6458028104596</v>
      </c>
      <c r="M156" s="110"/>
      <c r="N156" s="110">
        <f>'Grunddaten Umlage § 3_Plan'!H156</f>
        <v>0</v>
      </c>
      <c r="O156" s="110"/>
      <c r="P156" s="110">
        <f>'Grunddaten Umlage § 3_IST'!H156</f>
        <v>0</v>
      </c>
      <c r="Q156" s="130">
        <f t="shared" si="8"/>
        <v>0</v>
      </c>
      <c r="R156" s="110"/>
      <c r="S156" s="110">
        <f>'Grunddaten Umlage § 3_Plan'!I156</f>
        <v>0</v>
      </c>
      <c r="T156" s="110">
        <f>'Grunddaten Umlage § 3_IST'!I156</f>
        <v>0</v>
      </c>
      <c r="U156" s="126">
        <f t="shared" si="9"/>
        <v>0</v>
      </c>
      <c r="W156" s="110">
        <f>IF('Grunddaten Umlage § 3_Plan'!D156&gt;0,'Grunddaten Umlage § 3_Plan'!F156,0)</f>
        <v>0</v>
      </c>
      <c r="X156" s="110">
        <f>IF('Grunddaten Umlage § 3_IST'!D156&gt;0,'Grunddaten Umlage § 3_IST'!F156,0)</f>
        <v>0</v>
      </c>
      <c r="Y156" s="110">
        <f t="shared" si="10"/>
        <v>0</v>
      </c>
    </row>
    <row r="157" spans="1:25" x14ac:dyDescent="0.25">
      <c r="A157" s="106">
        <v>61633</v>
      </c>
      <c r="B157" s="107" t="s">
        <v>158</v>
      </c>
      <c r="C157" s="107" t="s">
        <v>145</v>
      </c>
      <c r="D157" s="108">
        <f>Finanzkraft!H157</f>
        <v>5580795.2000000002</v>
      </c>
      <c r="E157" s="109">
        <f>'landesw Umlage § 3_IST'!E157</f>
        <v>2.6406667680712501E-3</v>
      </c>
      <c r="F157" s="108">
        <f>'Grunddaten Umlage § 3_Plan'!D157</f>
        <v>0</v>
      </c>
      <c r="G157" s="110">
        <f>'Grunddaten Umlage § 3_Plan'!E157</f>
        <v>0</v>
      </c>
      <c r="H157" s="108">
        <f>'Grunddaten Umlage § 3_IST'!D157</f>
        <v>0</v>
      </c>
      <c r="I157" s="108">
        <f>'Grunddaten Umlage § 3_IST'!E157</f>
        <v>0</v>
      </c>
      <c r="J157" s="110">
        <f>'Grunddaten Umlage § 3_Plan'!J157</f>
        <v>4393.230432812712</v>
      </c>
      <c r="K157" s="110">
        <f>'Grunddaten Umlage § 3_IST'!J157</f>
        <v>3189.3049519529086</v>
      </c>
      <c r="L157" s="126">
        <f t="shared" si="11"/>
        <v>1203.9254808598034</v>
      </c>
      <c r="M157" s="110"/>
      <c r="N157" s="110">
        <f>'Grunddaten Umlage § 3_Plan'!H157</f>
        <v>0</v>
      </c>
      <c r="O157" s="110"/>
      <c r="P157" s="110">
        <f>'Grunddaten Umlage § 3_IST'!H157</f>
        <v>0</v>
      </c>
      <c r="Q157" s="130">
        <f t="shared" si="8"/>
        <v>0</v>
      </c>
      <c r="R157" s="110"/>
      <c r="S157" s="110">
        <f>'Grunddaten Umlage § 3_Plan'!I157</f>
        <v>0</v>
      </c>
      <c r="T157" s="110">
        <f>'Grunddaten Umlage § 3_IST'!I157</f>
        <v>0</v>
      </c>
      <c r="U157" s="126">
        <f t="shared" si="9"/>
        <v>0</v>
      </c>
      <c r="W157" s="110">
        <f>IF('Grunddaten Umlage § 3_Plan'!D157&gt;0,'Grunddaten Umlage § 3_Plan'!F157,0)</f>
        <v>0</v>
      </c>
      <c r="X157" s="110">
        <f>IF('Grunddaten Umlage § 3_IST'!D157&gt;0,'Grunddaten Umlage § 3_IST'!F157,0)</f>
        <v>0</v>
      </c>
      <c r="Y157" s="110">
        <f t="shared" si="10"/>
        <v>0</v>
      </c>
    </row>
    <row r="158" spans="1:25" x14ac:dyDescent="0.25">
      <c r="A158" s="106">
        <v>61701</v>
      </c>
      <c r="B158" s="107" t="s">
        <v>159</v>
      </c>
      <c r="C158" s="107" t="s">
        <v>160</v>
      </c>
      <c r="D158" s="108">
        <f>Finanzkraft!H158</f>
        <v>4886354.5999999996</v>
      </c>
      <c r="E158" s="109">
        <f>'landesw Umlage § 3_IST'!E158</f>
        <v>2.3120780725356276E-3</v>
      </c>
      <c r="F158" s="108">
        <f>'Grunddaten Umlage § 3_Plan'!D158</f>
        <v>0</v>
      </c>
      <c r="G158" s="110">
        <f>'Grunddaten Umlage § 3_Plan'!E158</f>
        <v>0</v>
      </c>
      <c r="H158" s="108">
        <f>'Grunddaten Umlage § 3_IST'!D158</f>
        <v>0</v>
      </c>
      <c r="I158" s="108">
        <f>'Grunddaten Umlage § 3_IST'!E158</f>
        <v>0</v>
      </c>
      <c r="J158" s="110">
        <f>'Grunddaten Umlage § 3_Plan'!J158</f>
        <v>3845.4345628362812</v>
      </c>
      <c r="K158" s="110">
        <f>'Grunddaten Umlage § 3_IST'!J158</f>
        <v>2792.4470195175536</v>
      </c>
      <c r="L158" s="126">
        <f t="shared" si="11"/>
        <v>1052.9875433187276</v>
      </c>
      <c r="M158" s="110"/>
      <c r="N158" s="110">
        <f>'Grunddaten Umlage § 3_Plan'!H158</f>
        <v>0</v>
      </c>
      <c r="O158" s="110"/>
      <c r="P158" s="110">
        <f>'Grunddaten Umlage § 3_IST'!H158</f>
        <v>0</v>
      </c>
      <c r="Q158" s="130">
        <f t="shared" si="8"/>
        <v>0</v>
      </c>
      <c r="R158" s="110"/>
      <c r="S158" s="110">
        <f>'Grunddaten Umlage § 3_Plan'!I158</f>
        <v>0</v>
      </c>
      <c r="T158" s="110">
        <f>'Grunddaten Umlage § 3_IST'!I158</f>
        <v>0</v>
      </c>
      <c r="U158" s="126">
        <f t="shared" si="9"/>
        <v>0</v>
      </c>
      <c r="W158" s="110">
        <f>IF('Grunddaten Umlage § 3_Plan'!D158&gt;0,'Grunddaten Umlage § 3_Plan'!F158,0)</f>
        <v>0</v>
      </c>
      <c r="X158" s="110">
        <f>IF('Grunddaten Umlage § 3_IST'!D158&gt;0,'Grunddaten Umlage § 3_IST'!F158,0)</f>
        <v>0</v>
      </c>
      <c r="Y158" s="110">
        <f t="shared" si="10"/>
        <v>0</v>
      </c>
    </row>
    <row r="159" spans="1:25" x14ac:dyDescent="0.25">
      <c r="A159" s="106">
        <v>61708</v>
      </c>
      <c r="B159" s="107" t="s">
        <v>161</v>
      </c>
      <c r="C159" s="107" t="s">
        <v>160</v>
      </c>
      <c r="D159" s="108">
        <f>Finanzkraft!H159</f>
        <v>1904637.52</v>
      </c>
      <c r="E159" s="109">
        <f>'landesw Umlage § 3_IST'!E159</f>
        <v>9.0121798490036694E-4</v>
      </c>
      <c r="F159" s="108">
        <f>'Grunddaten Umlage § 3_Plan'!D159</f>
        <v>0</v>
      </c>
      <c r="G159" s="110">
        <f>'Grunddaten Umlage § 3_Plan'!E159</f>
        <v>0</v>
      </c>
      <c r="H159" s="108">
        <f>'Grunddaten Umlage § 3_IST'!D159</f>
        <v>0</v>
      </c>
      <c r="I159" s="108">
        <f>'Grunddaten Umlage § 3_IST'!E159</f>
        <v>0</v>
      </c>
      <c r="J159" s="110">
        <f>'Grunddaten Umlage § 3_Plan'!J159</f>
        <v>1466.8370088798686</v>
      </c>
      <c r="K159" s="110">
        <f>'Grunddaten Umlage § 3_IST'!J159</f>
        <v>1088.4595575575513</v>
      </c>
      <c r="L159" s="126">
        <f t="shared" si="11"/>
        <v>378.37745132231726</v>
      </c>
      <c r="M159" s="110"/>
      <c r="N159" s="110">
        <f>'Grunddaten Umlage § 3_Plan'!H159</f>
        <v>0</v>
      </c>
      <c r="O159" s="110"/>
      <c r="P159" s="110">
        <f>'Grunddaten Umlage § 3_IST'!H159</f>
        <v>0</v>
      </c>
      <c r="Q159" s="130">
        <f t="shared" si="8"/>
        <v>0</v>
      </c>
      <c r="R159" s="110"/>
      <c r="S159" s="110">
        <f>'Grunddaten Umlage § 3_Plan'!I159</f>
        <v>0</v>
      </c>
      <c r="T159" s="110">
        <f>'Grunddaten Umlage § 3_IST'!I159</f>
        <v>0</v>
      </c>
      <c r="U159" s="126">
        <f t="shared" si="9"/>
        <v>0</v>
      </c>
      <c r="W159" s="110">
        <f>IF('Grunddaten Umlage § 3_Plan'!D159&gt;0,'Grunddaten Umlage § 3_Plan'!F159,0)</f>
        <v>0</v>
      </c>
      <c r="X159" s="110">
        <f>IF('Grunddaten Umlage § 3_IST'!D159&gt;0,'Grunddaten Umlage § 3_IST'!F159,0)</f>
        <v>0</v>
      </c>
      <c r="Y159" s="110">
        <f t="shared" si="10"/>
        <v>0</v>
      </c>
    </row>
    <row r="160" spans="1:25" x14ac:dyDescent="0.25">
      <c r="A160" s="106">
        <v>61710</v>
      </c>
      <c r="B160" s="107" t="s">
        <v>162</v>
      </c>
      <c r="C160" s="107" t="s">
        <v>160</v>
      </c>
      <c r="D160" s="108">
        <f>Finanzkraft!H160</f>
        <v>1461580.95</v>
      </c>
      <c r="E160" s="109">
        <f>'landesw Umlage § 3_IST'!E160</f>
        <v>6.9157675657243378E-4</v>
      </c>
      <c r="F160" s="108">
        <f>'Grunddaten Umlage § 3_Plan'!D160</f>
        <v>0</v>
      </c>
      <c r="G160" s="110">
        <f>'Grunddaten Umlage § 3_Plan'!E160</f>
        <v>0</v>
      </c>
      <c r="H160" s="108">
        <f>'Grunddaten Umlage § 3_IST'!D160</f>
        <v>0</v>
      </c>
      <c r="I160" s="108">
        <f>'Grunddaten Umlage § 3_IST'!E160</f>
        <v>0</v>
      </c>
      <c r="J160" s="110">
        <f>'Grunddaten Umlage § 3_Plan'!J160</f>
        <v>1121.2297715443913</v>
      </c>
      <c r="K160" s="110">
        <f>'Grunddaten Umlage § 3_IST'!J160</f>
        <v>835.26221523324068</v>
      </c>
      <c r="L160" s="126">
        <f t="shared" si="11"/>
        <v>285.96755631115059</v>
      </c>
      <c r="M160" s="110"/>
      <c r="N160" s="110">
        <f>'Grunddaten Umlage § 3_Plan'!H160</f>
        <v>0</v>
      </c>
      <c r="O160" s="110"/>
      <c r="P160" s="110">
        <f>'Grunddaten Umlage § 3_IST'!H160</f>
        <v>0</v>
      </c>
      <c r="Q160" s="130">
        <f t="shared" si="8"/>
        <v>0</v>
      </c>
      <c r="R160" s="110"/>
      <c r="S160" s="110">
        <f>'Grunddaten Umlage § 3_Plan'!I160</f>
        <v>0</v>
      </c>
      <c r="T160" s="110">
        <f>'Grunddaten Umlage § 3_IST'!I160</f>
        <v>0</v>
      </c>
      <c r="U160" s="126">
        <f t="shared" si="9"/>
        <v>0</v>
      </c>
      <c r="W160" s="110">
        <f>IF('Grunddaten Umlage § 3_Plan'!D160&gt;0,'Grunddaten Umlage § 3_Plan'!F160,0)</f>
        <v>0</v>
      </c>
      <c r="X160" s="110">
        <f>IF('Grunddaten Umlage § 3_IST'!D160&gt;0,'Grunddaten Umlage § 3_IST'!F160,0)</f>
        <v>0</v>
      </c>
      <c r="Y160" s="110">
        <f t="shared" si="10"/>
        <v>0</v>
      </c>
    </row>
    <row r="161" spans="1:25" x14ac:dyDescent="0.25">
      <c r="A161" s="106">
        <v>61711</v>
      </c>
      <c r="B161" s="107" t="s">
        <v>163</v>
      </c>
      <c r="C161" s="107" t="s">
        <v>160</v>
      </c>
      <c r="D161" s="108">
        <f>Finanzkraft!H161</f>
        <v>1165045.22</v>
      </c>
      <c r="E161" s="109">
        <f>'landesw Umlage § 3_IST'!E161</f>
        <v>5.512648440771054E-4</v>
      </c>
      <c r="F161" s="108">
        <f>'Grunddaten Umlage § 3_Plan'!D161</f>
        <v>0</v>
      </c>
      <c r="G161" s="110">
        <f>'Grunddaten Umlage § 3_Plan'!E161</f>
        <v>0</v>
      </c>
      <c r="H161" s="108">
        <f>'Grunddaten Umlage § 3_IST'!D161</f>
        <v>0</v>
      </c>
      <c r="I161" s="108">
        <f>'Grunddaten Umlage § 3_IST'!E161</f>
        <v>0</v>
      </c>
      <c r="J161" s="110">
        <f>'Grunddaten Umlage § 3_Plan'!J161</f>
        <v>893.2916574581684</v>
      </c>
      <c r="K161" s="110">
        <f>'Grunddaten Umlage § 3_IST'!J161</f>
        <v>665.79839543208209</v>
      </c>
      <c r="L161" s="126">
        <f t="shared" si="11"/>
        <v>227.49326202608631</v>
      </c>
      <c r="M161" s="110"/>
      <c r="N161" s="110">
        <f>'Grunddaten Umlage § 3_Plan'!H161</f>
        <v>0</v>
      </c>
      <c r="O161" s="110"/>
      <c r="P161" s="110">
        <f>'Grunddaten Umlage § 3_IST'!H161</f>
        <v>0</v>
      </c>
      <c r="Q161" s="130">
        <f t="shared" si="8"/>
        <v>0</v>
      </c>
      <c r="R161" s="110"/>
      <c r="S161" s="110">
        <f>'Grunddaten Umlage § 3_Plan'!I161</f>
        <v>0</v>
      </c>
      <c r="T161" s="110">
        <f>'Grunddaten Umlage § 3_IST'!I161</f>
        <v>0</v>
      </c>
      <c r="U161" s="126">
        <f t="shared" si="9"/>
        <v>0</v>
      </c>
      <c r="W161" s="110">
        <f>IF('Grunddaten Umlage § 3_Plan'!D161&gt;0,'Grunddaten Umlage § 3_Plan'!F161,0)</f>
        <v>0</v>
      </c>
      <c r="X161" s="110">
        <f>IF('Grunddaten Umlage § 3_IST'!D161&gt;0,'Grunddaten Umlage § 3_IST'!F161,0)</f>
        <v>0</v>
      </c>
      <c r="Y161" s="110">
        <f t="shared" si="10"/>
        <v>0</v>
      </c>
    </row>
    <row r="162" spans="1:25" x14ac:dyDescent="0.25">
      <c r="A162" s="106">
        <v>61716</v>
      </c>
      <c r="B162" s="107" t="s">
        <v>164</v>
      </c>
      <c r="C162" s="107" t="s">
        <v>160</v>
      </c>
      <c r="D162" s="108">
        <f>Finanzkraft!H162</f>
        <v>3686515.64</v>
      </c>
      <c r="E162" s="109">
        <f>'landesw Umlage § 3_IST'!E162</f>
        <v>1.7443498626365855E-3</v>
      </c>
      <c r="F162" s="108">
        <f>'Grunddaten Umlage § 3_Plan'!D162</f>
        <v>0</v>
      </c>
      <c r="G162" s="110">
        <f>'Grunddaten Umlage § 3_Plan'!E162</f>
        <v>0</v>
      </c>
      <c r="H162" s="108">
        <f>'Grunddaten Umlage § 3_IST'!D162</f>
        <v>0</v>
      </c>
      <c r="I162" s="108">
        <f>'Grunddaten Umlage § 3_IST'!E162</f>
        <v>0</v>
      </c>
      <c r="J162" s="110">
        <f>'Grunddaten Umlage § 3_Plan'!J162</f>
        <v>2880.1472420148989</v>
      </c>
      <c r="K162" s="110">
        <f>'Grunddaten Umlage § 3_IST'!J162</f>
        <v>2106.7647467342731</v>
      </c>
      <c r="L162" s="126">
        <f t="shared" si="11"/>
        <v>773.38249528062579</v>
      </c>
      <c r="M162" s="110"/>
      <c r="N162" s="110">
        <f>'Grunddaten Umlage § 3_Plan'!H162</f>
        <v>0</v>
      </c>
      <c r="O162" s="110"/>
      <c r="P162" s="110">
        <f>'Grunddaten Umlage § 3_IST'!H162</f>
        <v>0</v>
      </c>
      <c r="Q162" s="130">
        <f t="shared" si="8"/>
        <v>0</v>
      </c>
      <c r="R162" s="110"/>
      <c r="S162" s="110">
        <f>'Grunddaten Umlage § 3_Plan'!I162</f>
        <v>0</v>
      </c>
      <c r="T162" s="110">
        <f>'Grunddaten Umlage § 3_IST'!I162</f>
        <v>0</v>
      </c>
      <c r="U162" s="126">
        <f t="shared" si="9"/>
        <v>0</v>
      </c>
      <c r="W162" s="110">
        <f>IF('Grunddaten Umlage § 3_Plan'!D162&gt;0,'Grunddaten Umlage § 3_Plan'!F162,0)</f>
        <v>0</v>
      </c>
      <c r="X162" s="110">
        <f>IF('Grunddaten Umlage § 3_IST'!D162&gt;0,'Grunddaten Umlage § 3_IST'!F162,0)</f>
        <v>0</v>
      </c>
      <c r="Y162" s="110">
        <f t="shared" si="10"/>
        <v>0</v>
      </c>
    </row>
    <row r="163" spans="1:25" x14ac:dyDescent="0.25">
      <c r="A163" s="106">
        <v>61719</v>
      </c>
      <c r="B163" s="107" t="s">
        <v>165</v>
      </c>
      <c r="C163" s="107" t="s">
        <v>160</v>
      </c>
      <c r="D163" s="108">
        <f>Finanzkraft!H163</f>
        <v>3701741.1</v>
      </c>
      <c r="E163" s="109">
        <f>'landesw Umlage § 3_IST'!E163</f>
        <v>1.7515540987373113E-3</v>
      </c>
      <c r="F163" s="108">
        <f>'Grunddaten Umlage § 3_Plan'!D163</f>
        <v>0</v>
      </c>
      <c r="G163" s="110">
        <f>'Grunddaten Umlage § 3_Plan'!E163</f>
        <v>0</v>
      </c>
      <c r="H163" s="108">
        <f>'Grunddaten Umlage § 3_IST'!D163</f>
        <v>0</v>
      </c>
      <c r="I163" s="108">
        <f>'Grunddaten Umlage § 3_IST'!E163</f>
        <v>0</v>
      </c>
      <c r="J163" s="110">
        <f>'Grunddaten Umlage § 3_Plan'!J163</f>
        <v>2863.1170992403727</v>
      </c>
      <c r="K163" s="110">
        <f>'Grunddaten Umlage § 3_IST'!J163</f>
        <v>2115.4657710925508</v>
      </c>
      <c r="L163" s="126">
        <f t="shared" si="11"/>
        <v>747.65132814782191</v>
      </c>
      <c r="M163" s="110"/>
      <c r="N163" s="110">
        <f>'Grunddaten Umlage § 3_Plan'!H163</f>
        <v>0</v>
      </c>
      <c r="O163" s="110"/>
      <c r="P163" s="110">
        <f>'Grunddaten Umlage § 3_IST'!H163</f>
        <v>0</v>
      </c>
      <c r="Q163" s="130">
        <f t="shared" si="8"/>
        <v>0</v>
      </c>
      <c r="R163" s="110"/>
      <c r="S163" s="110">
        <f>'Grunddaten Umlage § 3_Plan'!I163</f>
        <v>0</v>
      </c>
      <c r="T163" s="110">
        <f>'Grunddaten Umlage § 3_IST'!I163</f>
        <v>0</v>
      </c>
      <c r="U163" s="126">
        <f t="shared" si="9"/>
        <v>0</v>
      </c>
      <c r="W163" s="110">
        <f>IF('Grunddaten Umlage § 3_Plan'!D163&gt;0,'Grunddaten Umlage § 3_Plan'!F163,0)</f>
        <v>0</v>
      </c>
      <c r="X163" s="110">
        <f>IF('Grunddaten Umlage § 3_IST'!D163&gt;0,'Grunddaten Umlage § 3_IST'!F163,0)</f>
        <v>0</v>
      </c>
      <c r="Y163" s="110">
        <f t="shared" si="10"/>
        <v>0</v>
      </c>
    </row>
    <row r="164" spans="1:25" x14ac:dyDescent="0.25">
      <c r="A164" s="106">
        <v>61727</v>
      </c>
      <c r="B164" s="107" t="s">
        <v>166</v>
      </c>
      <c r="C164" s="107" t="s">
        <v>160</v>
      </c>
      <c r="D164" s="108">
        <f>Finanzkraft!H164</f>
        <v>3638990.45</v>
      </c>
      <c r="E164" s="109">
        <f>'landesw Umlage § 3_IST'!E164</f>
        <v>1.7218623522761852E-3</v>
      </c>
      <c r="F164" s="108">
        <f>'Grunddaten Umlage § 3_Plan'!D164</f>
        <v>0</v>
      </c>
      <c r="G164" s="110">
        <f>'Grunddaten Umlage § 3_Plan'!E164</f>
        <v>0</v>
      </c>
      <c r="H164" s="108">
        <f>'Grunddaten Umlage § 3_IST'!D164</f>
        <v>0</v>
      </c>
      <c r="I164" s="108">
        <f>'Grunddaten Umlage § 3_IST'!E164</f>
        <v>0</v>
      </c>
      <c r="J164" s="110">
        <f>'Grunddaten Umlage § 3_Plan'!J164</f>
        <v>2821.4989356922342</v>
      </c>
      <c r="K164" s="110">
        <f>'Grunddaten Umlage § 3_IST'!J164</f>
        <v>2079.6051183340937</v>
      </c>
      <c r="L164" s="126">
        <f t="shared" si="11"/>
        <v>741.8938173581405</v>
      </c>
      <c r="M164" s="110"/>
      <c r="N164" s="110">
        <f>'Grunddaten Umlage § 3_Plan'!H164</f>
        <v>0</v>
      </c>
      <c r="O164" s="110"/>
      <c r="P164" s="110">
        <f>'Grunddaten Umlage § 3_IST'!H164</f>
        <v>0</v>
      </c>
      <c r="Q164" s="130">
        <f t="shared" si="8"/>
        <v>0</v>
      </c>
      <c r="R164" s="110"/>
      <c r="S164" s="110">
        <f>'Grunddaten Umlage § 3_Plan'!I164</f>
        <v>0</v>
      </c>
      <c r="T164" s="110">
        <f>'Grunddaten Umlage § 3_IST'!I164</f>
        <v>0</v>
      </c>
      <c r="U164" s="126">
        <f t="shared" si="9"/>
        <v>0</v>
      </c>
      <c r="W164" s="110">
        <f>IF('Grunddaten Umlage § 3_Plan'!D164&gt;0,'Grunddaten Umlage § 3_Plan'!F164,0)</f>
        <v>0</v>
      </c>
      <c r="X164" s="110">
        <f>IF('Grunddaten Umlage § 3_IST'!D164&gt;0,'Grunddaten Umlage § 3_IST'!F164,0)</f>
        <v>0</v>
      </c>
      <c r="Y164" s="110">
        <f t="shared" si="10"/>
        <v>0</v>
      </c>
    </row>
    <row r="165" spans="1:25" x14ac:dyDescent="0.25">
      <c r="A165" s="106">
        <v>61728</v>
      </c>
      <c r="B165" s="107" t="s">
        <v>167</v>
      </c>
      <c r="C165" s="107" t="s">
        <v>160</v>
      </c>
      <c r="D165" s="108">
        <f>Finanzkraft!H165</f>
        <v>824938.22</v>
      </c>
      <c r="E165" s="109">
        <f>'landesw Umlage § 3_IST'!E165</f>
        <v>3.9033629889623071E-4</v>
      </c>
      <c r="F165" s="108">
        <f>'Grunddaten Umlage § 3_Plan'!D165</f>
        <v>0</v>
      </c>
      <c r="G165" s="110">
        <f>'Grunddaten Umlage § 3_Plan'!E165</f>
        <v>0</v>
      </c>
      <c r="H165" s="108">
        <f>'Grunddaten Umlage § 3_IST'!D165</f>
        <v>0</v>
      </c>
      <c r="I165" s="108">
        <f>'Grunddaten Umlage § 3_IST'!E165</f>
        <v>0</v>
      </c>
      <c r="J165" s="110">
        <f>'Grunddaten Umlage § 3_Plan'!J165</f>
        <v>641.47261255699459</v>
      </c>
      <c r="K165" s="110">
        <f>'Grunddaten Umlage § 3_IST'!J165</f>
        <v>471.43452784313206</v>
      </c>
      <c r="L165" s="126">
        <f t="shared" si="11"/>
        <v>170.03808471386253</v>
      </c>
      <c r="M165" s="110"/>
      <c r="N165" s="110">
        <f>'Grunddaten Umlage § 3_Plan'!H165</f>
        <v>0</v>
      </c>
      <c r="O165" s="110"/>
      <c r="P165" s="110">
        <f>'Grunddaten Umlage § 3_IST'!H165</f>
        <v>0</v>
      </c>
      <c r="Q165" s="130">
        <f t="shared" si="8"/>
        <v>0</v>
      </c>
      <c r="R165" s="110"/>
      <c r="S165" s="110">
        <f>'Grunddaten Umlage § 3_Plan'!I165</f>
        <v>0</v>
      </c>
      <c r="T165" s="110">
        <f>'Grunddaten Umlage § 3_IST'!I165</f>
        <v>0</v>
      </c>
      <c r="U165" s="126">
        <f t="shared" si="9"/>
        <v>0</v>
      </c>
      <c r="W165" s="110">
        <f>IF('Grunddaten Umlage § 3_Plan'!D165&gt;0,'Grunddaten Umlage § 3_Plan'!F165,0)</f>
        <v>0</v>
      </c>
      <c r="X165" s="110">
        <f>IF('Grunddaten Umlage § 3_IST'!D165&gt;0,'Grunddaten Umlage § 3_IST'!F165,0)</f>
        <v>0</v>
      </c>
      <c r="Y165" s="110">
        <f t="shared" si="10"/>
        <v>0</v>
      </c>
    </row>
    <row r="166" spans="1:25" x14ac:dyDescent="0.25">
      <c r="A166" s="106">
        <v>61729</v>
      </c>
      <c r="B166" s="107" t="s">
        <v>168</v>
      </c>
      <c r="C166" s="107" t="s">
        <v>160</v>
      </c>
      <c r="D166" s="108">
        <f>Finanzkraft!H166</f>
        <v>2394246.5099999998</v>
      </c>
      <c r="E166" s="109">
        <f>'landesw Umlage § 3_IST'!E166</f>
        <v>1.1328864376760445E-3</v>
      </c>
      <c r="F166" s="108">
        <f>'Grunddaten Umlage § 3_Plan'!D166</f>
        <v>0</v>
      </c>
      <c r="G166" s="110">
        <f>'Grunddaten Umlage § 3_Plan'!E166</f>
        <v>0</v>
      </c>
      <c r="H166" s="108">
        <f>'Grunddaten Umlage § 3_IST'!D166</f>
        <v>0</v>
      </c>
      <c r="I166" s="108">
        <f>'Grunddaten Umlage § 3_IST'!E166</f>
        <v>0</v>
      </c>
      <c r="J166" s="110">
        <f>'Grunddaten Umlage § 3_Plan'!J166</f>
        <v>1863.0505685453647</v>
      </c>
      <c r="K166" s="110">
        <f>'Grunddaten Umlage § 3_IST'!J166</f>
        <v>1368.2606110575366</v>
      </c>
      <c r="L166" s="126">
        <f t="shared" si="11"/>
        <v>494.78995748782813</v>
      </c>
      <c r="M166" s="110"/>
      <c r="N166" s="110">
        <f>'Grunddaten Umlage § 3_Plan'!H166</f>
        <v>0</v>
      </c>
      <c r="O166" s="110"/>
      <c r="P166" s="110">
        <f>'Grunddaten Umlage § 3_IST'!H166</f>
        <v>0</v>
      </c>
      <c r="Q166" s="130">
        <f t="shared" si="8"/>
        <v>0</v>
      </c>
      <c r="R166" s="110"/>
      <c r="S166" s="110">
        <f>'Grunddaten Umlage § 3_Plan'!I166</f>
        <v>0</v>
      </c>
      <c r="T166" s="110">
        <f>'Grunddaten Umlage § 3_IST'!I166</f>
        <v>0</v>
      </c>
      <c r="U166" s="126">
        <f t="shared" si="9"/>
        <v>0</v>
      </c>
      <c r="W166" s="110">
        <f>IF('Grunddaten Umlage § 3_Plan'!D166&gt;0,'Grunddaten Umlage § 3_Plan'!F166,0)</f>
        <v>0</v>
      </c>
      <c r="X166" s="110">
        <f>IF('Grunddaten Umlage § 3_IST'!D166&gt;0,'Grunddaten Umlage § 3_IST'!F166,0)</f>
        <v>0</v>
      </c>
      <c r="Y166" s="110">
        <f t="shared" si="10"/>
        <v>0</v>
      </c>
    </row>
    <row r="167" spans="1:25" x14ac:dyDescent="0.25">
      <c r="A167" s="106">
        <v>61730</v>
      </c>
      <c r="B167" s="107" t="s">
        <v>169</v>
      </c>
      <c r="C167" s="107" t="s">
        <v>160</v>
      </c>
      <c r="D167" s="108">
        <f>Finanzkraft!H167</f>
        <v>2472208.4</v>
      </c>
      <c r="E167" s="109">
        <f>'landesw Umlage § 3_IST'!E167</f>
        <v>1.1697756917556472E-3</v>
      </c>
      <c r="F167" s="108">
        <f>'Grunddaten Umlage § 3_Plan'!D167</f>
        <v>0</v>
      </c>
      <c r="G167" s="110">
        <f>'Grunddaten Umlage § 3_Plan'!E167</f>
        <v>0</v>
      </c>
      <c r="H167" s="108">
        <f>'Grunddaten Umlage § 3_IST'!D167</f>
        <v>0</v>
      </c>
      <c r="I167" s="108">
        <f>'Grunddaten Umlage § 3_IST'!E167</f>
        <v>0</v>
      </c>
      <c r="J167" s="110">
        <f>'Grunddaten Umlage § 3_Plan'!J167</f>
        <v>1919.1516367572408</v>
      </c>
      <c r="K167" s="110">
        <f>'Grunddaten Umlage § 3_IST'!J167</f>
        <v>1412.8141617487731</v>
      </c>
      <c r="L167" s="126">
        <f t="shared" si="11"/>
        <v>506.33747500846766</v>
      </c>
      <c r="M167" s="110"/>
      <c r="N167" s="110">
        <f>'Grunddaten Umlage § 3_Plan'!H167</f>
        <v>0</v>
      </c>
      <c r="O167" s="110"/>
      <c r="P167" s="110">
        <f>'Grunddaten Umlage § 3_IST'!H167</f>
        <v>0</v>
      </c>
      <c r="Q167" s="130">
        <f t="shared" si="8"/>
        <v>0</v>
      </c>
      <c r="R167" s="110"/>
      <c r="S167" s="110">
        <f>'Grunddaten Umlage § 3_Plan'!I167</f>
        <v>0</v>
      </c>
      <c r="T167" s="110">
        <f>'Grunddaten Umlage § 3_IST'!I167</f>
        <v>0</v>
      </c>
      <c r="U167" s="126">
        <f t="shared" si="9"/>
        <v>0</v>
      </c>
      <c r="W167" s="110">
        <f>IF('Grunddaten Umlage § 3_Plan'!D167&gt;0,'Grunddaten Umlage § 3_Plan'!F167,0)</f>
        <v>0</v>
      </c>
      <c r="X167" s="110">
        <f>IF('Grunddaten Umlage § 3_IST'!D167&gt;0,'Grunddaten Umlage § 3_IST'!F167,0)</f>
        <v>0</v>
      </c>
      <c r="Y167" s="110">
        <f t="shared" si="10"/>
        <v>0</v>
      </c>
    </row>
    <row r="168" spans="1:25" x14ac:dyDescent="0.25">
      <c r="A168" s="106">
        <v>61731</v>
      </c>
      <c r="B168" s="107" t="s">
        <v>170</v>
      </c>
      <c r="C168" s="107" t="s">
        <v>160</v>
      </c>
      <c r="D168" s="108">
        <f>Finanzkraft!H168</f>
        <v>1956314.31</v>
      </c>
      <c r="E168" s="109">
        <f>'landesw Umlage § 3_IST'!E168</f>
        <v>9.2566990924863846E-4</v>
      </c>
      <c r="F168" s="108">
        <f>'Grunddaten Umlage § 3_Plan'!D168</f>
        <v>0</v>
      </c>
      <c r="G168" s="110">
        <f>'Grunddaten Umlage § 3_Plan'!E168</f>
        <v>0</v>
      </c>
      <c r="H168" s="108">
        <f>'Grunddaten Umlage § 3_IST'!D168</f>
        <v>0</v>
      </c>
      <c r="I168" s="108">
        <f>'Grunddaten Umlage § 3_IST'!E168</f>
        <v>0</v>
      </c>
      <c r="J168" s="110">
        <f>'Grunddaten Umlage § 3_Plan'!J168</f>
        <v>1510.4355329219024</v>
      </c>
      <c r="K168" s="110">
        <f>'Grunddaten Umlage § 3_IST'!J168</f>
        <v>1117.9917364570799</v>
      </c>
      <c r="L168" s="126">
        <f t="shared" si="11"/>
        <v>392.44379646482253</v>
      </c>
      <c r="M168" s="110"/>
      <c r="N168" s="110">
        <f>'Grunddaten Umlage § 3_Plan'!H168</f>
        <v>0</v>
      </c>
      <c r="O168" s="110"/>
      <c r="P168" s="110">
        <f>'Grunddaten Umlage § 3_IST'!H168</f>
        <v>0</v>
      </c>
      <c r="Q168" s="130">
        <f t="shared" si="8"/>
        <v>0</v>
      </c>
      <c r="R168" s="110"/>
      <c r="S168" s="110">
        <f>'Grunddaten Umlage § 3_Plan'!I168</f>
        <v>0</v>
      </c>
      <c r="T168" s="110">
        <f>'Grunddaten Umlage § 3_IST'!I168</f>
        <v>0</v>
      </c>
      <c r="U168" s="126">
        <f t="shared" si="9"/>
        <v>0</v>
      </c>
      <c r="W168" s="110">
        <f>IF('Grunddaten Umlage § 3_Plan'!D168&gt;0,'Grunddaten Umlage § 3_Plan'!F168,0)</f>
        <v>0</v>
      </c>
      <c r="X168" s="110">
        <f>IF('Grunddaten Umlage § 3_IST'!D168&gt;0,'Grunddaten Umlage § 3_IST'!F168,0)</f>
        <v>0</v>
      </c>
      <c r="Y168" s="110">
        <f t="shared" si="10"/>
        <v>0</v>
      </c>
    </row>
    <row r="169" spans="1:25" x14ac:dyDescent="0.25">
      <c r="A169" s="106">
        <v>61740</v>
      </c>
      <c r="B169" s="107" t="s">
        <v>171</v>
      </c>
      <c r="C169" s="107" t="s">
        <v>160</v>
      </c>
      <c r="D169" s="108">
        <f>Finanzkraft!H169</f>
        <v>2487529.06</v>
      </c>
      <c r="E169" s="109">
        <f>'landesw Umlage § 3_IST'!E169</f>
        <v>1.1770249736728405E-3</v>
      </c>
      <c r="F169" s="108">
        <f>'Grunddaten Umlage § 3_Plan'!D169</f>
        <v>0</v>
      </c>
      <c r="G169" s="110">
        <f>'Grunddaten Umlage § 3_Plan'!E169</f>
        <v>0</v>
      </c>
      <c r="H169" s="108">
        <f>'Grunddaten Umlage § 3_IST'!D169</f>
        <v>0</v>
      </c>
      <c r="I169" s="108">
        <f>'Grunddaten Umlage § 3_IST'!E169</f>
        <v>0</v>
      </c>
      <c r="J169" s="110">
        <f>'Grunddaten Umlage § 3_Plan'!J169</f>
        <v>1940.3103187220033</v>
      </c>
      <c r="K169" s="110">
        <f>'Grunddaten Umlage § 3_IST'!J169</f>
        <v>1421.5695908684777</v>
      </c>
      <c r="L169" s="126">
        <f t="shared" si="11"/>
        <v>518.74072785352564</v>
      </c>
      <c r="M169" s="110"/>
      <c r="N169" s="110">
        <f>'Grunddaten Umlage § 3_Plan'!H169</f>
        <v>0</v>
      </c>
      <c r="O169" s="110"/>
      <c r="P169" s="110">
        <f>'Grunddaten Umlage § 3_IST'!H169</f>
        <v>0</v>
      </c>
      <c r="Q169" s="130">
        <f t="shared" si="8"/>
        <v>0</v>
      </c>
      <c r="R169" s="110"/>
      <c r="S169" s="110">
        <f>'Grunddaten Umlage § 3_Plan'!I169</f>
        <v>0</v>
      </c>
      <c r="T169" s="110">
        <f>'Grunddaten Umlage § 3_IST'!I169</f>
        <v>0</v>
      </c>
      <c r="U169" s="126">
        <f t="shared" si="9"/>
        <v>0</v>
      </c>
      <c r="W169" s="110">
        <f>IF('Grunddaten Umlage § 3_Plan'!D169&gt;0,'Grunddaten Umlage § 3_Plan'!F169,0)</f>
        <v>0</v>
      </c>
      <c r="X169" s="110">
        <f>IF('Grunddaten Umlage § 3_IST'!D169&gt;0,'Grunddaten Umlage § 3_IST'!F169,0)</f>
        <v>0</v>
      </c>
      <c r="Y169" s="110">
        <f t="shared" si="10"/>
        <v>0</v>
      </c>
    </row>
    <row r="170" spans="1:25" x14ac:dyDescent="0.25">
      <c r="A170" s="106">
        <v>61741</v>
      </c>
      <c r="B170" s="107" t="s">
        <v>172</v>
      </c>
      <c r="C170" s="107" t="s">
        <v>160</v>
      </c>
      <c r="D170" s="108">
        <f>Finanzkraft!H170</f>
        <v>1597424.42</v>
      </c>
      <c r="E170" s="109">
        <f>'landesw Umlage § 3_IST'!E170</f>
        <v>7.5585385760070368E-4</v>
      </c>
      <c r="F170" s="108">
        <f>'Grunddaten Umlage § 3_Plan'!D170</f>
        <v>0</v>
      </c>
      <c r="G170" s="110">
        <f>'Grunddaten Umlage § 3_Plan'!E170</f>
        <v>0</v>
      </c>
      <c r="H170" s="108">
        <f>'Grunddaten Umlage § 3_IST'!D170</f>
        <v>0</v>
      </c>
      <c r="I170" s="108">
        <f>'Grunddaten Umlage § 3_IST'!E170</f>
        <v>0</v>
      </c>
      <c r="J170" s="110">
        <f>'Grunddaten Umlage § 3_Plan'!J170</f>
        <v>1247.9454134680104</v>
      </c>
      <c r="K170" s="110">
        <f>'Grunddaten Umlage § 3_IST'!J170</f>
        <v>912.89384944219103</v>
      </c>
      <c r="L170" s="126">
        <f t="shared" si="11"/>
        <v>335.0515640258194</v>
      </c>
      <c r="M170" s="110"/>
      <c r="N170" s="110">
        <f>'Grunddaten Umlage § 3_Plan'!H170</f>
        <v>0</v>
      </c>
      <c r="O170" s="110"/>
      <c r="P170" s="110">
        <f>'Grunddaten Umlage § 3_IST'!H170</f>
        <v>0</v>
      </c>
      <c r="Q170" s="130">
        <f t="shared" si="8"/>
        <v>0</v>
      </c>
      <c r="R170" s="110"/>
      <c r="S170" s="110">
        <f>'Grunddaten Umlage § 3_Plan'!I170</f>
        <v>0</v>
      </c>
      <c r="T170" s="110">
        <f>'Grunddaten Umlage § 3_IST'!I170</f>
        <v>0</v>
      </c>
      <c r="U170" s="126">
        <f t="shared" si="9"/>
        <v>0</v>
      </c>
      <c r="W170" s="110">
        <f>IF('Grunddaten Umlage § 3_Plan'!D170&gt;0,'Grunddaten Umlage § 3_Plan'!F170,0)</f>
        <v>0</v>
      </c>
      <c r="X170" s="110">
        <f>IF('Grunddaten Umlage § 3_IST'!D170&gt;0,'Grunddaten Umlage § 3_IST'!F170,0)</f>
        <v>0</v>
      </c>
      <c r="Y170" s="110">
        <f t="shared" si="10"/>
        <v>0</v>
      </c>
    </row>
    <row r="171" spans="1:25" x14ac:dyDescent="0.25">
      <c r="A171" s="106">
        <v>61743</v>
      </c>
      <c r="B171" s="107" t="s">
        <v>173</v>
      </c>
      <c r="C171" s="107" t="s">
        <v>160</v>
      </c>
      <c r="D171" s="108">
        <f>Finanzkraft!H171</f>
        <v>911024.99</v>
      </c>
      <c r="E171" s="109">
        <f>'landesw Umlage § 3_IST'!E171</f>
        <v>4.3107000521636107E-4</v>
      </c>
      <c r="F171" s="108">
        <f>'Grunddaten Umlage § 3_Plan'!D171</f>
        <v>0</v>
      </c>
      <c r="G171" s="110">
        <f>'Grunddaten Umlage § 3_Plan'!E171</f>
        <v>0</v>
      </c>
      <c r="H171" s="108">
        <f>'Grunddaten Umlage § 3_IST'!D171</f>
        <v>0</v>
      </c>
      <c r="I171" s="108">
        <f>'Grunddaten Umlage § 3_IST'!E171</f>
        <v>0</v>
      </c>
      <c r="J171" s="110">
        <f>'Grunddaten Umlage § 3_Plan'!J171</f>
        <v>702.4741653068844</v>
      </c>
      <c r="K171" s="110">
        <f>'Grunddaten Umlage § 3_IST'!J171</f>
        <v>520.63127347153841</v>
      </c>
      <c r="L171" s="126">
        <f t="shared" si="11"/>
        <v>181.84289183534599</v>
      </c>
      <c r="M171" s="110"/>
      <c r="N171" s="110">
        <f>'Grunddaten Umlage § 3_Plan'!H171</f>
        <v>0</v>
      </c>
      <c r="O171" s="110"/>
      <c r="P171" s="110">
        <f>'Grunddaten Umlage § 3_IST'!H171</f>
        <v>0</v>
      </c>
      <c r="Q171" s="130">
        <f t="shared" si="8"/>
        <v>0</v>
      </c>
      <c r="R171" s="110"/>
      <c r="S171" s="110">
        <f>'Grunddaten Umlage § 3_Plan'!I171</f>
        <v>0</v>
      </c>
      <c r="T171" s="110">
        <f>'Grunddaten Umlage § 3_IST'!I171</f>
        <v>0</v>
      </c>
      <c r="U171" s="126">
        <f t="shared" si="9"/>
        <v>0</v>
      </c>
      <c r="W171" s="110">
        <f>IF('Grunddaten Umlage § 3_Plan'!D171&gt;0,'Grunddaten Umlage § 3_Plan'!F171,0)</f>
        <v>0</v>
      </c>
      <c r="X171" s="110">
        <f>IF('Grunddaten Umlage § 3_IST'!D171&gt;0,'Grunddaten Umlage § 3_IST'!F171,0)</f>
        <v>0</v>
      </c>
      <c r="Y171" s="110">
        <f t="shared" si="10"/>
        <v>0</v>
      </c>
    </row>
    <row r="172" spans="1:25" x14ac:dyDescent="0.25">
      <c r="A172" s="106">
        <v>61744</v>
      </c>
      <c r="B172" s="107" t="s">
        <v>174</v>
      </c>
      <c r="C172" s="107" t="s">
        <v>160</v>
      </c>
      <c r="D172" s="108">
        <f>Finanzkraft!H172</f>
        <v>764265.9</v>
      </c>
      <c r="E172" s="109">
        <f>'landesw Umlage § 3_IST'!E172</f>
        <v>3.6162795655000294E-4</v>
      </c>
      <c r="F172" s="108">
        <f>'Grunddaten Umlage § 3_Plan'!D172</f>
        <v>0</v>
      </c>
      <c r="G172" s="110">
        <f>'Grunddaten Umlage § 3_Plan'!E172</f>
        <v>0</v>
      </c>
      <c r="H172" s="108">
        <f>'Grunddaten Umlage § 3_IST'!D172</f>
        <v>0</v>
      </c>
      <c r="I172" s="108">
        <f>'Grunddaten Umlage § 3_IST'!E172</f>
        <v>0</v>
      </c>
      <c r="J172" s="110">
        <f>'Grunddaten Umlage § 3_Plan'!J172</f>
        <v>589.95202609689659</v>
      </c>
      <c r="K172" s="110">
        <f>'Grunddaten Umlage § 3_IST'!J172</f>
        <v>436.76159617517345</v>
      </c>
      <c r="L172" s="126">
        <f t="shared" si="11"/>
        <v>153.19042992172314</v>
      </c>
      <c r="M172" s="110"/>
      <c r="N172" s="110">
        <f>'Grunddaten Umlage § 3_Plan'!H172</f>
        <v>0</v>
      </c>
      <c r="O172" s="110"/>
      <c r="P172" s="110">
        <f>'Grunddaten Umlage § 3_IST'!H172</f>
        <v>0</v>
      </c>
      <c r="Q172" s="130">
        <f t="shared" si="8"/>
        <v>0</v>
      </c>
      <c r="R172" s="110"/>
      <c r="S172" s="110">
        <f>'Grunddaten Umlage § 3_Plan'!I172</f>
        <v>0</v>
      </c>
      <c r="T172" s="110">
        <f>'Grunddaten Umlage § 3_IST'!I172</f>
        <v>0</v>
      </c>
      <c r="U172" s="126">
        <f t="shared" si="9"/>
        <v>0</v>
      </c>
      <c r="W172" s="110">
        <f>IF('Grunddaten Umlage § 3_Plan'!D172&gt;0,'Grunddaten Umlage § 3_Plan'!F172,0)</f>
        <v>0</v>
      </c>
      <c r="X172" s="110">
        <f>IF('Grunddaten Umlage § 3_IST'!D172&gt;0,'Grunddaten Umlage § 3_IST'!F172,0)</f>
        <v>0</v>
      </c>
      <c r="Y172" s="110">
        <f t="shared" si="10"/>
        <v>0</v>
      </c>
    </row>
    <row r="173" spans="1:25" x14ac:dyDescent="0.25">
      <c r="A173" s="106">
        <v>61745</v>
      </c>
      <c r="B173" s="107" t="s">
        <v>175</v>
      </c>
      <c r="C173" s="107" t="s">
        <v>160</v>
      </c>
      <c r="D173" s="108">
        <f>Finanzkraft!H173</f>
        <v>1328807.93</v>
      </c>
      <c r="E173" s="109">
        <f>'landesw Umlage § 3_IST'!E173</f>
        <v>6.2875250141781721E-4</v>
      </c>
      <c r="F173" s="108">
        <f>'Grunddaten Umlage § 3_Plan'!D173</f>
        <v>0</v>
      </c>
      <c r="G173" s="110">
        <f>'Grunddaten Umlage § 3_Plan'!E173</f>
        <v>0</v>
      </c>
      <c r="H173" s="108">
        <f>'Grunddaten Umlage § 3_IST'!D173</f>
        <v>0</v>
      </c>
      <c r="I173" s="108">
        <f>'Grunddaten Umlage § 3_IST'!E173</f>
        <v>0</v>
      </c>
      <c r="J173" s="110">
        <f>'Grunddaten Umlage § 3_Plan'!J173</f>
        <v>1029.2895632210027</v>
      </c>
      <c r="K173" s="110">
        <f>'Grunddaten Umlage § 3_IST'!J173</f>
        <v>759.38527744994008</v>
      </c>
      <c r="L173" s="126">
        <f t="shared" si="11"/>
        <v>269.90428577106263</v>
      </c>
      <c r="M173" s="110"/>
      <c r="N173" s="110">
        <f>'Grunddaten Umlage § 3_Plan'!H173</f>
        <v>0</v>
      </c>
      <c r="O173" s="110"/>
      <c r="P173" s="110">
        <f>'Grunddaten Umlage § 3_IST'!H173</f>
        <v>0</v>
      </c>
      <c r="Q173" s="130">
        <f t="shared" si="8"/>
        <v>0</v>
      </c>
      <c r="R173" s="110"/>
      <c r="S173" s="110">
        <f>'Grunddaten Umlage § 3_Plan'!I173</f>
        <v>0</v>
      </c>
      <c r="T173" s="110">
        <f>'Grunddaten Umlage § 3_IST'!I173</f>
        <v>0</v>
      </c>
      <c r="U173" s="126">
        <f t="shared" si="9"/>
        <v>0</v>
      </c>
      <c r="W173" s="110">
        <f>IF('Grunddaten Umlage § 3_Plan'!D173&gt;0,'Grunddaten Umlage § 3_Plan'!F173,0)</f>
        <v>0</v>
      </c>
      <c r="X173" s="110">
        <f>IF('Grunddaten Umlage § 3_IST'!D173&gt;0,'Grunddaten Umlage § 3_IST'!F173,0)</f>
        <v>0</v>
      </c>
      <c r="Y173" s="110">
        <f t="shared" si="10"/>
        <v>0</v>
      </c>
    </row>
    <row r="174" spans="1:25" x14ac:dyDescent="0.25">
      <c r="A174" s="106">
        <v>61746</v>
      </c>
      <c r="B174" s="107" t="s">
        <v>176</v>
      </c>
      <c r="C174" s="107" t="s">
        <v>160</v>
      </c>
      <c r="D174" s="108">
        <f>Finanzkraft!H174</f>
        <v>5542405.8700000001</v>
      </c>
      <c r="E174" s="109">
        <f>'landesw Umlage § 3_IST'!E174</f>
        <v>2.6225020757027644E-3</v>
      </c>
      <c r="F174" s="108">
        <f>'Grunddaten Umlage § 3_Plan'!D174</f>
        <v>0</v>
      </c>
      <c r="G174" s="110">
        <f>'Grunddaten Umlage § 3_Plan'!E174</f>
        <v>0</v>
      </c>
      <c r="H174" s="108">
        <f>'Grunddaten Umlage § 3_IST'!D174</f>
        <v>0</v>
      </c>
      <c r="I174" s="108">
        <f>'Grunddaten Umlage § 3_IST'!E174</f>
        <v>0</v>
      </c>
      <c r="J174" s="110">
        <f>'Grunddaten Umlage § 3_Plan'!J174</f>
        <v>4312.7758634266729</v>
      </c>
      <c r="K174" s="110">
        <f>'Grunddaten Umlage § 3_IST'!J174</f>
        <v>3167.3662719111908</v>
      </c>
      <c r="L174" s="126">
        <f t="shared" si="11"/>
        <v>1145.4095915154821</v>
      </c>
      <c r="M174" s="110"/>
      <c r="N174" s="110">
        <f>'Grunddaten Umlage § 3_Plan'!H174</f>
        <v>0</v>
      </c>
      <c r="O174" s="110"/>
      <c r="P174" s="110">
        <f>'Grunddaten Umlage § 3_IST'!H174</f>
        <v>0</v>
      </c>
      <c r="Q174" s="130">
        <f t="shared" si="8"/>
        <v>0</v>
      </c>
      <c r="R174" s="110"/>
      <c r="S174" s="110">
        <f>'Grunddaten Umlage § 3_Plan'!I174</f>
        <v>0</v>
      </c>
      <c r="T174" s="110">
        <f>'Grunddaten Umlage § 3_IST'!I174</f>
        <v>0</v>
      </c>
      <c r="U174" s="126">
        <f t="shared" si="9"/>
        <v>0</v>
      </c>
      <c r="W174" s="110">
        <f>IF('Grunddaten Umlage § 3_Plan'!D174&gt;0,'Grunddaten Umlage § 3_Plan'!F174,0)</f>
        <v>0</v>
      </c>
      <c r="X174" s="110">
        <f>IF('Grunddaten Umlage § 3_IST'!D174&gt;0,'Grunddaten Umlage § 3_IST'!F174,0)</f>
        <v>0</v>
      </c>
      <c r="Y174" s="110">
        <f t="shared" si="10"/>
        <v>0</v>
      </c>
    </row>
    <row r="175" spans="1:25" x14ac:dyDescent="0.25">
      <c r="A175" s="106">
        <v>61748</v>
      </c>
      <c r="B175" s="107" t="s">
        <v>177</v>
      </c>
      <c r="C175" s="107" t="s">
        <v>160</v>
      </c>
      <c r="D175" s="108">
        <f>Finanzkraft!H175</f>
        <v>6617162.71</v>
      </c>
      <c r="E175" s="109">
        <f>'landesw Umlage § 3_IST'!E175</f>
        <v>3.1310451362231125E-3</v>
      </c>
      <c r="F175" s="108">
        <f>'Grunddaten Umlage § 3_Plan'!D175</f>
        <v>0</v>
      </c>
      <c r="G175" s="110">
        <f>'Grunddaten Umlage § 3_Plan'!E175</f>
        <v>0</v>
      </c>
      <c r="H175" s="108">
        <f>'Grunddaten Umlage § 3_IST'!D175</f>
        <v>0</v>
      </c>
      <c r="I175" s="108">
        <f>'Grunddaten Umlage § 3_IST'!E175</f>
        <v>0</v>
      </c>
      <c r="J175" s="110">
        <f>'Grunddaten Umlage § 3_Plan'!J175</f>
        <v>5170.5203334314274</v>
      </c>
      <c r="K175" s="110">
        <f>'Grunddaten Umlage § 3_IST'!J175</f>
        <v>3781.5667915714102</v>
      </c>
      <c r="L175" s="126">
        <f t="shared" si="11"/>
        <v>1388.9535418600171</v>
      </c>
      <c r="M175" s="110"/>
      <c r="N175" s="110">
        <f>'Grunddaten Umlage § 3_Plan'!H175</f>
        <v>0</v>
      </c>
      <c r="O175" s="110"/>
      <c r="P175" s="110">
        <f>'Grunddaten Umlage § 3_IST'!H175</f>
        <v>0</v>
      </c>
      <c r="Q175" s="130">
        <f t="shared" si="8"/>
        <v>0</v>
      </c>
      <c r="R175" s="110"/>
      <c r="S175" s="110">
        <f>'Grunddaten Umlage § 3_Plan'!I175</f>
        <v>0</v>
      </c>
      <c r="T175" s="110">
        <f>'Grunddaten Umlage § 3_IST'!I175</f>
        <v>0</v>
      </c>
      <c r="U175" s="126">
        <f t="shared" si="9"/>
        <v>0</v>
      </c>
      <c r="W175" s="110">
        <f>IF('Grunddaten Umlage § 3_Plan'!D175&gt;0,'Grunddaten Umlage § 3_Plan'!F175,0)</f>
        <v>0</v>
      </c>
      <c r="X175" s="110">
        <f>IF('Grunddaten Umlage § 3_IST'!D175&gt;0,'Grunddaten Umlage § 3_IST'!F175,0)</f>
        <v>0</v>
      </c>
      <c r="Y175" s="110">
        <f t="shared" si="10"/>
        <v>0</v>
      </c>
    </row>
    <row r="176" spans="1:25" x14ac:dyDescent="0.25">
      <c r="A176" s="106">
        <v>61750</v>
      </c>
      <c r="B176" s="107" t="s">
        <v>178</v>
      </c>
      <c r="C176" s="107" t="s">
        <v>160</v>
      </c>
      <c r="D176" s="108">
        <f>Finanzkraft!H176</f>
        <v>2251736.44</v>
      </c>
      <c r="E176" s="109">
        <f>'landesw Umlage § 3_IST'!E176</f>
        <v>1.0654548992521822E-3</v>
      </c>
      <c r="F176" s="108">
        <f>'Grunddaten Umlage § 3_Plan'!D176</f>
        <v>321001.36</v>
      </c>
      <c r="G176" s="110">
        <f>'Grunddaten Umlage § 3_Plan'!E176</f>
        <v>128400.54399999999</v>
      </c>
      <c r="H176" s="108">
        <f>'Grunddaten Umlage § 3_IST'!D176</f>
        <v>364623.25</v>
      </c>
      <c r="I176" s="108">
        <f>'Grunddaten Umlage § 3_IST'!E176</f>
        <v>145849.35</v>
      </c>
      <c r="J176" s="110">
        <f>'Grunddaten Umlage § 3_Plan'!J176</f>
        <v>0</v>
      </c>
      <c r="K176" s="110">
        <f>'Grunddaten Umlage § 3_IST'!J176</f>
        <v>0</v>
      </c>
      <c r="L176" s="126">
        <f t="shared" si="11"/>
        <v>0</v>
      </c>
      <c r="M176" s="110"/>
      <c r="N176" s="110">
        <f>'Grunddaten Umlage § 3_Plan'!H176</f>
        <v>319250.77687980857</v>
      </c>
      <c r="O176" s="110">
        <v>319250.76</v>
      </c>
      <c r="P176" s="110">
        <f>'Grunddaten Umlage § 3_IST'!H176</f>
        <v>363336.43084229558</v>
      </c>
      <c r="Q176" s="130">
        <f t="shared" si="8"/>
        <v>44085.670842295571</v>
      </c>
      <c r="R176" s="110"/>
      <c r="S176" s="110">
        <f>'Grunddaten Umlage § 3_Plan'!I176</f>
        <v>0</v>
      </c>
      <c r="T176" s="110">
        <f>'Grunddaten Umlage § 3_IST'!I176</f>
        <v>0</v>
      </c>
      <c r="U176" s="126">
        <f t="shared" si="9"/>
        <v>0</v>
      </c>
      <c r="W176" s="110">
        <f>IF('Grunddaten Umlage § 3_Plan'!D176&gt;0,'Grunddaten Umlage § 3_Plan'!F176,0)</f>
        <v>1750.5831201914391</v>
      </c>
      <c r="X176" s="110">
        <f>IF('Grunddaten Umlage § 3_IST'!D176&gt;0,'Grunddaten Umlage § 3_IST'!F176,0)</f>
        <v>1286.8191577044099</v>
      </c>
      <c r="Y176" s="110">
        <f t="shared" si="10"/>
        <v>-463.76396248702918</v>
      </c>
    </row>
    <row r="177" spans="1:25" x14ac:dyDescent="0.25">
      <c r="A177" s="106">
        <v>61751</v>
      </c>
      <c r="B177" s="107" t="s">
        <v>179</v>
      </c>
      <c r="C177" s="107" t="s">
        <v>160</v>
      </c>
      <c r="D177" s="108">
        <f>Finanzkraft!H177</f>
        <v>2936430.09</v>
      </c>
      <c r="E177" s="109">
        <f>'landesw Umlage § 3_IST'!E177</f>
        <v>1.3894316271321817E-3</v>
      </c>
      <c r="F177" s="108">
        <f>'Grunddaten Umlage § 3_Plan'!D177</f>
        <v>0</v>
      </c>
      <c r="G177" s="110">
        <f>'Grunddaten Umlage § 3_Plan'!E177</f>
        <v>0</v>
      </c>
      <c r="H177" s="108">
        <f>'Grunddaten Umlage § 3_IST'!D177</f>
        <v>0</v>
      </c>
      <c r="I177" s="108">
        <f>'Grunddaten Umlage § 3_IST'!E177</f>
        <v>0</v>
      </c>
      <c r="J177" s="110">
        <f>'Grunddaten Umlage § 3_Plan'!J177</f>
        <v>2268.1519055265353</v>
      </c>
      <c r="K177" s="110">
        <f>'Grunddaten Umlage § 3_IST'!J177</f>
        <v>1678.1069169319319</v>
      </c>
      <c r="L177" s="126">
        <f t="shared" si="11"/>
        <v>590.04498859460341</v>
      </c>
      <c r="M177" s="110"/>
      <c r="N177" s="110">
        <f>'Grunddaten Umlage § 3_Plan'!H177</f>
        <v>0</v>
      </c>
      <c r="O177" s="110"/>
      <c r="P177" s="110">
        <f>'Grunddaten Umlage § 3_IST'!H177</f>
        <v>0</v>
      </c>
      <c r="Q177" s="130">
        <f t="shared" si="8"/>
        <v>0</v>
      </c>
      <c r="R177" s="110"/>
      <c r="S177" s="110">
        <f>'Grunddaten Umlage § 3_Plan'!I177</f>
        <v>0</v>
      </c>
      <c r="T177" s="110">
        <f>'Grunddaten Umlage § 3_IST'!I177</f>
        <v>0</v>
      </c>
      <c r="U177" s="126">
        <f t="shared" si="9"/>
        <v>0</v>
      </c>
      <c r="W177" s="110">
        <f>IF('Grunddaten Umlage § 3_Plan'!D177&gt;0,'Grunddaten Umlage § 3_Plan'!F177,0)</f>
        <v>0</v>
      </c>
      <c r="X177" s="110">
        <f>IF('Grunddaten Umlage § 3_IST'!D177&gt;0,'Grunddaten Umlage § 3_IST'!F177,0)</f>
        <v>0</v>
      </c>
      <c r="Y177" s="110">
        <f t="shared" si="10"/>
        <v>0</v>
      </c>
    </row>
    <row r="178" spans="1:25" x14ac:dyDescent="0.25">
      <c r="A178" s="106">
        <v>61756</v>
      </c>
      <c r="B178" s="107" t="s">
        <v>180</v>
      </c>
      <c r="C178" s="107" t="s">
        <v>160</v>
      </c>
      <c r="D178" s="108">
        <f>Finanzkraft!H178</f>
        <v>5915684.2800000003</v>
      </c>
      <c r="E178" s="109">
        <f>'landesw Umlage § 3_IST'!E178</f>
        <v>2.7991263482661931E-3</v>
      </c>
      <c r="F178" s="108">
        <f>'Grunddaten Umlage § 3_Plan'!D178</f>
        <v>0</v>
      </c>
      <c r="G178" s="110">
        <f>'Grunddaten Umlage § 3_Plan'!E178</f>
        <v>0</v>
      </c>
      <c r="H178" s="108">
        <f>'Grunddaten Umlage § 3_IST'!D178</f>
        <v>0</v>
      </c>
      <c r="I178" s="108">
        <f>'Grunddaten Umlage § 3_IST'!E178</f>
        <v>0</v>
      </c>
      <c r="J178" s="110">
        <f>'Grunddaten Umlage § 3_Plan'!J178</f>
        <v>4564.4073278832921</v>
      </c>
      <c r="K178" s="110">
        <f>'Grunddaten Umlage § 3_IST'!J178</f>
        <v>3380.6868899962456</v>
      </c>
      <c r="L178" s="126">
        <f t="shared" si="11"/>
        <v>1183.7204378870465</v>
      </c>
      <c r="M178" s="110"/>
      <c r="N178" s="110">
        <f>'Grunddaten Umlage § 3_Plan'!H178</f>
        <v>0</v>
      </c>
      <c r="O178" s="110"/>
      <c r="P178" s="110">
        <f>'Grunddaten Umlage § 3_IST'!H178</f>
        <v>0</v>
      </c>
      <c r="Q178" s="130">
        <f t="shared" si="8"/>
        <v>0</v>
      </c>
      <c r="R178" s="110"/>
      <c r="S178" s="110">
        <f>'Grunddaten Umlage § 3_Plan'!I178</f>
        <v>0</v>
      </c>
      <c r="T178" s="110">
        <f>'Grunddaten Umlage § 3_IST'!I178</f>
        <v>0</v>
      </c>
      <c r="U178" s="126">
        <f t="shared" si="9"/>
        <v>0</v>
      </c>
      <c r="W178" s="110">
        <f>IF('Grunddaten Umlage § 3_Plan'!D178&gt;0,'Grunddaten Umlage § 3_Plan'!F178,0)</f>
        <v>0</v>
      </c>
      <c r="X178" s="110">
        <f>IF('Grunddaten Umlage § 3_IST'!D178&gt;0,'Grunddaten Umlage § 3_IST'!F178,0)</f>
        <v>0</v>
      </c>
      <c r="Y178" s="110">
        <f t="shared" si="10"/>
        <v>0</v>
      </c>
    </row>
    <row r="179" spans="1:25" x14ac:dyDescent="0.25">
      <c r="A179" s="106">
        <v>61757</v>
      </c>
      <c r="B179" s="107" t="s">
        <v>181</v>
      </c>
      <c r="C179" s="107" t="s">
        <v>160</v>
      </c>
      <c r="D179" s="108">
        <f>Finanzkraft!H179</f>
        <v>6607450.7800000003</v>
      </c>
      <c r="E179" s="109">
        <f>'landesw Umlage § 3_IST'!E179</f>
        <v>3.1264497389928338E-3</v>
      </c>
      <c r="F179" s="108">
        <f>'Grunddaten Umlage § 3_Plan'!D179</f>
        <v>0</v>
      </c>
      <c r="G179" s="110">
        <f>'Grunddaten Umlage § 3_Plan'!E179</f>
        <v>0</v>
      </c>
      <c r="H179" s="108">
        <f>'Grunddaten Umlage § 3_IST'!D179</f>
        <v>0</v>
      </c>
      <c r="I179" s="108">
        <f>'Grunddaten Umlage § 3_IST'!E179</f>
        <v>0</v>
      </c>
      <c r="J179" s="110">
        <f>'Grunddaten Umlage § 3_Plan'!J179</f>
        <v>5104.3009513022525</v>
      </c>
      <c r="K179" s="110">
        <f>'Grunddaten Umlage § 3_IST'!J179</f>
        <v>3776.016631543675</v>
      </c>
      <c r="L179" s="126">
        <f t="shared" si="11"/>
        <v>1328.2843197585776</v>
      </c>
      <c r="M179" s="110"/>
      <c r="N179" s="110">
        <f>'Grunddaten Umlage § 3_Plan'!H179</f>
        <v>0</v>
      </c>
      <c r="O179" s="110"/>
      <c r="P179" s="110">
        <f>'Grunddaten Umlage § 3_IST'!H179</f>
        <v>0</v>
      </c>
      <c r="Q179" s="130">
        <f t="shared" si="8"/>
        <v>0</v>
      </c>
      <c r="R179" s="110"/>
      <c r="S179" s="110">
        <f>'Grunddaten Umlage § 3_Plan'!I179</f>
        <v>0</v>
      </c>
      <c r="T179" s="110">
        <f>'Grunddaten Umlage § 3_IST'!I179</f>
        <v>0</v>
      </c>
      <c r="U179" s="126">
        <f t="shared" si="9"/>
        <v>0</v>
      </c>
      <c r="W179" s="110">
        <f>IF('Grunddaten Umlage § 3_Plan'!D179&gt;0,'Grunddaten Umlage § 3_Plan'!F179,0)</f>
        <v>0</v>
      </c>
      <c r="X179" s="110">
        <f>IF('Grunddaten Umlage § 3_IST'!D179&gt;0,'Grunddaten Umlage § 3_IST'!F179,0)</f>
        <v>0</v>
      </c>
      <c r="Y179" s="110">
        <f t="shared" si="10"/>
        <v>0</v>
      </c>
    </row>
    <row r="180" spans="1:25" x14ac:dyDescent="0.25">
      <c r="A180" s="106">
        <v>61758</v>
      </c>
      <c r="B180" s="107" t="s">
        <v>182</v>
      </c>
      <c r="C180" s="107" t="s">
        <v>160</v>
      </c>
      <c r="D180" s="108">
        <f>Finanzkraft!H180</f>
        <v>2766864.84</v>
      </c>
      <c r="E180" s="109">
        <f>'landesw Umlage § 3_IST'!E180</f>
        <v>1.3091983799607581E-3</v>
      </c>
      <c r="F180" s="108">
        <f>'Grunddaten Umlage § 3_Plan'!D180</f>
        <v>0</v>
      </c>
      <c r="G180" s="110">
        <f>'Grunddaten Umlage § 3_Plan'!E180</f>
        <v>0</v>
      </c>
      <c r="H180" s="108">
        <f>'Grunddaten Umlage § 3_IST'!D180</f>
        <v>0</v>
      </c>
      <c r="I180" s="108">
        <f>'Grunddaten Umlage § 3_IST'!E180</f>
        <v>0</v>
      </c>
      <c r="J180" s="110">
        <f>'Grunddaten Umlage § 3_Plan'!J180</f>
        <v>2166.274912501231</v>
      </c>
      <c r="K180" s="110">
        <f>'Grunddaten Umlage § 3_IST'!J180</f>
        <v>1581.2040075572727</v>
      </c>
      <c r="L180" s="126">
        <f t="shared" si="11"/>
        <v>585.07090494395834</v>
      </c>
      <c r="M180" s="110"/>
      <c r="N180" s="110">
        <f>'Grunddaten Umlage § 3_Plan'!H180</f>
        <v>0</v>
      </c>
      <c r="O180" s="110"/>
      <c r="P180" s="110">
        <f>'Grunddaten Umlage § 3_IST'!H180</f>
        <v>0</v>
      </c>
      <c r="Q180" s="130">
        <f t="shared" si="8"/>
        <v>0</v>
      </c>
      <c r="R180" s="110"/>
      <c r="S180" s="110">
        <f>'Grunddaten Umlage § 3_Plan'!I180</f>
        <v>0</v>
      </c>
      <c r="T180" s="110">
        <f>'Grunddaten Umlage § 3_IST'!I180</f>
        <v>0</v>
      </c>
      <c r="U180" s="126">
        <f t="shared" si="9"/>
        <v>0</v>
      </c>
      <c r="W180" s="110">
        <f>IF('Grunddaten Umlage § 3_Plan'!D180&gt;0,'Grunddaten Umlage § 3_Plan'!F180,0)</f>
        <v>0</v>
      </c>
      <c r="X180" s="110">
        <f>IF('Grunddaten Umlage § 3_IST'!D180&gt;0,'Grunddaten Umlage § 3_IST'!F180,0)</f>
        <v>0</v>
      </c>
      <c r="Y180" s="110">
        <f t="shared" si="10"/>
        <v>0</v>
      </c>
    </row>
    <row r="181" spans="1:25" x14ac:dyDescent="0.25">
      <c r="A181" s="106">
        <v>61759</v>
      </c>
      <c r="B181" s="107" t="s">
        <v>183</v>
      </c>
      <c r="C181" s="107" t="s">
        <v>160</v>
      </c>
      <c r="D181" s="108">
        <f>Finanzkraft!H181</f>
        <v>2405813.88</v>
      </c>
      <c r="E181" s="109">
        <f>'landesw Umlage § 3_IST'!E181</f>
        <v>1.1383597740839072E-3</v>
      </c>
      <c r="F181" s="108">
        <f>'Grunddaten Umlage § 3_Plan'!D181</f>
        <v>0</v>
      </c>
      <c r="G181" s="110">
        <f>'Grunddaten Umlage § 3_Plan'!E181</f>
        <v>0</v>
      </c>
      <c r="H181" s="108">
        <f>'Grunddaten Umlage § 3_IST'!D181</f>
        <v>0</v>
      </c>
      <c r="I181" s="108">
        <f>'Grunddaten Umlage § 3_IST'!E181</f>
        <v>0</v>
      </c>
      <c r="J181" s="110">
        <f>'Grunddaten Umlage § 3_Plan'!J181</f>
        <v>1854.0845541983417</v>
      </c>
      <c r="K181" s="110">
        <f>'Grunddaten Umlage § 3_IST'!J181</f>
        <v>1374.8711153136458</v>
      </c>
      <c r="L181" s="126">
        <f t="shared" si="11"/>
        <v>479.21343888469596</v>
      </c>
      <c r="M181" s="110"/>
      <c r="N181" s="110">
        <f>'Grunddaten Umlage § 3_Plan'!H181</f>
        <v>0</v>
      </c>
      <c r="O181" s="110"/>
      <c r="P181" s="110">
        <f>'Grunddaten Umlage § 3_IST'!H181</f>
        <v>0</v>
      </c>
      <c r="Q181" s="130">
        <f t="shared" si="8"/>
        <v>0</v>
      </c>
      <c r="R181" s="110"/>
      <c r="S181" s="110">
        <f>'Grunddaten Umlage § 3_Plan'!I181</f>
        <v>0</v>
      </c>
      <c r="T181" s="110">
        <f>'Grunddaten Umlage § 3_IST'!I181</f>
        <v>0</v>
      </c>
      <c r="U181" s="126">
        <f t="shared" si="9"/>
        <v>0</v>
      </c>
      <c r="W181" s="110">
        <f>IF('Grunddaten Umlage § 3_Plan'!D181&gt;0,'Grunddaten Umlage § 3_Plan'!F181,0)</f>
        <v>0</v>
      </c>
      <c r="X181" s="110">
        <f>IF('Grunddaten Umlage § 3_IST'!D181&gt;0,'Grunddaten Umlage § 3_IST'!F181,0)</f>
        <v>0</v>
      </c>
      <c r="Y181" s="110">
        <f t="shared" si="10"/>
        <v>0</v>
      </c>
    </row>
    <row r="182" spans="1:25" x14ac:dyDescent="0.25">
      <c r="A182" s="106">
        <v>61760</v>
      </c>
      <c r="B182" s="107" t="s">
        <v>184</v>
      </c>
      <c r="C182" s="107" t="s">
        <v>160</v>
      </c>
      <c r="D182" s="108">
        <f>Finanzkraft!H182</f>
        <v>19580808.100000001</v>
      </c>
      <c r="E182" s="109">
        <f>'landesw Umlage § 3_IST'!E182</f>
        <v>9.265057646560897E-3</v>
      </c>
      <c r="F182" s="108">
        <f>'Grunddaten Umlage § 3_Plan'!D182</f>
        <v>0</v>
      </c>
      <c r="G182" s="110">
        <f>'Grunddaten Umlage § 3_Plan'!E182</f>
        <v>0</v>
      </c>
      <c r="H182" s="108">
        <f>'Grunddaten Umlage § 3_IST'!D182</f>
        <v>0</v>
      </c>
      <c r="I182" s="108">
        <f>'Grunddaten Umlage § 3_IST'!E182</f>
        <v>0</v>
      </c>
      <c r="J182" s="110">
        <f>'Grunddaten Umlage § 3_Plan'!J182</f>
        <v>15180.713584125115</v>
      </c>
      <c r="K182" s="110">
        <f>'Grunddaten Umlage § 3_IST'!J182</f>
        <v>11190.012533799774</v>
      </c>
      <c r="L182" s="126">
        <f t="shared" si="11"/>
        <v>3990.7010503253405</v>
      </c>
      <c r="M182" s="110"/>
      <c r="N182" s="110">
        <f>'Grunddaten Umlage § 3_Plan'!H182</f>
        <v>0</v>
      </c>
      <c r="O182" s="110"/>
      <c r="P182" s="110">
        <f>'Grunddaten Umlage § 3_IST'!H182</f>
        <v>0</v>
      </c>
      <c r="Q182" s="130">
        <f t="shared" si="8"/>
        <v>0</v>
      </c>
      <c r="R182" s="110"/>
      <c r="S182" s="110">
        <f>'Grunddaten Umlage § 3_Plan'!I182</f>
        <v>0</v>
      </c>
      <c r="T182" s="110">
        <f>'Grunddaten Umlage § 3_IST'!I182</f>
        <v>0</v>
      </c>
      <c r="U182" s="126">
        <f t="shared" si="9"/>
        <v>0</v>
      </c>
      <c r="W182" s="110">
        <f>IF('Grunddaten Umlage § 3_Plan'!D182&gt;0,'Grunddaten Umlage § 3_Plan'!F182,0)</f>
        <v>0</v>
      </c>
      <c r="X182" s="110">
        <f>IF('Grunddaten Umlage § 3_IST'!D182&gt;0,'Grunddaten Umlage § 3_IST'!F182,0)</f>
        <v>0</v>
      </c>
      <c r="Y182" s="110">
        <f t="shared" si="10"/>
        <v>0</v>
      </c>
    </row>
    <row r="183" spans="1:25" x14ac:dyDescent="0.25">
      <c r="A183" s="106">
        <v>61761</v>
      </c>
      <c r="B183" s="107" t="s">
        <v>304</v>
      </c>
      <c r="C183" s="107" t="s">
        <v>160</v>
      </c>
      <c r="D183" s="108">
        <f>Finanzkraft!H183</f>
        <v>1796424.44</v>
      </c>
      <c r="E183" s="109">
        <f>'landesw Umlage § 3_IST'!E183</f>
        <v>8.5001476493152888E-4</v>
      </c>
      <c r="F183" s="108">
        <f>'Grunddaten Umlage § 3_Plan'!D183</f>
        <v>0</v>
      </c>
      <c r="G183" s="110">
        <f>'Grunddaten Umlage § 3_Plan'!E183</f>
        <v>0</v>
      </c>
      <c r="H183" s="108">
        <f>'Grunddaten Umlage § 3_IST'!D183</f>
        <v>0</v>
      </c>
      <c r="I183" s="108">
        <f>'Grunddaten Umlage § 3_IST'!E183</f>
        <v>0</v>
      </c>
      <c r="J183" s="110">
        <f>'Grunddaten Umlage § 3_Plan'!J183</f>
        <v>1381.8648675460902</v>
      </c>
      <c r="K183" s="110">
        <f>'Grunddaten Umlage § 3_IST'!J183</f>
        <v>1026.6180995678233</v>
      </c>
      <c r="L183" s="126">
        <f t="shared" si="11"/>
        <v>355.24676797826692</v>
      </c>
      <c r="M183" s="110"/>
      <c r="N183" s="110">
        <f>'Grunddaten Umlage § 3_Plan'!H183</f>
        <v>0</v>
      </c>
      <c r="O183" s="110"/>
      <c r="P183" s="110">
        <f>'Grunddaten Umlage § 3_IST'!H183</f>
        <v>0</v>
      </c>
      <c r="Q183" s="130">
        <f t="shared" si="8"/>
        <v>0</v>
      </c>
      <c r="R183" s="110"/>
      <c r="S183" s="110">
        <f>'Grunddaten Umlage § 3_Plan'!I183</f>
        <v>0</v>
      </c>
      <c r="T183" s="110">
        <f>'Grunddaten Umlage § 3_IST'!I183</f>
        <v>0</v>
      </c>
      <c r="U183" s="126">
        <f t="shared" si="9"/>
        <v>0</v>
      </c>
      <c r="W183" s="110">
        <f>IF('Grunddaten Umlage § 3_Plan'!D183&gt;0,'Grunddaten Umlage § 3_Plan'!F183,0)</f>
        <v>0</v>
      </c>
      <c r="X183" s="110">
        <f>IF('Grunddaten Umlage § 3_IST'!D183&gt;0,'Grunddaten Umlage § 3_IST'!F183,0)</f>
        <v>0</v>
      </c>
      <c r="Y183" s="110">
        <f t="shared" si="10"/>
        <v>0</v>
      </c>
    </row>
    <row r="184" spans="1:25" x14ac:dyDescent="0.25">
      <c r="A184" s="106">
        <v>61762</v>
      </c>
      <c r="B184" s="107" t="s">
        <v>186</v>
      </c>
      <c r="C184" s="107" t="s">
        <v>160</v>
      </c>
      <c r="D184" s="108">
        <f>Finanzkraft!H184</f>
        <v>2645696.34</v>
      </c>
      <c r="E184" s="109">
        <f>'landesw Umlage § 3_IST'!E184</f>
        <v>1.2518650394921739E-3</v>
      </c>
      <c r="F184" s="108">
        <f>'Grunddaten Umlage § 3_Plan'!D184</f>
        <v>0</v>
      </c>
      <c r="G184" s="110">
        <f>'Grunddaten Umlage § 3_Plan'!E184</f>
        <v>0</v>
      </c>
      <c r="H184" s="108">
        <f>'Grunddaten Umlage § 3_IST'!D184</f>
        <v>0</v>
      </c>
      <c r="I184" s="108">
        <f>'Grunddaten Umlage § 3_IST'!E184</f>
        <v>0</v>
      </c>
      <c r="J184" s="110">
        <f>'Grunddaten Umlage § 3_Plan'!J184</f>
        <v>2065.2518704686613</v>
      </c>
      <c r="K184" s="110">
        <f>'Grunddaten Umlage § 3_IST'!J184</f>
        <v>1511.9588044595662</v>
      </c>
      <c r="L184" s="126">
        <f t="shared" si="11"/>
        <v>553.29306600909513</v>
      </c>
      <c r="M184" s="110"/>
      <c r="N184" s="110">
        <f>'Grunddaten Umlage § 3_Plan'!H184</f>
        <v>0</v>
      </c>
      <c r="O184" s="110"/>
      <c r="P184" s="110">
        <f>'Grunddaten Umlage § 3_IST'!H184</f>
        <v>0</v>
      </c>
      <c r="Q184" s="130">
        <f t="shared" si="8"/>
        <v>0</v>
      </c>
      <c r="R184" s="110"/>
      <c r="S184" s="110">
        <f>'Grunddaten Umlage § 3_Plan'!I184</f>
        <v>0</v>
      </c>
      <c r="T184" s="110">
        <f>'Grunddaten Umlage § 3_IST'!I184</f>
        <v>0</v>
      </c>
      <c r="U184" s="126">
        <f t="shared" si="9"/>
        <v>0</v>
      </c>
      <c r="W184" s="110">
        <f>IF('Grunddaten Umlage § 3_Plan'!D184&gt;0,'Grunddaten Umlage § 3_Plan'!F184,0)</f>
        <v>0</v>
      </c>
      <c r="X184" s="110">
        <f>IF('Grunddaten Umlage § 3_IST'!D184&gt;0,'Grunddaten Umlage § 3_IST'!F184,0)</f>
        <v>0</v>
      </c>
      <c r="Y184" s="110">
        <f t="shared" si="10"/>
        <v>0</v>
      </c>
    </row>
    <row r="185" spans="1:25" x14ac:dyDescent="0.25">
      <c r="A185" s="106">
        <v>61763</v>
      </c>
      <c r="B185" s="107" t="s">
        <v>187</v>
      </c>
      <c r="C185" s="107" t="s">
        <v>160</v>
      </c>
      <c r="D185" s="108">
        <f>Finanzkraft!H185</f>
        <v>5840084.8399999999</v>
      </c>
      <c r="E185" s="109">
        <f>'landesw Umlage § 3_IST'!E185</f>
        <v>2.7633549354587859E-3</v>
      </c>
      <c r="F185" s="108">
        <f>'Grunddaten Umlage § 3_Plan'!D185</f>
        <v>0</v>
      </c>
      <c r="G185" s="110">
        <f>'Grunddaten Umlage § 3_Plan'!E185</f>
        <v>0</v>
      </c>
      <c r="H185" s="108">
        <f>'Grunddaten Umlage § 3_IST'!D185</f>
        <v>0</v>
      </c>
      <c r="I185" s="108">
        <f>'Grunddaten Umlage § 3_IST'!E185</f>
        <v>0</v>
      </c>
      <c r="J185" s="110">
        <f>'Grunddaten Umlage § 3_Plan'!J185</f>
        <v>4519.2066758097608</v>
      </c>
      <c r="K185" s="110">
        <f>'Grunddaten Umlage § 3_IST'!J185</f>
        <v>3337.4834288914794</v>
      </c>
      <c r="L185" s="126">
        <f t="shared" si="11"/>
        <v>1181.7232469182813</v>
      </c>
      <c r="M185" s="110"/>
      <c r="N185" s="110">
        <f>'Grunddaten Umlage § 3_Plan'!H185</f>
        <v>0</v>
      </c>
      <c r="O185" s="110"/>
      <c r="P185" s="110">
        <f>'Grunddaten Umlage § 3_IST'!H185</f>
        <v>0</v>
      </c>
      <c r="Q185" s="130">
        <f t="shared" si="8"/>
        <v>0</v>
      </c>
      <c r="R185" s="110"/>
      <c r="S185" s="110">
        <f>'Grunddaten Umlage § 3_Plan'!I185</f>
        <v>0</v>
      </c>
      <c r="T185" s="110">
        <f>'Grunddaten Umlage § 3_IST'!I185</f>
        <v>0</v>
      </c>
      <c r="U185" s="126">
        <f t="shared" si="9"/>
        <v>0</v>
      </c>
      <c r="W185" s="110">
        <f>IF('Grunddaten Umlage § 3_Plan'!D185&gt;0,'Grunddaten Umlage § 3_Plan'!F185,0)</f>
        <v>0</v>
      </c>
      <c r="X185" s="110">
        <f>IF('Grunddaten Umlage § 3_IST'!D185&gt;0,'Grunddaten Umlage § 3_IST'!F185,0)</f>
        <v>0</v>
      </c>
      <c r="Y185" s="110">
        <f t="shared" si="10"/>
        <v>0</v>
      </c>
    </row>
    <row r="186" spans="1:25" x14ac:dyDescent="0.25">
      <c r="A186" s="106">
        <v>61764</v>
      </c>
      <c r="B186" s="107" t="s">
        <v>188</v>
      </c>
      <c r="C186" s="107" t="s">
        <v>160</v>
      </c>
      <c r="D186" s="108">
        <f>Finanzkraft!H186</f>
        <v>5524439.5499999998</v>
      </c>
      <c r="E186" s="109">
        <f>'landesw Umlage § 3_IST'!E186</f>
        <v>2.6140009459410889E-3</v>
      </c>
      <c r="F186" s="108">
        <f>'Grunddaten Umlage § 3_Plan'!D186</f>
        <v>0</v>
      </c>
      <c r="G186" s="110">
        <f>'Grunddaten Umlage § 3_Plan'!E186</f>
        <v>0</v>
      </c>
      <c r="H186" s="108">
        <f>'Grunddaten Umlage § 3_IST'!D186</f>
        <v>0</v>
      </c>
      <c r="I186" s="108">
        <f>'Grunddaten Umlage § 3_IST'!E186</f>
        <v>0</v>
      </c>
      <c r="J186" s="110">
        <f>'Grunddaten Umlage § 3_Plan'!J186</f>
        <v>4262.8180566888859</v>
      </c>
      <c r="K186" s="110">
        <f>'Grunddaten Umlage § 3_IST'!J186</f>
        <v>3157.0989047545581</v>
      </c>
      <c r="L186" s="126">
        <f t="shared" si="11"/>
        <v>1105.7191519343278</v>
      </c>
      <c r="M186" s="110"/>
      <c r="N186" s="110">
        <f>'Grunddaten Umlage § 3_Plan'!H186</f>
        <v>0</v>
      </c>
      <c r="O186" s="110"/>
      <c r="P186" s="110">
        <f>'Grunddaten Umlage § 3_IST'!H186</f>
        <v>0</v>
      </c>
      <c r="Q186" s="130">
        <f t="shared" si="8"/>
        <v>0</v>
      </c>
      <c r="R186" s="110"/>
      <c r="S186" s="110">
        <f>'Grunddaten Umlage § 3_Plan'!I186</f>
        <v>0</v>
      </c>
      <c r="T186" s="110">
        <f>'Grunddaten Umlage § 3_IST'!I186</f>
        <v>0</v>
      </c>
      <c r="U186" s="126">
        <f t="shared" si="9"/>
        <v>0</v>
      </c>
      <c r="W186" s="110">
        <f>IF('Grunddaten Umlage § 3_Plan'!D186&gt;0,'Grunddaten Umlage § 3_Plan'!F186,0)</f>
        <v>0</v>
      </c>
      <c r="X186" s="110">
        <f>IF('Grunddaten Umlage § 3_IST'!D186&gt;0,'Grunddaten Umlage § 3_IST'!F186,0)</f>
        <v>0</v>
      </c>
      <c r="Y186" s="110">
        <f t="shared" si="10"/>
        <v>0</v>
      </c>
    </row>
    <row r="187" spans="1:25" x14ac:dyDescent="0.25">
      <c r="A187" s="106">
        <v>61765</v>
      </c>
      <c r="B187" s="107" t="s">
        <v>189</v>
      </c>
      <c r="C187" s="107" t="s">
        <v>160</v>
      </c>
      <c r="D187" s="108">
        <f>Finanzkraft!H187</f>
        <v>8784537.2799999993</v>
      </c>
      <c r="E187" s="109">
        <f>'landesw Umlage § 3_IST'!E187</f>
        <v>4.1565825006764281E-3</v>
      </c>
      <c r="F187" s="108">
        <f>'Grunddaten Umlage § 3_Plan'!D187</f>
        <v>0</v>
      </c>
      <c r="G187" s="110">
        <f>'Grunddaten Umlage § 3_Plan'!E187</f>
        <v>0</v>
      </c>
      <c r="H187" s="108">
        <f>'Grunddaten Umlage § 3_IST'!D187</f>
        <v>0</v>
      </c>
      <c r="I187" s="108">
        <f>'Grunddaten Umlage § 3_IST'!E187</f>
        <v>0</v>
      </c>
      <c r="J187" s="110">
        <f>'Grunddaten Umlage § 3_Plan'!J187</f>
        <v>6814.6714935854961</v>
      </c>
      <c r="K187" s="110">
        <f>'Grunddaten Umlage § 3_IST'!J187</f>
        <v>5020.1749470611167</v>
      </c>
      <c r="L187" s="126">
        <f t="shared" si="11"/>
        <v>1794.4965465243795</v>
      </c>
      <c r="M187" s="110"/>
      <c r="N187" s="110">
        <f>'Grunddaten Umlage § 3_Plan'!H187</f>
        <v>0</v>
      </c>
      <c r="O187" s="110"/>
      <c r="P187" s="110">
        <f>'Grunddaten Umlage § 3_IST'!H187</f>
        <v>0</v>
      </c>
      <c r="Q187" s="130">
        <f t="shared" si="8"/>
        <v>0</v>
      </c>
      <c r="R187" s="110"/>
      <c r="S187" s="110">
        <f>'Grunddaten Umlage § 3_Plan'!I187</f>
        <v>0</v>
      </c>
      <c r="T187" s="110">
        <f>'Grunddaten Umlage § 3_IST'!I187</f>
        <v>0</v>
      </c>
      <c r="U187" s="126">
        <f t="shared" si="9"/>
        <v>0</v>
      </c>
      <c r="W187" s="110">
        <f>IF('Grunddaten Umlage § 3_Plan'!D187&gt;0,'Grunddaten Umlage § 3_Plan'!F187,0)</f>
        <v>0</v>
      </c>
      <c r="X187" s="110">
        <f>IF('Grunddaten Umlage § 3_IST'!D187&gt;0,'Grunddaten Umlage § 3_IST'!F187,0)</f>
        <v>0</v>
      </c>
      <c r="Y187" s="110">
        <f t="shared" si="10"/>
        <v>0</v>
      </c>
    </row>
    <row r="188" spans="1:25" x14ac:dyDescent="0.25">
      <c r="A188" s="106">
        <v>61766</v>
      </c>
      <c r="B188" s="107" t="s">
        <v>160</v>
      </c>
      <c r="C188" s="107" t="s">
        <v>160</v>
      </c>
      <c r="D188" s="108">
        <f>Finanzkraft!H188</f>
        <v>26594217.670000002</v>
      </c>
      <c r="E188" s="109">
        <f>'landesw Umlage § 3_IST'!E188</f>
        <v>1.2583595044667151E-2</v>
      </c>
      <c r="F188" s="108">
        <f>'Grunddaten Umlage § 3_Plan'!D188</f>
        <v>0</v>
      </c>
      <c r="G188" s="110">
        <f>'Grunddaten Umlage § 3_Plan'!E188</f>
        <v>0</v>
      </c>
      <c r="H188" s="108">
        <f>'Grunddaten Umlage § 3_IST'!D188</f>
        <v>0</v>
      </c>
      <c r="I188" s="108">
        <f>'Grunddaten Umlage § 3_IST'!E188</f>
        <v>0</v>
      </c>
      <c r="J188" s="110">
        <f>'Grunddaten Umlage § 3_Plan'!J188</f>
        <v>20457.884380585514</v>
      </c>
      <c r="K188" s="110">
        <f>'Grunddaten Umlage § 3_IST'!J188</f>
        <v>15198.025920794324</v>
      </c>
      <c r="L188" s="126">
        <f t="shared" si="11"/>
        <v>5259.8584597911904</v>
      </c>
      <c r="M188" s="110"/>
      <c r="N188" s="110">
        <f>'Grunddaten Umlage § 3_Plan'!H188</f>
        <v>0</v>
      </c>
      <c r="O188" s="110"/>
      <c r="P188" s="110">
        <f>'Grunddaten Umlage § 3_IST'!H188</f>
        <v>0</v>
      </c>
      <c r="Q188" s="130">
        <f t="shared" si="8"/>
        <v>0</v>
      </c>
      <c r="R188" s="110"/>
      <c r="S188" s="110">
        <f>'Grunddaten Umlage § 3_Plan'!I188</f>
        <v>0</v>
      </c>
      <c r="T188" s="110">
        <f>'Grunddaten Umlage § 3_IST'!I188</f>
        <v>0</v>
      </c>
      <c r="U188" s="126">
        <f t="shared" si="9"/>
        <v>0</v>
      </c>
      <c r="W188" s="110">
        <f>IF('Grunddaten Umlage § 3_Plan'!D188&gt;0,'Grunddaten Umlage § 3_Plan'!F188,0)</f>
        <v>0</v>
      </c>
      <c r="X188" s="110">
        <f>IF('Grunddaten Umlage § 3_IST'!D188&gt;0,'Grunddaten Umlage § 3_IST'!F188,0)</f>
        <v>0</v>
      </c>
      <c r="Y188" s="110">
        <f t="shared" si="10"/>
        <v>0</v>
      </c>
    </row>
    <row r="189" spans="1:25" x14ac:dyDescent="0.25">
      <c r="A189" s="106">
        <v>62007</v>
      </c>
      <c r="B189" s="107" t="s">
        <v>190</v>
      </c>
      <c r="C189" s="107" t="s">
        <v>191</v>
      </c>
      <c r="D189" s="108">
        <f>Finanzkraft!H189</f>
        <v>11221411.43</v>
      </c>
      <c r="E189" s="109">
        <f>'landesw Umlage § 3_IST'!E189</f>
        <v>5.3096390733091015E-3</v>
      </c>
      <c r="F189" s="108">
        <f>'Grunddaten Umlage § 3_Plan'!D189</f>
        <v>0</v>
      </c>
      <c r="G189" s="110">
        <f>'Grunddaten Umlage § 3_Plan'!E189</f>
        <v>0</v>
      </c>
      <c r="H189" s="108">
        <f>'Grunddaten Umlage § 3_IST'!D189</f>
        <v>0</v>
      </c>
      <c r="I189" s="108">
        <f>'Grunddaten Umlage § 3_IST'!E189</f>
        <v>0</v>
      </c>
      <c r="J189" s="110">
        <f>'Grunddaten Umlage § 3_Plan'!J189</f>
        <v>8702.7852805695184</v>
      </c>
      <c r="K189" s="110">
        <f>'Grunddaten Umlage § 3_IST'!J189</f>
        <v>6412.7963415679487</v>
      </c>
      <c r="L189" s="126">
        <f t="shared" si="11"/>
        <v>2289.9889390015696</v>
      </c>
      <c r="M189" s="110"/>
      <c r="N189" s="110">
        <f>'Grunddaten Umlage § 3_Plan'!H189</f>
        <v>0</v>
      </c>
      <c r="O189" s="110"/>
      <c r="P189" s="110">
        <f>'Grunddaten Umlage § 3_IST'!H189</f>
        <v>0</v>
      </c>
      <c r="Q189" s="130">
        <f t="shared" si="8"/>
        <v>0</v>
      </c>
      <c r="R189" s="110"/>
      <c r="S189" s="110">
        <f>'Grunddaten Umlage § 3_Plan'!I189</f>
        <v>0</v>
      </c>
      <c r="T189" s="110">
        <f>'Grunddaten Umlage § 3_IST'!I189</f>
        <v>0</v>
      </c>
      <c r="U189" s="126">
        <f t="shared" si="9"/>
        <v>0</v>
      </c>
      <c r="W189" s="110">
        <f>IF('Grunddaten Umlage § 3_Plan'!D189&gt;0,'Grunddaten Umlage § 3_Plan'!F189,0)</f>
        <v>0</v>
      </c>
      <c r="X189" s="110">
        <f>IF('Grunddaten Umlage § 3_IST'!D189&gt;0,'Grunddaten Umlage § 3_IST'!F189,0)</f>
        <v>0</v>
      </c>
      <c r="Y189" s="110">
        <f t="shared" si="10"/>
        <v>0</v>
      </c>
    </row>
    <row r="190" spans="1:25" x14ac:dyDescent="0.25">
      <c r="A190" s="106">
        <v>62008</v>
      </c>
      <c r="B190" s="107" t="s">
        <v>192</v>
      </c>
      <c r="C190" s="107" t="s">
        <v>191</v>
      </c>
      <c r="D190" s="108">
        <f>Finanzkraft!H190</f>
        <v>1679936.67</v>
      </c>
      <c r="E190" s="109">
        <f>'landesw Umlage § 3_IST'!E190</f>
        <v>7.9489620707337148E-4</v>
      </c>
      <c r="F190" s="108">
        <f>'Grunddaten Umlage § 3_Plan'!D190</f>
        <v>0</v>
      </c>
      <c r="G190" s="110">
        <f>'Grunddaten Umlage § 3_Plan'!E190</f>
        <v>0</v>
      </c>
      <c r="H190" s="108">
        <f>'Grunddaten Umlage § 3_IST'!D190</f>
        <v>0</v>
      </c>
      <c r="I190" s="108">
        <f>'Grunddaten Umlage § 3_IST'!E190</f>
        <v>0</v>
      </c>
      <c r="J190" s="110">
        <f>'Grunddaten Umlage § 3_Plan'!J190</f>
        <v>1291.8800564813157</v>
      </c>
      <c r="K190" s="110">
        <f>'Grunddaten Umlage § 3_IST'!J190</f>
        <v>960.04783343389465</v>
      </c>
      <c r="L190" s="126">
        <f t="shared" si="11"/>
        <v>331.83222304742105</v>
      </c>
      <c r="M190" s="110"/>
      <c r="N190" s="110">
        <f>'Grunddaten Umlage § 3_Plan'!H190</f>
        <v>0</v>
      </c>
      <c r="O190" s="110"/>
      <c r="P190" s="110">
        <f>'Grunddaten Umlage § 3_IST'!H190</f>
        <v>0</v>
      </c>
      <c r="Q190" s="130">
        <f t="shared" si="8"/>
        <v>0</v>
      </c>
      <c r="R190" s="110"/>
      <c r="S190" s="110">
        <f>'Grunddaten Umlage § 3_Plan'!I190</f>
        <v>0</v>
      </c>
      <c r="T190" s="110">
        <f>'Grunddaten Umlage § 3_IST'!I190</f>
        <v>0</v>
      </c>
      <c r="U190" s="126">
        <f t="shared" si="9"/>
        <v>0</v>
      </c>
      <c r="W190" s="110">
        <f>IF('Grunddaten Umlage § 3_Plan'!D190&gt;0,'Grunddaten Umlage § 3_Plan'!F190,0)</f>
        <v>0</v>
      </c>
      <c r="X190" s="110">
        <f>IF('Grunddaten Umlage § 3_IST'!D190&gt;0,'Grunddaten Umlage § 3_IST'!F190,0)</f>
        <v>0</v>
      </c>
      <c r="Y190" s="110">
        <f t="shared" si="10"/>
        <v>0</v>
      </c>
    </row>
    <row r="191" spans="1:25" x14ac:dyDescent="0.25">
      <c r="A191" s="106">
        <v>62010</v>
      </c>
      <c r="B191" s="107" t="s">
        <v>193</v>
      </c>
      <c r="C191" s="107" t="s">
        <v>191</v>
      </c>
      <c r="D191" s="108">
        <f>Finanzkraft!H191</f>
        <v>640406.30000000005</v>
      </c>
      <c r="E191" s="109">
        <f>'landesw Umlage § 3_IST'!E191</f>
        <v>3.0302126737663971E-4</v>
      </c>
      <c r="F191" s="108">
        <f>'Grunddaten Umlage § 3_Plan'!D191</f>
        <v>0</v>
      </c>
      <c r="G191" s="110">
        <f>'Grunddaten Umlage § 3_Plan'!E191</f>
        <v>0</v>
      </c>
      <c r="H191" s="108">
        <f>'Grunddaten Umlage § 3_IST'!D191</f>
        <v>0</v>
      </c>
      <c r="I191" s="108">
        <f>'Grunddaten Umlage § 3_IST'!E191</f>
        <v>0</v>
      </c>
      <c r="J191" s="110">
        <f>'Grunddaten Umlage § 3_Plan'!J191</f>
        <v>490.55269736646773</v>
      </c>
      <c r="K191" s="110">
        <f>'Grunddaten Umlage § 3_IST'!J191</f>
        <v>365.97848705357262</v>
      </c>
      <c r="L191" s="126">
        <f t="shared" si="11"/>
        <v>124.5742103128951</v>
      </c>
      <c r="M191" s="110"/>
      <c r="N191" s="110">
        <f>'Grunddaten Umlage § 3_Plan'!H191</f>
        <v>0</v>
      </c>
      <c r="O191" s="110"/>
      <c r="P191" s="110">
        <f>'Grunddaten Umlage § 3_IST'!H191</f>
        <v>0</v>
      </c>
      <c r="Q191" s="130">
        <f t="shared" si="8"/>
        <v>0</v>
      </c>
      <c r="R191" s="110"/>
      <c r="S191" s="110">
        <f>'Grunddaten Umlage § 3_Plan'!I191</f>
        <v>0</v>
      </c>
      <c r="T191" s="110">
        <f>'Grunddaten Umlage § 3_IST'!I191</f>
        <v>0</v>
      </c>
      <c r="U191" s="126">
        <f t="shared" si="9"/>
        <v>0</v>
      </c>
      <c r="W191" s="110">
        <f>IF('Grunddaten Umlage § 3_Plan'!D191&gt;0,'Grunddaten Umlage § 3_Plan'!F191,0)</f>
        <v>0</v>
      </c>
      <c r="X191" s="110">
        <f>IF('Grunddaten Umlage § 3_IST'!D191&gt;0,'Grunddaten Umlage § 3_IST'!F191,0)</f>
        <v>0</v>
      </c>
      <c r="Y191" s="110">
        <f t="shared" si="10"/>
        <v>0</v>
      </c>
    </row>
    <row r="192" spans="1:25" x14ac:dyDescent="0.25">
      <c r="A192" s="106">
        <v>62014</v>
      </c>
      <c r="B192" s="107" t="s">
        <v>194</v>
      </c>
      <c r="C192" s="107" t="s">
        <v>191</v>
      </c>
      <c r="D192" s="108">
        <f>Finanzkraft!H192</f>
        <v>2681440.96</v>
      </c>
      <c r="E192" s="109">
        <f>'landesw Umlage § 3_IST'!E192</f>
        <v>1.2687783335280014E-3</v>
      </c>
      <c r="F192" s="108">
        <f>'Grunddaten Umlage § 3_Plan'!D192</f>
        <v>0</v>
      </c>
      <c r="G192" s="110">
        <f>'Grunddaten Umlage § 3_Plan'!E192</f>
        <v>0</v>
      </c>
      <c r="H192" s="108">
        <f>'Grunddaten Umlage § 3_IST'!D192</f>
        <v>0</v>
      </c>
      <c r="I192" s="108">
        <f>'Grunddaten Umlage § 3_IST'!E192</f>
        <v>0</v>
      </c>
      <c r="J192" s="110">
        <f>'Grunddaten Umlage § 3_Plan'!J192</f>
        <v>2103.9355325585593</v>
      </c>
      <c r="K192" s="110">
        <f>'Grunddaten Umlage § 3_IST'!J192</f>
        <v>1532.3860893690132</v>
      </c>
      <c r="L192" s="126">
        <f t="shared" si="11"/>
        <v>571.54944318954608</v>
      </c>
      <c r="M192" s="110"/>
      <c r="N192" s="110">
        <f>'Grunddaten Umlage § 3_Plan'!H192</f>
        <v>0</v>
      </c>
      <c r="O192" s="110"/>
      <c r="P192" s="110">
        <f>'Grunddaten Umlage § 3_IST'!H192</f>
        <v>0</v>
      </c>
      <c r="Q192" s="130">
        <f t="shared" si="8"/>
        <v>0</v>
      </c>
      <c r="R192" s="110"/>
      <c r="S192" s="110">
        <f>'Grunddaten Umlage § 3_Plan'!I192</f>
        <v>0</v>
      </c>
      <c r="T192" s="110">
        <f>'Grunddaten Umlage § 3_IST'!I192</f>
        <v>0</v>
      </c>
      <c r="U192" s="126">
        <f t="shared" si="9"/>
        <v>0</v>
      </c>
      <c r="W192" s="110">
        <f>IF('Grunddaten Umlage § 3_Plan'!D192&gt;0,'Grunddaten Umlage § 3_Plan'!F192,0)</f>
        <v>0</v>
      </c>
      <c r="X192" s="110">
        <f>IF('Grunddaten Umlage § 3_IST'!D192&gt;0,'Grunddaten Umlage § 3_IST'!F192,0)</f>
        <v>0</v>
      </c>
      <c r="Y192" s="110">
        <f t="shared" si="10"/>
        <v>0</v>
      </c>
    </row>
    <row r="193" spans="1:25" x14ac:dyDescent="0.25">
      <c r="A193" s="106">
        <v>62021</v>
      </c>
      <c r="B193" s="107" t="s">
        <v>195</v>
      </c>
      <c r="C193" s="107" t="s">
        <v>191</v>
      </c>
      <c r="D193" s="108">
        <f>Finanzkraft!H193</f>
        <v>533188.99</v>
      </c>
      <c r="E193" s="109">
        <f>'landesw Umlage § 3_IST'!E193</f>
        <v>2.522892162383013E-4</v>
      </c>
      <c r="F193" s="108">
        <f>'Grunddaten Umlage § 3_Plan'!D193</f>
        <v>0</v>
      </c>
      <c r="G193" s="110">
        <f>'Grunddaten Umlage § 3_Plan'!E193</f>
        <v>0</v>
      </c>
      <c r="H193" s="108">
        <f>'Grunddaten Umlage § 3_IST'!D193</f>
        <v>0</v>
      </c>
      <c r="I193" s="108">
        <f>'Grunddaten Umlage § 3_IST'!E193</f>
        <v>0</v>
      </c>
      <c r="J193" s="110">
        <f>'Grunddaten Umlage § 3_Plan'!J193</f>
        <v>417.23015264146869</v>
      </c>
      <c r="K193" s="110">
        <f>'Grunddaten Umlage § 3_IST'!J193</f>
        <v>304.7060902958363</v>
      </c>
      <c r="L193" s="126">
        <f t="shared" si="11"/>
        <v>112.52406234563239</v>
      </c>
      <c r="M193" s="110"/>
      <c r="N193" s="110">
        <f>'Grunddaten Umlage § 3_Plan'!H193</f>
        <v>0</v>
      </c>
      <c r="O193" s="110"/>
      <c r="P193" s="110">
        <f>'Grunddaten Umlage § 3_IST'!H193</f>
        <v>0</v>
      </c>
      <c r="Q193" s="130">
        <f t="shared" si="8"/>
        <v>0</v>
      </c>
      <c r="R193" s="110"/>
      <c r="S193" s="110">
        <f>'Grunddaten Umlage § 3_Plan'!I193</f>
        <v>0</v>
      </c>
      <c r="T193" s="110">
        <f>'Grunddaten Umlage § 3_IST'!I193</f>
        <v>0</v>
      </c>
      <c r="U193" s="126">
        <f t="shared" si="9"/>
        <v>0</v>
      </c>
      <c r="W193" s="110">
        <f>IF('Grunddaten Umlage § 3_Plan'!D193&gt;0,'Grunddaten Umlage § 3_Plan'!F193,0)</f>
        <v>0</v>
      </c>
      <c r="X193" s="110">
        <f>IF('Grunddaten Umlage § 3_IST'!D193&gt;0,'Grunddaten Umlage § 3_IST'!F193,0)</f>
        <v>0</v>
      </c>
      <c r="Y193" s="110">
        <f t="shared" si="10"/>
        <v>0</v>
      </c>
    </row>
    <row r="194" spans="1:25" x14ac:dyDescent="0.25">
      <c r="A194" s="106">
        <v>62026</v>
      </c>
      <c r="B194" s="107" t="s">
        <v>196</v>
      </c>
      <c r="C194" s="107" t="s">
        <v>191</v>
      </c>
      <c r="D194" s="108">
        <f>Finanzkraft!H194</f>
        <v>1108415.54</v>
      </c>
      <c r="E194" s="109">
        <f>'landesw Umlage § 3_IST'!E194</f>
        <v>5.2446935907838894E-4</v>
      </c>
      <c r="F194" s="108">
        <f>'Grunddaten Umlage § 3_Plan'!D194</f>
        <v>0</v>
      </c>
      <c r="G194" s="110">
        <f>'Grunddaten Umlage § 3_Plan'!E194</f>
        <v>0</v>
      </c>
      <c r="H194" s="108">
        <f>'Grunddaten Umlage § 3_IST'!D194</f>
        <v>0</v>
      </c>
      <c r="I194" s="108">
        <f>'Grunddaten Umlage § 3_IST'!E194</f>
        <v>0</v>
      </c>
      <c r="J194" s="110">
        <f>'Grunddaten Umlage § 3_Plan'!J194</f>
        <v>864.54057484890166</v>
      </c>
      <c r="K194" s="110">
        <f>'Grunddaten Umlage § 3_IST'!J194</f>
        <v>633.43574595669759</v>
      </c>
      <c r="L194" s="126">
        <f t="shared" si="11"/>
        <v>231.10482889220407</v>
      </c>
      <c r="M194" s="110"/>
      <c r="N194" s="110">
        <f>'Grunddaten Umlage § 3_Plan'!H194</f>
        <v>0</v>
      </c>
      <c r="O194" s="110"/>
      <c r="P194" s="110">
        <f>'Grunddaten Umlage § 3_IST'!H194</f>
        <v>0</v>
      </c>
      <c r="Q194" s="130">
        <f t="shared" si="8"/>
        <v>0</v>
      </c>
      <c r="R194" s="110"/>
      <c r="S194" s="110">
        <f>'Grunddaten Umlage § 3_Plan'!I194</f>
        <v>0</v>
      </c>
      <c r="T194" s="110">
        <f>'Grunddaten Umlage § 3_IST'!I194</f>
        <v>0</v>
      </c>
      <c r="U194" s="126">
        <f t="shared" si="9"/>
        <v>0</v>
      </c>
      <c r="W194" s="110">
        <f>IF('Grunddaten Umlage § 3_Plan'!D194&gt;0,'Grunddaten Umlage § 3_Plan'!F194,0)</f>
        <v>0</v>
      </c>
      <c r="X194" s="110">
        <f>IF('Grunddaten Umlage § 3_IST'!D194&gt;0,'Grunddaten Umlage § 3_IST'!F194,0)</f>
        <v>0</v>
      </c>
      <c r="Y194" s="110">
        <f t="shared" si="10"/>
        <v>0</v>
      </c>
    </row>
    <row r="195" spans="1:25" x14ac:dyDescent="0.25">
      <c r="A195" s="106">
        <v>62032</v>
      </c>
      <c r="B195" s="107" t="s">
        <v>197</v>
      </c>
      <c r="C195" s="107" t="s">
        <v>191</v>
      </c>
      <c r="D195" s="108">
        <f>Finanzkraft!H195</f>
        <v>1477689.92</v>
      </c>
      <c r="E195" s="109">
        <f>'landesw Umlage § 3_IST'!E195</f>
        <v>6.99199043401174E-4</v>
      </c>
      <c r="F195" s="108">
        <f>'Grunddaten Umlage § 3_Plan'!D195</f>
        <v>0</v>
      </c>
      <c r="G195" s="110">
        <f>'Grunddaten Umlage § 3_Plan'!E195</f>
        <v>0</v>
      </c>
      <c r="H195" s="108">
        <f>'Grunddaten Umlage § 3_IST'!D195</f>
        <v>0</v>
      </c>
      <c r="I195" s="108">
        <f>'Grunddaten Umlage § 3_IST'!E195</f>
        <v>0</v>
      </c>
      <c r="J195" s="110">
        <f>'Grunddaten Umlage § 3_Plan'!J195</f>
        <v>1150.0497002901132</v>
      </c>
      <c r="K195" s="110">
        <f>'Grunddaten Umlage § 3_IST'!J195</f>
        <v>844.46814663739974</v>
      </c>
      <c r="L195" s="126">
        <f t="shared" si="11"/>
        <v>305.58155365271341</v>
      </c>
      <c r="M195" s="110"/>
      <c r="N195" s="110">
        <f>'Grunddaten Umlage § 3_Plan'!H195</f>
        <v>0</v>
      </c>
      <c r="O195" s="110"/>
      <c r="P195" s="110">
        <f>'Grunddaten Umlage § 3_IST'!H195</f>
        <v>0</v>
      </c>
      <c r="Q195" s="130">
        <f t="shared" si="8"/>
        <v>0</v>
      </c>
      <c r="R195" s="110"/>
      <c r="S195" s="110">
        <f>'Grunddaten Umlage § 3_Plan'!I195</f>
        <v>0</v>
      </c>
      <c r="T195" s="110">
        <f>'Grunddaten Umlage § 3_IST'!I195</f>
        <v>0</v>
      </c>
      <c r="U195" s="126">
        <f t="shared" si="9"/>
        <v>0</v>
      </c>
      <c r="W195" s="110">
        <f>IF('Grunddaten Umlage § 3_Plan'!D195&gt;0,'Grunddaten Umlage § 3_Plan'!F195,0)</f>
        <v>0</v>
      </c>
      <c r="X195" s="110">
        <f>IF('Grunddaten Umlage § 3_IST'!D195&gt;0,'Grunddaten Umlage § 3_IST'!F195,0)</f>
        <v>0</v>
      </c>
      <c r="Y195" s="110">
        <f t="shared" si="10"/>
        <v>0</v>
      </c>
    </row>
    <row r="196" spans="1:25" x14ac:dyDescent="0.25">
      <c r="A196" s="106">
        <v>62034</v>
      </c>
      <c r="B196" s="107" t="s">
        <v>198</v>
      </c>
      <c r="C196" s="107" t="s">
        <v>191</v>
      </c>
      <c r="D196" s="108">
        <f>Finanzkraft!H196</f>
        <v>1579616.33</v>
      </c>
      <c r="E196" s="109">
        <f>'landesw Umlage § 3_IST'!E196</f>
        <v>7.4742759758209172E-4</v>
      </c>
      <c r="F196" s="108">
        <f>'Grunddaten Umlage § 3_Plan'!D196</f>
        <v>0</v>
      </c>
      <c r="G196" s="110">
        <f>'Grunddaten Umlage § 3_Plan'!E196</f>
        <v>0</v>
      </c>
      <c r="H196" s="108">
        <f>'Grunddaten Umlage § 3_IST'!D196</f>
        <v>0</v>
      </c>
      <c r="I196" s="108">
        <f>'Grunddaten Umlage § 3_IST'!E196</f>
        <v>0</v>
      </c>
      <c r="J196" s="110">
        <f>'Grunddaten Umlage § 3_Plan'!J196</f>
        <v>1219.5099522486673</v>
      </c>
      <c r="K196" s="110">
        <f>'Grunddaten Umlage § 3_IST'!J196</f>
        <v>902.71690734228696</v>
      </c>
      <c r="L196" s="126">
        <f t="shared" si="11"/>
        <v>316.79304490638037</v>
      </c>
      <c r="M196" s="110"/>
      <c r="N196" s="110">
        <f>'Grunddaten Umlage § 3_Plan'!H196</f>
        <v>0</v>
      </c>
      <c r="O196" s="110"/>
      <c r="P196" s="110">
        <f>'Grunddaten Umlage § 3_IST'!H196</f>
        <v>0</v>
      </c>
      <c r="Q196" s="130">
        <f t="shared" ref="Q196:Q259" si="12">P196-O196</f>
        <v>0</v>
      </c>
      <c r="R196" s="110"/>
      <c r="S196" s="110">
        <f>'Grunddaten Umlage § 3_Plan'!I196</f>
        <v>0</v>
      </c>
      <c r="T196" s="110">
        <f>'Grunddaten Umlage § 3_IST'!I196</f>
        <v>0</v>
      </c>
      <c r="U196" s="126">
        <f t="shared" ref="U196:U259" si="13">(T196-S196)*-1</f>
        <v>0</v>
      </c>
      <c r="W196" s="110">
        <f>IF('Grunddaten Umlage § 3_Plan'!D196&gt;0,'Grunddaten Umlage § 3_Plan'!F196,0)</f>
        <v>0</v>
      </c>
      <c r="X196" s="110">
        <f>IF('Grunddaten Umlage § 3_IST'!D196&gt;0,'Grunddaten Umlage § 3_IST'!F196,0)</f>
        <v>0</v>
      </c>
      <c r="Y196" s="110">
        <f t="shared" ref="Y196:Y259" si="14">X196-W196</f>
        <v>0</v>
      </c>
    </row>
    <row r="197" spans="1:25" x14ac:dyDescent="0.25">
      <c r="A197" s="106">
        <v>62036</v>
      </c>
      <c r="B197" s="107" t="s">
        <v>199</v>
      </c>
      <c r="C197" s="107" t="s">
        <v>191</v>
      </c>
      <c r="D197" s="108">
        <f>Finanzkraft!H197</f>
        <v>1748653.34</v>
      </c>
      <c r="E197" s="109">
        <f>'landesw Umlage § 3_IST'!E197</f>
        <v>8.2741089725256293E-4</v>
      </c>
      <c r="F197" s="108">
        <f>'Grunddaten Umlage § 3_Plan'!D197</f>
        <v>0</v>
      </c>
      <c r="G197" s="110">
        <f>'Grunddaten Umlage § 3_Plan'!E197</f>
        <v>0</v>
      </c>
      <c r="H197" s="108">
        <f>'Grunddaten Umlage § 3_IST'!D197</f>
        <v>0</v>
      </c>
      <c r="I197" s="108">
        <f>'Grunddaten Umlage § 3_IST'!E197</f>
        <v>0</v>
      </c>
      <c r="J197" s="110">
        <f>'Grunddaten Umlage § 3_Plan'!J197</f>
        <v>1350.5354710833114</v>
      </c>
      <c r="K197" s="110">
        <f>'Grunddaten Umlage § 3_IST'!J197</f>
        <v>999.31793886845958</v>
      </c>
      <c r="L197" s="126">
        <f t="shared" ref="L197:L260" si="15">J197-K197</f>
        <v>351.21753221485187</v>
      </c>
      <c r="M197" s="110"/>
      <c r="N197" s="110">
        <f>'Grunddaten Umlage § 3_Plan'!H197</f>
        <v>0</v>
      </c>
      <c r="O197" s="110"/>
      <c r="P197" s="110">
        <f>'Grunddaten Umlage § 3_IST'!H197</f>
        <v>0</v>
      </c>
      <c r="Q197" s="130">
        <f t="shared" si="12"/>
        <v>0</v>
      </c>
      <c r="R197" s="110"/>
      <c r="S197" s="110">
        <f>'Grunddaten Umlage § 3_Plan'!I197</f>
        <v>0</v>
      </c>
      <c r="T197" s="110">
        <f>'Grunddaten Umlage § 3_IST'!I197</f>
        <v>0</v>
      </c>
      <c r="U197" s="126">
        <f t="shared" si="13"/>
        <v>0</v>
      </c>
      <c r="W197" s="110">
        <f>IF('Grunddaten Umlage § 3_Plan'!D197&gt;0,'Grunddaten Umlage § 3_Plan'!F197,0)</f>
        <v>0</v>
      </c>
      <c r="X197" s="110">
        <f>IF('Grunddaten Umlage § 3_IST'!D197&gt;0,'Grunddaten Umlage § 3_IST'!F197,0)</f>
        <v>0</v>
      </c>
      <c r="Y197" s="110">
        <f t="shared" si="14"/>
        <v>0</v>
      </c>
    </row>
    <row r="198" spans="1:25" x14ac:dyDescent="0.25">
      <c r="A198" s="106">
        <v>62038</v>
      </c>
      <c r="B198" s="107" t="s">
        <v>200</v>
      </c>
      <c r="C198" s="107" t="s">
        <v>191</v>
      </c>
      <c r="D198" s="108">
        <f>Finanzkraft!H198</f>
        <v>12538303.310000001</v>
      </c>
      <c r="E198" s="109">
        <f>'landesw Umlage § 3_IST'!E198</f>
        <v>5.9327532532845416E-3</v>
      </c>
      <c r="F198" s="108">
        <f>'Grunddaten Umlage § 3_Plan'!D198</f>
        <v>202727.59</v>
      </c>
      <c r="G198" s="110">
        <f>'Grunddaten Umlage § 3_Plan'!E198</f>
        <v>81091.036000000007</v>
      </c>
      <c r="H198" s="108">
        <f>'Grunddaten Umlage § 3_IST'!D198</f>
        <v>62241.72</v>
      </c>
      <c r="I198" s="108">
        <f>'Grunddaten Umlage § 3_IST'!E198</f>
        <v>24896.69</v>
      </c>
      <c r="J198" s="110">
        <f>'Grunddaten Umlage § 3_Plan'!J198</f>
        <v>0</v>
      </c>
      <c r="K198" s="110">
        <f>'Grunddaten Umlage § 3_IST'!J198</f>
        <v>0</v>
      </c>
      <c r="L198" s="126">
        <f t="shared" si="15"/>
        <v>0</v>
      </c>
      <c r="M198" s="110"/>
      <c r="N198" s="110">
        <f>'Grunddaten Umlage § 3_Plan'!H198</f>
        <v>192993.50959502702</v>
      </c>
      <c r="O198" s="110">
        <v>128662.32</v>
      </c>
      <c r="P198" s="110">
        <f>'Grunddaten Umlage § 3_IST'!H198</f>
        <v>55076.348148391728</v>
      </c>
      <c r="Q198" s="130">
        <f t="shared" si="12"/>
        <v>-73585.971851608279</v>
      </c>
      <c r="R198" s="110"/>
      <c r="S198" s="110">
        <f>'Grunddaten Umlage § 3_Plan'!I198</f>
        <v>0</v>
      </c>
      <c r="T198" s="110">
        <f>'Grunddaten Umlage § 3_IST'!I198</f>
        <v>0</v>
      </c>
      <c r="U198" s="126">
        <f t="shared" si="13"/>
        <v>0</v>
      </c>
      <c r="W198" s="110">
        <f>IF('Grunddaten Umlage § 3_Plan'!D198&gt;0,'Grunddaten Umlage § 3_Plan'!F198,0)</f>
        <v>9734.0804049729923</v>
      </c>
      <c r="X198" s="110">
        <f>IF('Grunddaten Umlage § 3_IST'!D198&gt;0,'Grunddaten Umlage § 3_IST'!F198,0)</f>
        <v>7165.3718516082699</v>
      </c>
      <c r="Y198" s="110">
        <f t="shared" si="14"/>
        <v>-2568.7085533647223</v>
      </c>
    </row>
    <row r="199" spans="1:25" x14ac:dyDescent="0.25">
      <c r="A199" s="106">
        <v>62039</v>
      </c>
      <c r="B199" s="107" t="s">
        <v>201</v>
      </c>
      <c r="C199" s="107" t="s">
        <v>191</v>
      </c>
      <c r="D199" s="108">
        <f>Finanzkraft!H199</f>
        <v>2352338.0299999998</v>
      </c>
      <c r="E199" s="109">
        <f>'landesw Umlage § 3_IST'!E199</f>
        <v>1.11305658790188E-3</v>
      </c>
      <c r="F199" s="108">
        <f>'Grunddaten Umlage § 3_Plan'!D199</f>
        <v>0</v>
      </c>
      <c r="G199" s="110">
        <f>'Grunddaten Umlage § 3_Plan'!E199</f>
        <v>0</v>
      </c>
      <c r="H199" s="108">
        <f>'Grunddaten Umlage § 3_IST'!D199</f>
        <v>0</v>
      </c>
      <c r="I199" s="108">
        <f>'Grunddaten Umlage § 3_IST'!E199</f>
        <v>0</v>
      </c>
      <c r="J199" s="110">
        <f>'Grunddaten Umlage § 3_Plan'!J199</f>
        <v>1803.3355224370489</v>
      </c>
      <c r="K199" s="110">
        <f>'Grunddaten Umlage § 3_IST'!J199</f>
        <v>1344.3108121484458</v>
      </c>
      <c r="L199" s="126">
        <f t="shared" si="15"/>
        <v>459.02471028860305</v>
      </c>
      <c r="M199" s="110"/>
      <c r="N199" s="110">
        <f>'Grunddaten Umlage § 3_Plan'!H199</f>
        <v>0</v>
      </c>
      <c r="O199" s="110"/>
      <c r="P199" s="110">
        <f>'Grunddaten Umlage § 3_IST'!H199</f>
        <v>0</v>
      </c>
      <c r="Q199" s="130">
        <f t="shared" si="12"/>
        <v>0</v>
      </c>
      <c r="R199" s="110"/>
      <c r="S199" s="110">
        <f>'Grunddaten Umlage § 3_Plan'!I199</f>
        <v>0</v>
      </c>
      <c r="T199" s="110">
        <f>'Grunddaten Umlage § 3_IST'!I199</f>
        <v>0</v>
      </c>
      <c r="U199" s="126">
        <f t="shared" si="13"/>
        <v>0</v>
      </c>
      <c r="W199" s="110">
        <f>IF('Grunddaten Umlage § 3_Plan'!D199&gt;0,'Grunddaten Umlage § 3_Plan'!F199,0)</f>
        <v>0</v>
      </c>
      <c r="X199" s="110">
        <f>IF('Grunddaten Umlage § 3_IST'!D199&gt;0,'Grunddaten Umlage § 3_IST'!F199,0)</f>
        <v>0</v>
      </c>
      <c r="Y199" s="110">
        <f t="shared" si="14"/>
        <v>0</v>
      </c>
    </row>
    <row r="200" spans="1:25" x14ac:dyDescent="0.25">
      <c r="A200" s="106">
        <v>62040</v>
      </c>
      <c r="B200" s="107" t="s">
        <v>202</v>
      </c>
      <c r="C200" s="107" t="s">
        <v>191</v>
      </c>
      <c r="D200" s="108">
        <f>Finanzkraft!H200</f>
        <v>16081449.880000001</v>
      </c>
      <c r="E200" s="109">
        <f>'landesw Umlage § 3_IST'!E200</f>
        <v>7.6092651241743093E-3</v>
      </c>
      <c r="F200" s="108">
        <f>'Grunddaten Umlage § 3_Plan'!D200</f>
        <v>0</v>
      </c>
      <c r="G200" s="110">
        <f>'Grunddaten Umlage § 3_Plan'!E200</f>
        <v>0</v>
      </c>
      <c r="H200" s="108">
        <f>'Grunddaten Umlage § 3_IST'!D200</f>
        <v>0</v>
      </c>
      <c r="I200" s="108">
        <f>'Grunddaten Umlage § 3_IST'!E200</f>
        <v>0</v>
      </c>
      <c r="J200" s="110">
        <f>'Grunddaten Umlage § 3_Plan'!J200</f>
        <v>12347.54275419357</v>
      </c>
      <c r="K200" s="110">
        <f>'Grunddaten Umlage § 3_IST'!J200</f>
        <v>9190.2042448836874</v>
      </c>
      <c r="L200" s="126">
        <f t="shared" si="15"/>
        <v>3157.3385093098823</v>
      </c>
      <c r="M200" s="110"/>
      <c r="N200" s="110">
        <f>'Grunddaten Umlage § 3_Plan'!H200</f>
        <v>0</v>
      </c>
      <c r="O200" s="110"/>
      <c r="P200" s="110">
        <f>'Grunddaten Umlage § 3_IST'!H200</f>
        <v>0</v>
      </c>
      <c r="Q200" s="130">
        <f t="shared" si="12"/>
        <v>0</v>
      </c>
      <c r="R200" s="110"/>
      <c r="S200" s="110">
        <f>'Grunddaten Umlage § 3_Plan'!I200</f>
        <v>0</v>
      </c>
      <c r="T200" s="110">
        <f>'Grunddaten Umlage § 3_IST'!I200</f>
        <v>0</v>
      </c>
      <c r="U200" s="126">
        <f t="shared" si="13"/>
        <v>0</v>
      </c>
      <c r="W200" s="110">
        <f>IF('Grunddaten Umlage § 3_Plan'!D200&gt;0,'Grunddaten Umlage § 3_Plan'!F200,0)</f>
        <v>0</v>
      </c>
      <c r="X200" s="110">
        <f>IF('Grunddaten Umlage § 3_IST'!D200&gt;0,'Grunddaten Umlage § 3_IST'!F200,0)</f>
        <v>0</v>
      </c>
      <c r="Y200" s="110">
        <f t="shared" si="14"/>
        <v>0</v>
      </c>
    </row>
    <row r="201" spans="1:25" x14ac:dyDescent="0.25">
      <c r="A201" s="106">
        <v>62041</v>
      </c>
      <c r="B201" s="107" t="s">
        <v>203</v>
      </c>
      <c r="C201" s="107" t="s">
        <v>191</v>
      </c>
      <c r="D201" s="108">
        <f>Finanzkraft!H201</f>
        <v>19799315.100000001</v>
      </c>
      <c r="E201" s="109">
        <f>'landesw Umlage § 3_IST'!E201</f>
        <v>9.3684486782710276E-3</v>
      </c>
      <c r="F201" s="108">
        <f>'Grunddaten Umlage § 3_Plan'!D201</f>
        <v>0</v>
      </c>
      <c r="G201" s="110">
        <f>'Grunddaten Umlage § 3_Plan'!E201</f>
        <v>0</v>
      </c>
      <c r="H201" s="108">
        <f>'Grunddaten Umlage § 3_IST'!D201</f>
        <v>0</v>
      </c>
      <c r="I201" s="108">
        <f>'Grunddaten Umlage § 3_IST'!E201</f>
        <v>0</v>
      </c>
      <c r="J201" s="110">
        <f>'Grunddaten Umlage § 3_Plan'!J201</f>
        <v>15227.143470637029</v>
      </c>
      <c r="K201" s="110">
        <f>'Grunddaten Umlage § 3_IST'!J201</f>
        <v>11314.884605280982</v>
      </c>
      <c r="L201" s="126">
        <f t="shared" si="15"/>
        <v>3912.258865356047</v>
      </c>
      <c r="M201" s="110"/>
      <c r="N201" s="110">
        <f>'Grunddaten Umlage § 3_Plan'!H201</f>
        <v>0</v>
      </c>
      <c r="O201" s="110"/>
      <c r="P201" s="110">
        <f>'Grunddaten Umlage § 3_IST'!H201</f>
        <v>0</v>
      </c>
      <c r="Q201" s="130">
        <f t="shared" si="12"/>
        <v>0</v>
      </c>
      <c r="R201" s="110"/>
      <c r="S201" s="110">
        <f>'Grunddaten Umlage § 3_Plan'!I201</f>
        <v>0</v>
      </c>
      <c r="T201" s="110">
        <f>'Grunddaten Umlage § 3_IST'!I201</f>
        <v>0</v>
      </c>
      <c r="U201" s="126">
        <f t="shared" si="13"/>
        <v>0</v>
      </c>
      <c r="W201" s="110">
        <f>IF('Grunddaten Umlage § 3_Plan'!D201&gt;0,'Grunddaten Umlage § 3_Plan'!F201,0)</f>
        <v>0</v>
      </c>
      <c r="X201" s="110">
        <f>IF('Grunddaten Umlage § 3_IST'!D201&gt;0,'Grunddaten Umlage § 3_IST'!F201,0)</f>
        <v>0</v>
      </c>
      <c r="Y201" s="110">
        <f t="shared" si="14"/>
        <v>0</v>
      </c>
    </row>
    <row r="202" spans="1:25" x14ac:dyDescent="0.25">
      <c r="A202" s="106">
        <v>62042</v>
      </c>
      <c r="B202" s="107" t="s">
        <v>204</v>
      </c>
      <c r="C202" s="107" t="s">
        <v>191</v>
      </c>
      <c r="D202" s="108">
        <f>Finanzkraft!H202</f>
        <v>5490575.96</v>
      </c>
      <c r="E202" s="109">
        <f>'landesw Umlage § 3_IST'!E202</f>
        <v>2.5979776995118725E-3</v>
      </c>
      <c r="F202" s="108">
        <f>'Grunddaten Umlage § 3_Plan'!D202</f>
        <v>0</v>
      </c>
      <c r="G202" s="110">
        <f>'Grunddaten Umlage § 3_Plan'!E202</f>
        <v>0</v>
      </c>
      <c r="H202" s="108">
        <f>'Grunddaten Umlage § 3_IST'!D202</f>
        <v>0</v>
      </c>
      <c r="I202" s="108">
        <f>'Grunddaten Umlage § 3_IST'!E202</f>
        <v>0</v>
      </c>
      <c r="J202" s="110">
        <f>'Grunddaten Umlage § 3_Plan'!J202</f>
        <v>4229.4959598205714</v>
      </c>
      <c r="K202" s="110">
        <f>'Grunddaten Umlage § 3_IST'!J202</f>
        <v>3137.7465882105107</v>
      </c>
      <c r="L202" s="126">
        <f t="shared" si="15"/>
        <v>1091.7493716100607</v>
      </c>
      <c r="M202" s="110"/>
      <c r="N202" s="110">
        <f>'Grunddaten Umlage § 3_Plan'!H202</f>
        <v>0</v>
      </c>
      <c r="O202" s="110"/>
      <c r="P202" s="110">
        <f>'Grunddaten Umlage § 3_IST'!H202</f>
        <v>0</v>
      </c>
      <c r="Q202" s="130">
        <f t="shared" si="12"/>
        <v>0</v>
      </c>
      <c r="R202" s="110"/>
      <c r="S202" s="110">
        <f>'Grunddaten Umlage § 3_Plan'!I202</f>
        <v>0</v>
      </c>
      <c r="T202" s="110">
        <f>'Grunddaten Umlage § 3_IST'!I202</f>
        <v>0</v>
      </c>
      <c r="U202" s="126">
        <f t="shared" si="13"/>
        <v>0</v>
      </c>
      <c r="W202" s="110">
        <f>IF('Grunddaten Umlage § 3_Plan'!D202&gt;0,'Grunddaten Umlage § 3_Plan'!F202,0)</f>
        <v>0</v>
      </c>
      <c r="X202" s="110">
        <f>IF('Grunddaten Umlage § 3_IST'!D202&gt;0,'Grunddaten Umlage § 3_IST'!F202,0)</f>
        <v>0</v>
      </c>
      <c r="Y202" s="110">
        <f t="shared" si="14"/>
        <v>0</v>
      </c>
    </row>
    <row r="203" spans="1:25" x14ac:dyDescent="0.25">
      <c r="A203" s="106">
        <v>62043</v>
      </c>
      <c r="B203" s="107" t="s">
        <v>205</v>
      </c>
      <c r="C203" s="107" t="s">
        <v>191</v>
      </c>
      <c r="D203" s="108">
        <f>Finanzkraft!H203</f>
        <v>4517860.93</v>
      </c>
      <c r="E203" s="109">
        <f>'landesw Umlage § 3_IST'!E203</f>
        <v>2.137717797029798E-3</v>
      </c>
      <c r="F203" s="108">
        <f>'Grunddaten Umlage § 3_Plan'!D203</f>
        <v>0</v>
      </c>
      <c r="G203" s="110">
        <f>'Grunddaten Umlage § 3_Plan'!E203</f>
        <v>0</v>
      </c>
      <c r="H203" s="108">
        <f>'Grunddaten Umlage § 3_IST'!D203</f>
        <v>0</v>
      </c>
      <c r="I203" s="108">
        <f>'Grunddaten Umlage § 3_IST'!E203</f>
        <v>0</v>
      </c>
      <c r="J203" s="110">
        <f>'Grunddaten Umlage § 3_Plan'!J203</f>
        <v>3466.653368850451</v>
      </c>
      <c r="K203" s="110">
        <f>'Grunddaten Umlage § 3_IST'!J203</f>
        <v>2581.8607778840501</v>
      </c>
      <c r="L203" s="126">
        <f t="shared" si="15"/>
        <v>884.79259096640089</v>
      </c>
      <c r="M203" s="110"/>
      <c r="N203" s="110">
        <f>'Grunddaten Umlage § 3_Plan'!H203</f>
        <v>0</v>
      </c>
      <c r="O203" s="110"/>
      <c r="P203" s="110">
        <f>'Grunddaten Umlage § 3_IST'!H203</f>
        <v>0</v>
      </c>
      <c r="Q203" s="130">
        <f t="shared" si="12"/>
        <v>0</v>
      </c>
      <c r="R203" s="110"/>
      <c r="S203" s="110">
        <f>'Grunddaten Umlage § 3_Plan'!I203</f>
        <v>0</v>
      </c>
      <c r="T203" s="110">
        <f>'Grunddaten Umlage § 3_IST'!I203</f>
        <v>0</v>
      </c>
      <c r="U203" s="126">
        <f t="shared" si="13"/>
        <v>0</v>
      </c>
      <c r="W203" s="110">
        <f>IF('Grunddaten Umlage § 3_Plan'!D203&gt;0,'Grunddaten Umlage § 3_Plan'!F203,0)</f>
        <v>0</v>
      </c>
      <c r="X203" s="110">
        <f>IF('Grunddaten Umlage § 3_IST'!D203&gt;0,'Grunddaten Umlage § 3_IST'!F203,0)</f>
        <v>0</v>
      </c>
      <c r="Y203" s="110">
        <f t="shared" si="14"/>
        <v>0</v>
      </c>
    </row>
    <row r="204" spans="1:25" x14ac:dyDescent="0.25">
      <c r="A204" s="106">
        <v>62044</v>
      </c>
      <c r="B204" s="107" t="s">
        <v>206</v>
      </c>
      <c r="C204" s="107" t="s">
        <v>191</v>
      </c>
      <c r="D204" s="108">
        <f>Finanzkraft!H204</f>
        <v>3514478.28</v>
      </c>
      <c r="E204" s="109">
        <f>'landesw Umlage § 3_IST'!E204</f>
        <v>1.6629468863333678E-3</v>
      </c>
      <c r="F204" s="108">
        <f>'Grunddaten Umlage § 3_Plan'!D204</f>
        <v>0</v>
      </c>
      <c r="G204" s="110">
        <f>'Grunddaten Umlage § 3_Plan'!E204</f>
        <v>0</v>
      </c>
      <c r="H204" s="108">
        <f>'Grunddaten Umlage § 3_IST'!D204</f>
        <v>0</v>
      </c>
      <c r="I204" s="108">
        <f>'Grunddaten Umlage § 3_IST'!E204</f>
        <v>0</v>
      </c>
      <c r="J204" s="110">
        <f>'Grunddaten Umlage § 3_Plan'!J204</f>
        <v>2718.3303422691529</v>
      </c>
      <c r="K204" s="110">
        <f>'Grunddaten Umlage § 3_IST'!J204</f>
        <v>2008.4490794313576</v>
      </c>
      <c r="L204" s="126">
        <f t="shared" si="15"/>
        <v>709.88126283779525</v>
      </c>
      <c r="M204" s="110"/>
      <c r="N204" s="110">
        <f>'Grunddaten Umlage § 3_Plan'!H204</f>
        <v>0</v>
      </c>
      <c r="O204" s="110"/>
      <c r="P204" s="110">
        <f>'Grunddaten Umlage § 3_IST'!H204</f>
        <v>0</v>
      </c>
      <c r="Q204" s="130">
        <f t="shared" si="12"/>
        <v>0</v>
      </c>
      <c r="R204" s="110"/>
      <c r="S204" s="110">
        <f>'Grunddaten Umlage § 3_Plan'!I204</f>
        <v>0</v>
      </c>
      <c r="T204" s="110">
        <f>'Grunddaten Umlage § 3_IST'!I204</f>
        <v>0</v>
      </c>
      <c r="U204" s="126">
        <f t="shared" si="13"/>
        <v>0</v>
      </c>
      <c r="W204" s="110">
        <f>IF('Grunddaten Umlage § 3_Plan'!D204&gt;0,'Grunddaten Umlage § 3_Plan'!F204,0)</f>
        <v>0</v>
      </c>
      <c r="X204" s="110">
        <f>IF('Grunddaten Umlage § 3_IST'!D204&gt;0,'Grunddaten Umlage § 3_IST'!F204,0)</f>
        <v>0</v>
      </c>
      <c r="Y204" s="110">
        <f t="shared" si="14"/>
        <v>0</v>
      </c>
    </row>
    <row r="205" spans="1:25" x14ac:dyDescent="0.25">
      <c r="A205" s="106">
        <v>62045</v>
      </c>
      <c r="B205" s="107" t="s">
        <v>207</v>
      </c>
      <c r="C205" s="107" t="s">
        <v>191</v>
      </c>
      <c r="D205" s="108">
        <f>Finanzkraft!H205</f>
        <v>2487286.92</v>
      </c>
      <c r="E205" s="109">
        <f>'landesw Umlage § 3_IST'!E205</f>
        <v>1.1769104002064604E-3</v>
      </c>
      <c r="F205" s="108">
        <f>'Grunddaten Umlage § 3_Plan'!D205</f>
        <v>0</v>
      </c>
      <c r="G205" s="110">
        <f>'Grunddaten Umlage § 3_Plan'!E205</f>
        <v>0</v>
      </c>
      <c r="H205" s="108">
        <f>'Grunddaten Umlage § 3_IST'!D205</f>
        <v>0</v>
      </c>
      <c r="I205" s="108">
        <f>'Grunddaten Umlage § 3_IST'!E205</f>
        <v>0</v>
      </c>
      <c r="J205" s="110">
        <f>'Grunddaten Umlage § 3_Plan'!J205</f>
        <v>1916.2336497927911</v>
      </c>
      <c r="K205" s="110">
        <f>'Grunddaten Umlage § 3_IST'!J205</f>
        <v>1421.4312130435637</v>
      </c>
      <c r="L205" s="126">
        <f t="shared" si="15"/>
        <v>494.80243674922735</v>
      </c>
      <c r="M205" s="110"/>
      <c r="N205" s="110">
        <f>'Grunddaten Umlage § 3_Plan'!H205</f>
        <v>0</v>
      </c>
      <c r="O205" s="110"/>
      <c r="P205" s="110">
        <f>'Grunddaten Umlage § 3_IST'!H205</f>
        <v>0</v>
      </c>
      <c r="Q205" s="130">
        <f t="shared" si="12"/>
        <v>0</v>
      </c>
      <c r="R205" s="110"/>
      <c r="S205" s="110">
        <f>'Grunddaten Umlage § 3_Plan'!I205</f>
        <v>0</v>
      </c>
      <c r="T205" s="110">
        <f>'Grunddaten Umlage § 3_IST'!I205</f>
        <v>0</v>
      </c>
      <c r="U205" s="126">
        <f t="shared" si="13"/>
        <v>0</v>
      </c>
      <c r="W205" s="110">
        <f>IF('Grunddaten Umlage § 3_Plan'!D205&gt;0,'Grunddaten Umlage § 3_Plan'!F205,0)</f>
        <v>0</v>
      </c>
      <c r="X205" s="110">
        <f>IF('Grunddaten Umlage § 3_IST'!D205&gt;0,'Grunddaten Umlage § 3_IST'!F205,0)</f>
        <v>0</v>
      </c>
      <c r="Y205" s="110">
        <f t="shared" si="14"/>
        <v>0</v>
      </c>
    </row>
    <row r="206" spans="1:25" x14ac:dyDescent="0.25">
      <c r="A206" s="106">
        <v>62046</v>
      </c>
      <c r="B206" s="107" t="s">
        <v>208</v>
      </c>
      <c r="C206" s="107" t="s">
        <v>191</v>
      </c>
      <c r="D206" s="108">
        <f>Finanzkraft!H206</f>
        <v>3437800.88</v>
      </c>
      <c r="E206" s="109">
        <f>'landesw Umlage § 3_IST'!E206</f>
        <v>1.6266654148251306E-3</v>
      </c>
      <c r="F206" s="108">
        <f>'Grunddaten Umlage § 3_Plan'!D206</f>
        <v>0</v>
      </c>
      <c r="G206" s="110">
        <f>'Grunddaten Umlage § 3_Plan'!E206</f>
        <v>0</v>
      </c>
      <c r="H206" s="108">
        <f>'Grunddaten Umlage § 3_IST'!D206</f>
        <v>0</v>
      </c>
      <c r="I206" s="108">
        <f>'Grunddaten Umlage § 3_IST'!E206</f>
        <v>0</v>
      </c>
      <c r="J206" s="110">
        <f>'Grunddaten Umlage § 3_Plan'!J206</f>
        <v>2649.1729198616395</v>
      </c>
      <c r="K206" s="110">
        <f>'Grunddaten Umlage § 3_IST'!J206</f>
        <v>1964.6295872695823</v>
      </c>
      <c r="L206" s="126">
        <f t="shared" si="15"/>
        <v>684.54333259205714</v>
      </c>
      <c r="M206" s="110"/>
      <c r="N206" s="110">
        <f>'Grunddaten Umlage § 3_Plan'!H206</f>
        <v>0</v>
      </c>
      <c r="O206" s="110"/>
      <c r="P206" s="110">
        <f>'Grunddaten Umlage § 3_IST'!H206</f>
        <v>0</v>
      </c>
      <c r="Q206" s="130">
        <f t="shared" si="12"/>
        <v>0</v>
      </c>
      <c r="R206" s="110"/>
      <c r="S206" s="110">
        <f>'Grunddaten Umlage § 3_Plan'!I206</f>
        <v>0</v>
      </c>
      <c r="T206" s="110">
        <f>'Grunddaten Umlage § 3_IST'!I206</f>
        <v>0</v>
      </c>
      <c r="U206" s="126">
        <f t="shared" si="13"/>
        <v>0</v>
      </c>
      <c r="W206" s="110">
        <f>IF('Grunddaten Umlage § 3_Plan'!D206&gt;0,'Grunddaten Umlage § 3_Plan'!F206,0)</f>
        <v>0</v>
      </c>
      <c r="X206" s="110">
        <f>IF('Grunddaten Umlage § 3_IST'!D206&gt;0,'Grunddaten Umlage § 3_IST'!F206,0)</f>
        <v>0</v>
      </c>
      <c r="Y206" s="110">
        <f t="shared" si="14"/>
        <v>0</v>
      </c>
    </row>
    <row r="207" spans="1:25" x14ac:dyDescent="0.25">
      <c r="A207" s="106">
        <v>62047</v>
      </c>
      <c r="B207" s="107" t="s">
        <v>209</v>
      </c>
      <c r="C207" s="107" t="s">
        <v>191</v>
      </c>
      <c r="D207" s="108">
        <f>Finanzkraft!H207</f>
        <v>8795642.3399999999</v>
      </c>
      <c r="E207" s="109">
        <f>'landesw Umlage § 3_IST'!E207</f>
        <v>4.1618370857039238E-3</v>
      </c>
      <c r="F207" s="108">
        <f>'Grunddaten Umlage § 3_Plan'!D207</f>
        <v>0</v>
      </c>
      <c r="G207" s="110">
        <f>'Grunddaten Umlage § 3_Plan'!E207</f>
        <v>0</v>
      </c>
      <c r="H207" s="108">
        <f>'Grunddaten Umlage § 3_IST'!D207</f>
        <v>0</v>
      </c>
      <c r="I207" s="108">
        <f>'Grunddaten Umlage § 3_IST'!E207</f>
        <v>0</v>
      </c>
      <c r="J207" s="110">
        <f>'Grunddaten Umlage § 3_Plan'!J207</f>
        <v>6792.9955923819707</v>
      </c>
      <c r="K207" s="110">
        <f>'Grunddaten Umlage § 3_IST'!J207</f>
        <v>5026.5212510519414</v>
      </c>
      <c r="L207" s="126">
        <f t="shared" si="15"/>
        <v>1766.4743413300293</v>
      </c>
      <c r="M207" s="110"/>
      <c r="N207" s="110">
        <f>'Grunddaten Umlage § 3_Plan'!H207</f>
        <v>0</v>
      </c>
      <c r="O207" s="110"/>
      <c r="P207" s="110">
        <f>'Grunddaten Umlage § 3_IST'!H207</f>
        <v>0</v>
      </c>
      <c r="Q207" s="130">
        <f t="shared" si="12"/>
        <v>0</v>
      </c>
      <c r="R207" s="110"/>
      <c r="S207" s="110">
        <f>'Grunddaten Umlage § 3_Plan'!I207</f>
        <v>0</v>
      </c>
      <c r="T207" s="110">
        <f>'Grunddaten Umlage § 3_IST'!I207</f>
        <v>0</v>
      </c>
      <c r="U207" s="126">
        <f t="shared" si="13"/>
        <v>0</v>
      </c>
      <c r="W207" s="110">
        <f>IF('Grunddaten Umlage § 3_Plan'!D207&gt;0,'Grunddaten Umlage § 3_Plan'!F207,0)</f>
        <v>0</v>
      </c>
      <c r="X207" s="110">
        <f>IF('Grunddaten Umlage § 3_IST'!D207&gt;0,'Grunddaten Umlage § 3_IST'!F207,0)</f>
        <v>0</v>
      </c>
      <c r="Y207" s="110">
        <f t="shared" si="14"/>
        <v>0</v>
      </c>
    </row>
    <row r="208" spans="1:25" x14ac:dyDescent="0.25">
      <c r="A208" s="106">
        <v>62048</v>
      </c>
      <c r="B208" s="107" t="s">
        <v>210</v>
      </c>
      <c r="C208" s="107" t="s">
        <v>191</v>
      </c>
      <c r="D208" s="108">
        <f>Finanzkraft!H208</f>
        <v>6420264.8399999999</v>
      </c>
      <c r="E208" s="109">
        <f>'landesw Umlage § 3_IST'!E208</f>
        <v>3.0378789039247093E-3</v>
      </c>
      <c r="F208" s="108">
        <f>'Grunddaten Umlage § 3_Plan'!D208</f>
        <v>0</v>
      </c>
      <c r="G208" s="110">
        <f>'Grunddaten Umlage § 3_Plan'!E208</f>
        <v>0</v>
      </c>
      <c r="H208" s="108">
        <f>'Grunddaten Umlage § 3_IST'!D208</f>
        <v>0</v>
      </c>
      <c r="I208" s="108">
        <f>'Grunddaten Umlage § 3_IST'!E208</f>
        <v>0</v>
      </c>
      <c r="J208" s="110">
        <f>'Grunddaten Umlage § 3_Plan'!J208</f>
        <v>4959.1434071784543</v>
      </c>
      <c r="K208" s="110">
        <f>'Grunddaten Umlage § 3_IST'!J208</f>
        <v>3669.0438751562046</v>
      </c>
      <c r="L208" s="126">
        <f t="shared" si="15"/>
        <v>1290.0995320222496</v>
      </c>
      <c r="M208" s="110"/>
      <c r="N208" s="110">
        <f>'Grunddaten Umlage § 3_Plan'!H208</f>
        <v>0</v>
      </c>
      <c r="O208" s="110"/>
      <c r="P208" s="110">
        <f>'Grunddaten Umlage § 3_IST'!H208</f>
        <v>0</v>
      </c>
      <c r="Q208" s="130">
        <f t="shared" si="12"/>
        <v>0</v>
      </c>
      <c r="R208" s="110"/>
      <c r="S208" s="110">
        <f>'Grunddaten Umlage § 3_Plan'!I208</f>
        <v>0</v>
      </c>
      <c r="T208" s="110">
        <f>'Grunddaten Umlage § 3_IST'!I208</f>
        <v>0</v>
      </c>
      <c r="U208" s="126">
        <f t="shared" si="13"/>
        <v>0</v>
      </c>
      <c r="W208" s="110">
        <f>IF('Grunddaten Umlage § 3_Plan'!D208&gt;0,'Grunddaten Umlage § 3_Plan'!F208,0)</f>
        <v>0</v>
      </c>
      <c r="X208" s="110">
        <f>IF('Grunddaten Umlage § 3_IST'!D208&gt;0,'Grunddaten Umlage § 3_IST'!F208,0)</f>
        <v>0</v>
      </c>
      <c r="Y208" s="110">
        <f t="shared" si="14"/>
        <v>0</v>
      </c>
    </row>
    <row r="209" spans="1:25" x14ac:dyDescent="0.25">
      <c r="A209" s="106">
        <v>62105</v>
      </c>
      <c r="B209" s="107" t="s">
        <v>211</v>
      </c>
      <c r="C209" s="107" t="s">
        <v>212</v>
      </c>
      <c r="D209" s="108">
        <f>Finanzkraft!H209</f>
        <v>2326644.83</v>
      </c>
      <c r="E209" s="109">
        <f>'landesw Umlage § 3_IST'!E209</f>
        <v>1.1008993276954121E-3</v>
      </c>
      <c r="F209" s="108">
        <f>'Grunddaten Umlage § 3_Plan'!D209</f>
        <v>0</v>
      </c>
      <c r="G209" s="110">
        <f>'Grunddaten Umlage § 3_Plan'!E209</f>
        <v>0</v>
      </c>
      <c r="H209" s="108">
        <f>'Grunddaten Umlage § 3_IST'!D209</f>
        <v>0</v>
      </c>
      <c r="I209" s="108">
        <f>'Grunddaten Umlage § 3_IST'!E209</f>
        <v>0</v>
      </c>
      <c r="J209" s="110">
        <f>'Grunddaten Umlage § 3_Plan'!J209</f>
        <v>1783.8961938344821</v>
      </c>
      <c r="K209" s="110">
        <f>'Grunddaten Umlage § 3_IST'!J209</f>
        <v>1329.627698532036</v>
      </c>
      <c r="L209" s="126">
        <f t="shared" si="15"/>
        <v>454.26849530244613</v>
      </c>
      <c r="M209" s="110"/>
      <c r="N209" s="110">
        <f>'Grunddaten Umlage § 3_Plan'!H209</f>
        <v>0</v>
      </c>
      <c r="O209" s="110"/>
      <c r="P209" s="110">
        <f>'Grunddaten Umlage § 3_IST'!H209</f>
        <v>0</v>
      </c>
      <c r="Q209" s="130">
        <f t="shared" si="12"/>
        <v>0</v>
      </c>
      <c r="R209" s="110"/>
      <c r="S209" s="110">
        <f>'Grunddaten Umlage § 3_Plan'!I209</f>
        <v>0</v>
      </c>
      <c r="T209" s="110">
        <f>'Grunddaten Umlage § 3_IST'!I209</f>
        <v>0</v>
      </c>
      <c r="U209" s="126">
        <f t="shared" si="13"/>
        <v>0</v>
      </c>
      <c r="W209" s="110">
        <f>IF('Grunddaten Umlage § 3_Plan'!D209&gt;0,'Grunddaten Umlage § 3_Plan'!F209,0)</f>
        <v>0</v>
      </c>
      <c r="X209" s="110">
        <f>IF('Grunddaten Umlage § 3_IST'!D209&gt;0,'Grunddaten Umlage § 3_IST'!F209,0)</f>
        <v>0</v>
      </c>
      <c r="Y209" s="110">
        <f t="shared" si="14"/>
        <v>0</v>
      </c>
    </row>
    <row r="210" spans="1:25" x14ac:dyDescent="0.25">
      <c r="A210" s="106">
        <v>62115</v>
      </c>
      <c r="B210" s="107" t="s">
        <v>213</v>
      </c>
      <c r="C210" s="107" t="s">
        <v>212</v>
      </c>
      <c r="D210" s="108">
        <f>Finanzkraft!H210</f>
        <v>7314726.71</v>
      </c>
      <c r="E210" s="109">
        <f>'landesw Umlage § 3_IST'!E210</f>
        <v>3.4611117320019458E-3</v>
      </c>
      <c r="F210" s="108">
        <f>'Grunddaten Umlage § 3_Plan'!D210</f>
        <v>0</v>
      </c>
      <c r="G210" s="110">
        <f>'Grunddaten Umlage § 3_Plan'!E210</f>
        <v>0</v>
      </c>
      <c r="H210" s="108">
        <f>'Grunddaten Umlage § 3_IST'!D210</f>
        <v>0</v>
      </c>
      <c r="I210" s="108">
        <f>'Grunddaten Umlage § 3_IST'!E210</f>
        <v>0</v>
      </c>
      <c r="J210" s="110">
        <f>'Grunddaten Umlage § 3_Plan'!J210</f>
        <v>5672.3538471174406</v>
      </c>
      <c r="K210" s="110">
        <f>'Grunddaten Umlage § 3_IST'!J210</f>
        <v>4180.2096802235646</v>
      </c>
      <c r="L210" s="126">
        <f t="shared" si="15"/>
        <v>1492.144166893876</v>
      </c>
      <c r="M210" s="110"/>
      <c r="N210" s="110">
        <f>'Grunddaten Umlage § 3_Plan'!H210</f>
        <v>0</v>
      </c>
      <c r="O210" s="110"/>
      <c r="P210" s="110">
        <f>'Grunddaten Umlage § 3_IST'!H210</f>
        <v>0</v>
      </c>
      <c r="Q210" s="130">
        <f t="shared" si="12"/>
        <v>0</v>
      </c>
      <c r="R210" s="110"/>
      <c r="S210" s="110">
        <f>'Grunddaten Umlage § 3_Plan'!I210</f>
        <v>0</v>
      </c>
      <c r="T210" s="110">
        <f>'Grunddaten Umlage § 3_IST'!I210</f>
        <v>0</v>
      </c>
      <c r="U210" s="126">
        <f t="shared" si="13"/>
        <v>0</v>
      </c>
      <c r="W210" s="110">
        <f>IF('Grunddaten Umlage § 3_Plan'!D210&gt;0,'Grunddaten Umlage § 3_Plan'!F210,0)</f>
        <v>0</v>
      </c>
      <c r="X210" s="110">
        <f>IF('Grunddaten Umlage § 3_IST'!D210&gt;0,'Grunddaten Umlage § 3_IST'!F210,0)</f>
        <v>0</v>
      </c>
      <c r="Y210" s="110">
        <f t="shared" si="14"/>
        <v>0</v>
      </c>
    </row>
    <row r="211" spans="1:25" x14ac:dyDescent="0.25">
      <c r="A211" s="106">
        <v>62116</v>
      </c>
      <c r="B211" s="107" t="s">
        <v>214</v>
      </c>
      <c r="C211" s="107" t="s">
        <v>212</v>
      </c>
      <c r="D211" s="108">
        <f>Finanzkraft!H211</f>
        <v>5077870.9000000004</v>
      </c>
      <c r="E211" s="109">
        <f>'landesw Umlage § 3_IST'!E211</f>
        <v>2.4026979055217883E-3</v>
      </c>
      <c r="F211" s="108">
        <f>'Grunddaten Umlage § 3_Plan'!D211</f>
        <v>0</v>
      </c>
      <c r="G211" s="110">
        <f>'Grunddaten Umlage § 3_Plan'!E211</f>
        <v>0</v>
      </c>
      <c r="H211" s="108">
        <f>'Grunddaten Umlage § 3_IST'!D211</f>
        <v>0</v>
      </c>
      <c r="I211" s="108">
        <f>'Grunddaten Umlage § 3_IST'!E211</f>
        <v>0</v>
      </c>
      <c r="J211" s="110">
        <f>'Grunddaten Umlage § 3_Plan'!J211</f>
        <v>3914.5636287243069</v>
      </c>
      <c r="K211" s="110">
        <f>'Grunddaten Umlage § 3_IST'!J211</f>
        <v>2901.8944839164806</v>
      </c>
      <c r="L211" s="126">
        <f t="shared" si="15"/>
        <v>1012.6691448078263</v>
      </c>
      <c r="M211" s="110"/>
      <c r="N211" s="110">
        <f>'Grunddaten Umlage § 3_Plan'!H211</f>
        <v>0</v>
      </c>
      <c r="O211" s="110"/>
      <c r="P211" s="110">
        <f>'Grunddaten Umlage § 3_IST'!H211</f>
        <v>0</v>
      </c>
      <c r="Q211" s="130">
        <f t="shared" si="12"/>
        <v>0</v>
      </c>
      <c r="R211" s="110"/>
      <c r="S211" s="110">
        <f>'Grunddaten Umlage § 3_Plan'!I211</f>
        <v>0</v>
      </c>
      <c r="T211" s="110">
        <f>'Grunddaten Umlage § 3_IST'!I211</f>
        <v>0</v>
      </c>
      <c r="U211" s="126">
        <f t="shared" si="13"/>
        <v>0</v>
      </c>
      <c r="W211" s="110">
        <f>IF('Grunddaten Umlage § 3_Plan'!D211&gt;0,'Grunddaten Umlage § 3_Plan'!F211,0)</f>
        <v>0</v>
      </c>
      <c r="X211" s="110">
        <f>IF('Grunddaten Umlage § 3_IST'!D211&gt;0,'Grunddaten Umlage § 3_IST'!F211,0)</f>
        <v>0</v>
      </c>
      <c r="Y211" s="110">
        <f t="shared" si="14"/>
        <v>0</v>
      </c>
    </row>
    <row r="212" spans="1:25" x14ac:dyDescent="0.25">
      <c r="A212" s="106">
        <v>62125</v>
      </c>
      <c r="B212" s="107" t="s">
        <v>215</v>
      </c>
      <c r="C212" s="107" t="s">
        <v>212</v>
      </c>
      <c r="D212" s="108">
        <f>Finanzkraft!H212</f>
        <v>2996884.7</v>
      </c>
      <c r="E212" s="109">
        <f>'landesw Umlage § 3_IST'!E212</f>
        <v>1.4180369555634612E-3</v>
      </c>
      <c r="F212" s="108">
        <f>'Grunddaten Umlage § 3_Plan'!D212</f>
        <v>0</v>
      </c>
      <c r="G212" s="110">
        <f>'Grunddaten Umlage § 3_Plan'!E212</f>
        <v>0</v>
      </c>
      <c r="H212" s="108">
        <f>'Grunddaten Umlage § 3_IST'!D212</f>
        <v>0</v>
      </c>
      <c r="I212" s="108">
        <f>'Grunddaten Umlage § 3_IST'!E212</f>
        <v>0</v>
      </c>
      <c r="J212" s="110">
        <f>'Grunddaten Umlage § 3_Plan'!J212</f>
        <v>2361.6915686168891</v>
      </c>
      <c r="K212" s="110">
        <f>'Grunddaten Umlage § 3_IST'!J212</f>
        <v>1712.6554319968427</v>
      </c>
      <c r="L212" s="126">
        <f t="shared" si="15"/>
        <v>649.03613662004636</v>
      </c>
      <c r="M212" s="110"/>
      <c r="N212" s="110">
        <f>'Grunddaten Umlage § 3_Plan'!H212</f>
        <v>0</v>
      </c>
      <c r="O212" s="110"/>
      <c r="P212" s="110">
        <f>'Grunddaten Umlage § 3_IST'!H212</f>
        <v>0</v>
      </c>
      <c r="Q212" s="130">
        <f t="shared" si="12"/>
        <v>0</v>
      </c>
      <c r="R212" s="110"/>
      <c r="S212" s="110">
        <f>'Grunddaten Umlage § 3_Plan'!I212</f>
        <v>0</v>
      </c>
      <c r="T212" s="110">
        <f>'Grunddaten Umlage § 3_IST'!I212</f>
        <v>0</v>
      </c>
      <c r="U212" s="126">
        <f t="shared" si="13"/>
        <v>0</v>
      </c>
      <c r="W212" s="110">
        <f>IF('Grunddaten Umlage § 3_Plan'!D212&gt;0,'Grunddaten Umlage § 3_Plan'!F212,0)</f>
        <v>0</v>
      </c>
      <c r="X212" s="110">
        <f>IF('Grunddaten Umlage § 3_IST'!D212&gt;0,'Grunddaten Umlage § 3_IST'!F212,0)</f>
        <v>0</v>
      </c>
      <c r="Y212" s="110">
        <f t="shared" si="14"/>
        <v>0</v>
      </c>
    </row>
    <row r="213" spans="1:25" x14ac:dyDescent="0.25">
      <c r="A213" s="106">
        <v>62128</v>
      </c>
      <c r="B213" s="107" t="s">
        <v>216</v>
      </c>
      <c r="C213" s="107" t="s">
        <v>212</v>
      </c>
      <c r="D213" s="108">
        <f>Finanzkraft!H213</f>
        <v>4864464.8899999997</v>
      </c>
      <c r="E213" s="109">
        <f>'landesw Umlage § 3_IST'!E213</f>
        <v>2.3017205109896106E-3</v>
      </c>
      <c r="F213" s="108">
        <f>'Grunddaten Umlage § 3_Plan'!D213</f>
        <v>0</v>
      </c>
      <c r="G213" s="110">
        <f>'Grunddaten Umlage § 3_Plan'!E213</f>
        <v>0</v>
      </c>
      <c r="H213" s="108">
        <f>'Grunddaten Umlage § 3_IST'!D213</f>
        <v>0</v>
      </c>
      <c r="I213" s="108">
        <f>'Grunddaten Umlage § 3_IST'!E213</f>
        <v>0</v>
      </c>
      <c r="J213" s="110">
        <f>'Grunddaten Umlage § 3_Plan'!J213</f>
        <v>3749.0729817894248</v>
      </c>
      <c r="K213" s="110">
        <f>'Grunddaten Umlage § 3_IST'!J213</f>
        <v>2779.9375189897773</v>
      </c>
      <c r="L213" s="126">
        <f t="shared" si="15"/>
        <v>969.13546279964748</v>
      </c>
      <c r="M213" s="110"/>
      <c r="N213" s="110">
        <f>'Grunddaten Umlage § 3_Plan'!H213</f>
        <v>0</v>
      </c>
      <c r="O213" s="110"/>
      <c r="P213" s="110">
        <f>'Grunddaten Umlage § 3_IST'!H213</f>
        <v>0</v>
      </c>
      <c r="Q213" s="130">
        <f t="shared" si="12"/>
        <v>0</v>
      </c>
      <c r="R213" s="110"/>
      <c r="S213" s="110">
        <f>'Grunddaten Umlage § 3_Plan'!I213</f>
        <v>0</v>
      </c>
      <c r="T213" s="110">
        <f>'Grunddaten Umlage § 3_IST'!I213</f>
        <v>0</v>
      </c>
      <c r="U213" s="126">
        <f t="shared" si="13"/>
        <v>0</v>
      </c>
      <c r="W213" s="110">
        <f>IF('Grunddaten Umlage § 3_Plan'!D213&gt;0,'Grunddaten Umlage § 3_Plan'!F213,0)</f>
        <v>0</v>
      </c>
      <c r="X213" s="110">
        <f>IF('Grunddaten Umlage § 3_IST'!D213&gt;0,'Grunddaten Umlage § 3_IST'!F213,0)</f>
        <v>0</v>
      </c>
      <c r="Y213" s="110">
        <f t="shared" si="14"/>
        <v>0</v>
      </c>
    </row>
    <row r="214" spans="1:25" x14ac:dyDescent="0.25">
      <c r="A214" s="106">
        <v>62131</v>
      </c>
      <c r="B214" s="107" t="s">
        <v>217</v>
      </c>
      <c r="C214" s="107" t="s">
        <v>212</v>
      </c>
      <c r="D214" s="108">
        <f>Finanzkraft!H214</f>
        <v>3389175.88</v>
      </c>
      <c r="E214" s="109">
        <f>'landesw Umlage § 3_IST'!E214</f>
        <v>1.6036575069919487E-3</v>
      </c>
      <c r="F214" s="108">
        <f>'Grunddaten Umlage § 3_Plan'!D214</f>
        <v>0</v>
      </c>
      <c r="G214" s="110">
        <f>'Grunddaten Umlage § 3_Plan'!E214</f>
        <v>0</v>
      </c>
      <c r="H214" s="108">
        <f>'Grunddaten Umlage § 3_IST'!D214</f>
        <v>0</v>
      </c>
      <c r="I214" s="108">
        <f>'Grunddaten Umlage § 3_IST'!E214</f>
        <v>0</v>
      </c>
      <c r="J214" s="110">
        <f>'Grunddaten Umlage § 3_Plan'!J214</f>
        <v>2609.7326549708405</v>
      </c>
      <c r="K214" s="110">
        <f>'Grunddaten Umlage § 3_IST'!J214</f>
        <v>1936.841441005281</v>
      </c>
      <c r="L214" s="126">
        <f t="shared" si="15"/>
        <v>672.89121396555947</v>
      </c>
      <c r="M214" s="110"/>
      <c r="N214" s="110">
        <f>'Grunddaten Umlage § 3_Plan'!H214</f>
        <v>0</v>
      </c>
      <c r="O214" s="110"/>
      <c r="P214" s="110">
        <f>'Grunddaten Umlage § 3_IST'!H214</f>
        <v>0</v>
      </c>
      <c r="Q214" s="130">
        <f t="shared" si="12"/>
        <v>0</v>
      </c>
      <c r="R214" s="110"/>
      <c r="S214" s="110">
        <f>'Grunddaten Umlage § 3_Plan'!I214</f>
        <v>0</v>
      </c>
      <c r="T214" s="110">
        <f>'Grunddaten Umlage § 3_IST'!I214</f>
        <v>0</v>
      </c>
      <c r="U214" s="126">
        <f t="shared" si="13"/>
        <v>0</v>
      </c>
      <c r="W214" s="110">
        <f>IF('Grunddaten Umlage § 3_Plan'!D214&gt;0,'Grunddaten Umlage § 3_Plan'!F214,0)</f>
        <v>0</v>
      </c>
      <c r="X214" s="110">
        <f>IF('Grunddaten Umlage § 3_IST'!D214&gt;0,'Grunddaten Umlage § 3_IST'!F214,0)</f>
        <v>0</v>
      </c>
      <c r="Y214" s="110">
        <f t="shared" si="14"/>
        <v>0</v>
      </c>
    </row>
    <row r="215" spans="1:25" x14ac:dyDescent="0.25">
      <c r="A215" s="106">
        <v>62132</v>
      </c>
      <c r="B215" s="107" t="s">
        <v>218</v>
      </c>
      <c r="C215" s="107" t="s">
        <v>212</v>
      </c>
      <c r="D215" s="108">
        <f>Finanzkraft!H215</f>
        <v>2152678.67</v>
      </c>
      <c r="E215" s="109">
        <f>'landesw Umlage § 3_IST'!E215</f>
        <v>1.0185837004383922E-3</v>
      </c>
      <c r="F215" s="108">
        <f>'Grunddaten Umlage § 3_Plan'!D215</f>
        <v>0</v>
      </c>
      <c r="G215" s="110">
        <f>'Grunddaten Umlage § 3_Plan'!E215</f>
        <v>0</v>
      </c>
      <c r="H215" s="108">
        <f>'Grunddaten Umlage § 3_IST'!D215</f>
        <v>0</v>
      </c>
      <c r="I215" s="108">
        <f>'Grunddaten Umlage § 3_IST'!E215</f>
        <v>0</v>
      </c>
      <c r="J215" s="110">
        <f>'Grunddaten Umlage § 3_Plan'!J215</f>
        <v>1658.5952297141309</v>
      </c>
      <c r="K215" s="110">
        <f>'Grunddaten Umlage § 3_IST'!J215</f>
        <v>1230.2097633316487</v>
      </c>
      <c r="L215" s="126">
        <f t="shared" si="15"/>
        <v>428.38546638248226</v>
      </c>
      <c r="M215" s="110"/>
      <c r="N215" s="110">
        <f>'Grunddaten Umlage § 3_Plan'!H215</f>
        <v>0</v>
      </c>
      <c r="O215" s="110"/>
      <c r="P215" s="110">
        <f>'Grunddaten Umlage § 3_IST'!H215</f>
        <v>0</v>
      </c>
      <c r="Q215" s="130">
        <f t="shared" si="12"/>
        <v>0</v>
      </c>
      <c r="R215" s="110"/>
      <c r="S215" s="110">
        <f>'Grunddaten Umlage § 3_Plan'!I215</f>
        <v>0</v>
      </c>
      <c r="T215" s="110">
        <f>'Grunddaten Umlage § 3_IST'!I215</f>
        <v>0</v>
      </c>
      <c r="U215" s="126">
        <f t="shared" si="13"/>
        <v>0</v>
      </c>
      <c r="W215" s="110">
        <f>IF('Grunddaten Umlage § 3_Plan'!D215&gt;0,'Grunddaten Umlage § 3_Plan'!F215,0)</f>
        <v>0</v>
      </c>
      <c r="X215" s="110">
        <f>IF('Grunddaten Umlage § 3_IST'!D215&gt;0,'Grunddaten Umlage § 3_IST'!F215,0)</f>
        <v>0</v>
      </c>
      <c r="Y215" s="110">
        <f t="shared" si="14"/>
        <v>0</v>
      </c>
    </row>
    <row r="216" spans="1:25" x14ac:dyDescent="0.25">
      <c r="A216" s="106">
        <v>62135</v>
      </c>
      <c r="B216" s="107" t="s">
        <v>219</v>
      </c>
      <c r="C216" s="107" t="s">
        <v>212</v>
      </c>
      <c r="D216" s="108">
        <f>Finanzkraft!H216</f>
        <v>1985485.8</v>
      </c>
      <c r="E216" s="109">
        <f>'landesw Umlage § 3_IST'!E216</f>
        <v>9.3947299312065061E-4</v>
      </c>
      <c r="F216" s="108">
        <f>'Grunddaten Umlage § 3_Plan'!D216</f>
        <v>0</v>
      </c>
      <c r="G216" s="110">
        <f>'Grunddaten Umlage § 3_Plan'!E216</f>
        <v>0</v>
      </c>
      <c r="H216" s="108">
        <f>'Grunddaten Umlage § 3_IST'!D216</f>
        <v>0</v>
      </c>
      <c r="I216" s="108">
        <f>'Grunddaten Umlage § 3_IST'!E216</f>
        <v>0</v>
      </c>
      <c r="J216" s="110">
        <f>'Grunddaten Umlage § 3_Plan'!J216</f>
        <v>1538.5501181396603</v>
      </c>
      <c r="K216" s="110">
        <f>'Grunddaten Umlage § 3_IST'!J216</f>
        <v>1134.6626183258225</v>
      </c>
      <c r="L216" s="126">
        <f t="shared" si="15"/>
        <v>403.88749981383785</v>
      </c>
      <c r="M216" s="110"/>
      <c r="N216" s="110">
        <f>'Grunddaten Umlage § 3_Plan'!H216</f>
        <v>0</v>
      </c>
      <c r="O216" s="110"/>
      <c r="P216" s="110">
        <f>'Grunddaten Umlage § 3_IST'!H216</f>
        <v>0</v>
      </c>
      <c r="Q216" s="130">
        <f t="shared" si="12"/>
        <v>0</v>
      </c>
      <c r="R216" s="110"/>
      <c r="S216" s="110">
        <f>'Grunddaten Umlage § 3_Plan'!I216</f>
        <v>0</v>
      </c>
      <c r="T216" s="110">
        <f>'Grunddaten Umlage § 3_IST'!I216</f>
        <v>0</v>
      </c>
      <c r="U216" s="126">
        <f t="shared" si="13"/>
        <v>0</v>
      </c>
      <c r="W216" s="110">
        <f>IF('Grunddaten Umlage § 3_Plan'!D216&gt;0,'Grunddaten Umlage § 3_Plan'!F216,0)</f>
        <v>0</v>
      </c>
      <c r="X216" s="110">
        <f>IF('Grunddaten Umlage § 3_IST'!D216&gt;0,'Grunddaten Umlage § 3_IST'!F216,0)</f>
        <v>0</v>
      </c>
      <c r="Y216" s="110">
        <f t="shared" si="14"/>
        <v>0</v>
      </c>
    </row>
    <row r="217" spans="1:25" x14ac:dyDescent="0.25">
      <c r="A217" s="106">
        <v>62138</v>
      </c>
      <c r="B217" s="107" t="s">
        <v>220</v>
      </c>
      <c r="C217" s="107" t="s">
        <v>212</v>
      </c>
      <c r="D217" s="108">
        <f>Finanzkraft!H217</f>
        <v>3183538.65</v>
      </c>
      <c r="E217" s="109">
        <f>'landesw Umlage § 3_IST'!E217</f>
        <v>1.5063560687418542E-3</v>
      </c>
      <c r="F217" s="108">
        <f>'Grunddaten Umlage § 3_Plan'!D217</f>
        <v>0</v>
      </c>
      <c r="G217" s="110">
        <f>'Grunddaten Umlage § 3_Plan'!E217</f>
        <v>0</v>
      </c>
      <c r="H217" s="108">
        <f>'Grunddaten Umlage § 3_IST'!D217</f>
        <v>0</v>
      </c>
      <c r="I217" s="108">
        <f>'Grunddaten Umlage § 3_IST'!E217</f>
        <v>0</v>
      </c>
      <c r="J217" s="110">
        <f>'Grunddaten Umlage § 3_Plan'!J217</f>
        <v>2461.1882072402336</v>
      </c>
      <c r="K217" s="110">
        <f>'Grunddaten Umlage § 3_IST'!J217</f>
        <v>1819.3241674911269</v>
      </c>
      <c r="L217" s="126">
        <f t="shared" si="15"/>
        <v>641.86403974910672</v>
      </c>
      <c r="M217" s="110"/>
      <c r="N217" s="110">
        <f>'Grunddaten Umlage § 3_Plan'!H217</f>
        <v>0</v>
      </c>
      <c r="O217" s="110"/>
      <c r="P217" s="110">
        <f>'Grunddaten Umlage § 3_IST'!H217</f>
        <v>0</v>
      </c>
      <c r="Q217" s="130">
        <f t="shared" si="12"/>
        <v>0</v>
      </c>
      <c r="R217" s="110"/>
      <c r="S217" s="110">
        <f>'Grunddaten Umlage § 3_Plan'!I217</f>
        <v>0</v>
      </c>
      <c r="T217" s="110">
        <f>'Grunddaten Umlage § 3_IST'!I217</f>
        <v>0</v>
      </c>
      <c r="U217" s="126">
        <f t="shared" si="13"/>
        <v>0</v>
      </c>
      <c r="W217" s="110">
        <f>IF('Grunddaten Umlage § 3_Plan'!D217&gt;0,'Grunddaten Umlage § 3_Plan'!F217,0)</f>
        <v>0</v>
      </c>
      <c r="X217" s="110">
        <f>IF('Grunddaten Umlage § 3_IST'!D217&gt;0,'Grunddaten Umlage § 3_IST'!F217,0)</f>
        <v>0</v>
      </c>
      <c r="Y217" s="110">
        <f t="shared" si="14"/>
        <v>0</v>
      </c>
    </row>
    <row r="218" spans="1:25" x14ac:dyDescent="0.25">
      <c r="A218" s="106">
        <v>62139</v>
      </c>
      <c r="B218" s="107" t="s">
        <v>221</v>
      </c>
      <c r="C218" s="107" t="s">
        <v>212</v>
      </c>
      <c r="D218" s="108">
        <f>Finanzkraft!H218</f>
        <v>26327133.039999999</v>
      </c>
      <c r="E218" s="109">
        <f>'landesw Umlage § 3_IST'!E218</f>
        <v>1.2457218519202893E-2</v>
      </c>
      <c r="F218" s="108">
        <f>'Grunddaten Umlage § 3_Plan'!D218</f>
        <v>0</v>
      </c>
      <c r="G218" s="110">
        <f>'Grunddaten Umlage § 3_Plan'!E218</f>
        <v>0</v>
      </c>
      <c r="H218" s="108">
        <f>'Grunddaten Umlage § 3_IST'!D218</f>
        <v>0</v>
      </c>
      <c r="I218" s="108">
        <f>'Grunddaten Umlage § 3_IST'!E218</f>
        <v>0</v>
      </c>
      <c r="J218" s="110">
        <f>'Grunddaten Umlage § 3_Plan'!J218</f>
        <v>20297.783816247163</v>
      </c>
      <c r="K218" s="110">
        <f>'Grunddaten Umlage § 3_IST'!J218</f>
        <v>15045.392773989453</v>
      </c>
      <c r="L218" s="126">
        <f t="shared" si="15"/>
        <v>5252.3910422577101</v>
      </c>
      <c r="M218" s="110"/>
      <c r="N218" s="110">
        <f>'Grunddaten Umlage § 3_Plan'!H218</f>
        <v>0</v>
      </c>
      <c r="O218" s="110"/>
      <c r="P218" s="110">
        <f>'Grunddaten Umlage § 3_IST'!H218</f>
        <v>0</v>
      </c>
      <c r="Q218" s="130">
        <f t="shared" si="12"/>
        <v>0</v>
      </c>
      <c r="R218" s="110"/>
      <c r="S218" s="110">
        <f>'Grunddaten Umlage § 3_Plan'!I218</f>
        <v>0</v>
      </c>
      <c r="T218" s="110">
        <f>'Grunddaten Umlage § 3_IST'!I218</f>
        <v>0</v>
      </c>
      <c r="U218" s="126">
        <f t="shared" si="13"/>
        <v>0</v>
      </c>
      <c r="W218" s="110">
        <f>IF('Grunddaten Umlage § 3_Plan'!D218&gt;0,'Grunddaten Umlage § 3_Plan'!F218,0)</f>
        <v>0</v>
      </c>
      <c r="X218" s="110">
        <f>IF('Grunddaten Umlage § 3_IST'!D218&gt;0,'Grunddaten Umlage § 3_IST'!F218,0)</f>
        <v>0</v>
      </c>
      <c r="Y218" s="110">
        <f t="shared" si="14"/>
        <v>0</v>
      </c>
    </row>
    <row r="219" spans="1:25" x14ac:dyDescent="0.25">
      <c r="A219" s="106">
        <v>62140</v>
      </c>
      <c r="B219" s="107" t="s">
        <v>222</v>
      </c>
      <c r="C219" s="107" t="s">
        <v>212</v>
      </c>
      <c r="D219" s="108">
        <f>Finanzkraft!H219</f>
        <v>47330314.869999997</v>
      </c>
      <c r="E219" s="109">
        <f>'landesw Umlage § 3_IST'!E219</f>
        <v>2.2395301228677503E-2</v>
      </c>
      <c r="F219" s="108">
        <f>'Grunddaten Umlage § 3_Plan'!D219</f>
        <v>0</v>
      </c>
      <c r="G219" s="110">
        <f>'Grunddaten Umlage § 3_Plan'!E219</f>
        <v>0</v>
      </c>
      <c r="H219" s="108">
        <f>'Grunddaten Umlage § 3_IST'!D219</f>
        <v>0</v>
      </c>
      <c r="I219" s="108">
        <f>'Grunddaten Umlage § 3_IST'!E219</f>
        <v>0</v>
      </c>
      <c r="J219" s="110">
        <f>'Grunddaten Umlage § 3_Plan'!J219</f>
        <v>36341.761188845201</v>
      </c>
      <c r="K219" s="110">
        <f>'Grunddaten Umlage § 3_IST'!J219</f>
        <v>27048.261436359709</v>
      </c>
      <c r="L219" s="126">
        <f t="shared" si="15"/>
        <v>9293.4997524854916</v>
      </c>
      <c r="M219" s="110"/>
      <c r="N219" s="110">
        <f>'Grunddaten Umlage § 3_Plan'!H219</f>
        <v>0</v>
      </c>
      <c r="O219" s="110"/>
      <c r="P219" s="110">
        <f>'Grunddaten Umlage § 3_IST'!H219</f>
        <v>0</v>
      </c>
      <c r="Q219" s="130">
        <f t="shared" si="12"/>
        <v>0</v>
      </c>
      <c r="R219" s="110"/>
      <c r="S219" s="110">
        <f>'Grunddaten Umlage § 3_Plan'!I219</f>
        <v>0</v>
      </c>
      <c r="T219" s="110">
        <f>'Grunddaten Umlage § 3_IST'!I219</f>
        <v>0</v>
      </c>
      <c r="U219" s="126">
        <f t="shared" si="13"/>
        <v>0</v>
      </c>
      <c r="W219" s="110">
        <f>IF('Grunddaten Umlage § 3_Plan'!D219&gt;0,'Grunddaten Umlage § 3_Plan'!F219,0)</f>
        <v>0</v>
      </c>
      <c r="X219" s="110">
        <f>IF('Grunddaten Umlage § 3_IST'!D219&gt;0,'Grunddaten Umlage § 3_IST'!F219,0)</f>
        <v>0</v>
      </c>
      <c r="Y219" s="110">
        <f t="shared" si="14"/>
        <v>0</v>
      </c>
    </row>
    <row r="220" spans="1:25" x14ac:dyDescent="0.25">
      <c r="A220" s="106">
        <v>62141</v>
      </c>
      <c r="B220" s="107" t="s">
        <v>223</v>
      </c>
      <c r="C220" s="107" t="s">
        <v>212</v>
      </c>
      <c r="D220" s="108">
        <f>Finanzkraft!H220</f>
        <v>11934762.16</v>
      </c>
      <c r="E220" s="109">
        <f>'landesw Umlage § 3_IST'!E220</f>
        <v>5.6471754815059774E-3</v>
      </c>
      <c r="F220" s="108">
        <f>'Grunddaten Umlage § 3_Plan'!D220</f>
        <v>0</v>
      </c>
      <c r="G220" s="110">
        <f>'Grunddaten Umlage § 3_Plan'!E220</f>
        <v>0</v>
      </c>
      <c r="H220" s="108">
        <f>'Grunddaten Umlage § 3_IST'!D220</f>
        <v>0</v>
      </c>
      <c r="I220" s="108">
        <f>'Grunddaten Umlage § 3_IST'!E220</f>
        <v>0</v>
      </c>
      <c r="J220" s="110">
        <f>'Grunddaten Umlage § 3_Plan'!J220</f>
        <v>9167.3640265275626</v>
      </c>
      <c r="K220" s="110">
        <f>'Grunddaten Umlage § 3_IST'!J220</f>
        <v>6820.4610083645766</v>
      </c>
      <c r="L220" s="126">
        <f t="shared" si="15"/>
        <v>2346.903018162986</v>
      </c>
      <c r="M220" s="110"/>
      <c r="N220" s="110">
        <f>'Grunddaten Umlage § 3_Plan'!H220</f>
        <v>0</v>
      </c>
      <c r="O220" s="110"/>
      <c r="P220" s="110">
        <f>'Grunddaten Umlage § 3_IST'!H220</f>
        <v>0</v>
      </c>
      <c r="Q220" s="130">
        <f t="shared" si="12"/>
        <v>0</v>
      </c>
      <c r="R220" s="110"/>
      <c r="S220" s="110">
        <f>'Grunddaten Umlage § 3_Plan'!I220</f>
        <v>0</v>
      </c>
      <c r="T220" s="110">
        <f>'Grunddaten Umlage § 3_IST'!I220</f>
        <v>0</v>
      </c>
      <c r="U220" s="126">
        <f t="shared" si="13"/>
        <v>0</v>
      </c>
      <c r="W220" s="110">
        <f>IF('Grunddaten Umlage § 3_Plan'!D220&gt;0,'Grunddaten Umlage § 3_Plan'!F220,0)</f>
        <v>0</v>
      </c>
      <c r="X220" s="110">
        <f>IF('Grunddaten Umlage § 3_IST'!D220&gt;0,'Grunddaten Umlage § 3_IST'!F220,0)</f>
        <v>0</v>
      </c>
      <c r="Y220" s="110">
        <f t="shared" si="14"/>
        <v>0</v>
      </c>
    </row>
    <row r="221" spans="1:25" x14ac:dyDescent="0.25">
      <c r="A221" s="106">
        <v>62142</v>
      </c>
      <c r="B221" s="107" t="s">
        <v>224</v>
      </c>
      <c r="C221" s="107" t="s">
        <v>212</v>
      </c>
      <c r="D221" s="108">
        <f>Finanzkraft!H221</f>
        <v>5632478.1600000001</v>
      </c>
      <c r="E221" s="109">
        <f>'landesw Umlage § 3_IST'!E221</f>
        <v>2.6651216118805257E-3</v>
      </c>
      <c r="F221" s="108">
        <f>'Grunddaten Umlage § 3_Plan'!D221</f>
        <v>0</v>
      </c>
      <c r="G221" s="110">
        <f>'Grunddaten Umlage § 3_Plan'!E221</f>
        <v>0</v>
      </c>
      <c r="H221" s="108">
        <f>'Grunddaten Umlage § 3_IST'!D221</f>
        <v>0</v>
      </c>
      <c r="I221" s="108">
        <f>'Grunddaten Umlage § 3_IST'!E221</f>
        <v>0</v>
      </c>
      <c r="J221" s="110">
        <f>'Grunddaten Umlage § 3_Plan'!J221</f>
        <v>4323.2346930311214</v>
      </c>
      <c r="K221" s="110">
        <f>'Grunddaten Umlage § 3_IST'!J221</f>
        <v>3218.8406568753153</v>
      </c>
      <c r="L221" s="126">
        <f t="shared" si="15"/>
        <v>1104.3940361558061</v>
      </c>
      <c r="M221" s="110"/>
      <c r="N221" s="110">
        <f>'Grunddaten Umlage § 3_Plan'!H221</f>
        <v>0</v>
      </c>
      <c r="O221" s="110"/>
      <c r="P221" s="110">
        <f>'Grunddaten Umlage § 3_IST'!H221</f>
        <v>0</v>
      </c>
      <c r="Q221" s="130">
        <f t="shared" si="12"/>
        <v>0</v>
      </c>
      <c r="R221" s="110"/>
      <c r="S221" s="110">
        <f>'Grunddaten Umlage § 3_Plan'!I221</f>
        <v>0</v>
      </c>
      <c r="T221" s="110">
        <f>'Grunddaten Umlage § 3_IST'!I221</f>
        <v>0</v>
      </c>
      <c r="U221" s="126">
        <f t="shared" si="13"/>
        <v>0</v>
      </c>
      <c r="W221" s="110">
        <f>IF('Grunddaten Umlage § 3_Plan'!D221&gt;0,'Grunddaten Umlage § 3_Plan'!F221,0)</f>
        <v>0</v>
      </c>
      <c r="X221" s="110">
        <f>IF('Grunddaten Umlage § 3_IST'!D221&gt;0,'Grunddaten Umlage § 3_IST'!F221,0)</f>
        <v>0</v>
      </c>
      <c r="Y221" s="110">
        <f t="shared" si="14"/>
        <v>0</v>
      </c>
    </row>
    <row r="222" spans="1:25" x14ac:dyDescent="0.25">
      <c r="A222" s="106">
        <v>62143</v>
      </c>
      <c r="B222" s="107" t="s">
        <v>225</v>
      </c>
      <c r="C222" s="107" t="s">
        <v>212</v>
      </c>
      <c r="D222" s="108">
        <f>Finanzkraft!H222</f>
        <v>12663216.210000001</v>
      </c>
      <c r="E222" s="109">
        <f>'landesw Umlage § 3_IST'!E222</f>
        <v>5.9918583327781254E-3</v>
      </c>
      <c r="F222" s="108">
        <f>'Grunddaten Umlage § 3_Plan'!D222</f>
        <v>0</v>
      </c>
      <c r="G222" s="110">
        <f>'Grunddaten Umlage § 3_Plan'!E222</f>
        <v>0</v>
      </c>
      <c r="H222" s="108">
        <f>'Grunddaten Umlage § 3_IST'!D222</f>
        <v>0</v>
      </c>
      <c r="I222" s="108">
        <f>'Grunddaten Umlage § 3_IST'!E222</f>
        <v>0</v>
      </c>
      <c r="J222" s="110">
        <f>'Grunddaten Umlage § 3_Plan'!J222</f>
        <v>9862.3490986935449</v>
      </c>
      <c r="K222" s="110">
        <f>'Grunddaten Umlage § 3_IST'!J222</f>
        <v>7236.7568991249391</v>
      </c>
      <c r="L222" s="126">
        <f t="shared" si="15"/>
        <v>2625.5921995686058</v>
      </c>
      <c r="M222" s="110"/>
      <c r="N222" s="110">
        <f>'Grunddaten Umlage § 3_Plan'!H222</f>
        <v>0</v>
      </c>
      <c r="O222" s="110"/>
      <c r="P222" s="110">
        <f>'Grunddaten Umlage § 3_IST'!H222</f>
        <v>0</v>
      </c>
      <c r="Q222" s="130">
        <f t="shared" si="12"/>
        <v>0</v>
      </c>
      <c r="R222" s="110"/>
      <c r="S222" s="110">
        <f>'Grunddaten Umlage § 3_Plan'!I222</f>
        <v>0</v>
      </c>
      <c r="T222" s="110">
        <f>'Grunddaten Umlage § 3_IST'!I222</f>
        <v>0</v>
      </c>
      <c r="U222" s="126">
        <f t="shared" si="13"/>
        <v>0</v>
      </c>
      <c r="W222" s="110">
        <f>IF('Grunddaten Umlage § 3_Plan'!D222&gt;0,'Grunddaten Umlage § 3_Plan'!F222,0)</f>
        <v>0</v>
      </c>
      <c r="X222" s="110">
        <f>IF('Grunddaten Umlage § 3_IST'!D222&gt;0,'Grunddaten Umlage § 3_IST'!F222,0)</f>
        <v>0</v>
      </c>
      <c r="Y222" s="110">
        <f t="shared" si="14"/>
        <v>0</v>
      </c>
    </row>
    <row r="223" spans="1:25" x14ac:dyDescent="0.25">
      <c r="A223" s="106">
        <v>62144</v>
      </c>
      <c r="B223" s="107" t="s">
        <v>226</v>
      </c>
      <c r="C223" s="107" t="s">
        <v>212</v>
      </c>
      <c r="D223" s="108">
        <f>Finanzkraft!H223</f>
        <v>3308280.82</v>
      </c>
      <c r="E223" s="109">
        <f>'landesw Umlage § 3_IST'!E223</f>
        <v>1.565380363863111E-3</v>
      </c>
      <c r="F223" s="108">
        <f>'Grunddaten Umlage § 3_Plan'!D223</f>
        <v>0</v>
      </c>
      <c r="G223" s="110">
        <f>'Grunddaten Umlage § 3_Plan'!E223</f>
        <v>0</v>
      </c>
      <c r="H223" s="108">
        <f>'Grunddaten Umlage § 3_IST'!D223</f>
        <v>0</v>
      </c>
      <c r="I223" s="108">
        <f>'Grunddaten Umlage § 3_IST'!E223</f>
        <v>0</v>
      </c>
      <c r="J223" s="110">
        <f>'Grunddaten Umlage § 3_Plan'!J223</f>
        <v>2548.1188020863465</v>
      </c>
      <c r="K223" s="110">
        <f>'Grunddaten Umlage § 3_IST'!J223</f>
        <v>1890.6116464687375</v>
      </c>
      <c r="L223" s="126">
        <f t="shared" si="15"/>
        <v>657.50715561760899</v>
      </c>
      <c r="M223" s="110"/>
      <c r="N223" s="110">
        <f>'Grunddaten Umlage § 3_Plan'!H223</f>
        <v>0</v>
      </c>
      <c r="O223" s="110"/>
      <c r="P223" s="110">
        <f>'Grunddaten Umlage § 3_IST'!H223</f>
        <v>0</v>
      </c>
      <c r="Q223" s="130">
        <f t="shared" si="12"/>
        <v>0</v>
      </c>
      <c r="R223" s="110"/>
      <c r="S223" s="110">
        <f>'Grunddaten Umlage § 3_Plan'!I223</f>
        <v>0</v>
      </c>
      <c r="T223" s="110">
        <f>'Grunddaten Umlage § 3_IST'!I223</f>
        <v>0</v>
      </c>
      <c r="U223" s="126">
        <f t="shared" si="13"/>
        <v>0</v>
      </c>
      <c r="W223" s="110">
        <f>IF('Grunddaten Umlage § 3_Plan'!D223&gt;0,'Grunddaten Umlage § 3_Plan'!F223,0)</f>
        <v>0</v>
      </c>
      <c r="X223" s="110">
        <f>IF('Grunddaten Umlage § 3_IST'!D223&gt;0,'Grunddaten Umlage § 3_IST'!F223,0)</f>
        <v>0</v>
      </c>
      <c r="Y223" s="110">
        <f t="shared" si="14"/>
        <v>0</v>
      </c>
    </row>
    <row r="224" spans="1:25" x14ac:dyDescent="0.25">
      <c r="A224" s="106">
        <v>62145</v>
      </c>
      <c r="B224" s="107" t="s">
        <v>227</v>
      </c>
      <c r="C224" s="107" t="s">
        <v>212</v>
      </c>
      <c r="D224" s="108">
        <f>Finanzkraft!H224</f>
        <v>9658862.9900000002</v>
      </c>
      <c r="E224" s="109">
        <f>'landesw Umlage § 3_IST'!E224</f>
        <v>4.5702874950591822E-3</v>
      </c>
      <c r="F224" s="108">
        <f>'Grunddaten Umlage § 3_Plan'!D224</f>
        <v>0</v>
      </c>
      <c r="G224" s="110">
        <f>'Grunddaten Umlage § 3_Plan'!E224</f>
        <v>0</v>
      </c>
      <c r="H224" s="108">
        <f>'Grunddaten Umlage § 3_IST'!D224</f>
        <v>0</v>
      </c>
      <c r="I224" s="108">
        <f>'Grunddaten Umlage § 3_IST'!E224</f>
        <v>0</v>
      </c>
      <c r="J224" s="110">
        <f>'Grunddaten Umlage § 3_Plan'!J224</f>
        <v>7406.7942028234283</v>
      </c>
      <c r="K224" s="110">
        <f>'Grunddaten Umlage § 3_IST'!J224</f>
        <v>5519.8333678759027</v>
      </c>
      <c r="L224" s="126">
        <f t="shared" si="15"/>
        <v>1886.9608349475257</v>
      </c>
      <c r="M224" s="110"/>
      <c r="N224" s="110">
        <f>'Grunddaten Umlage § 3_Plan'!H224</f>
        <v>0</v>
      </c>
      <c r="O224" s="110"/>
      <c r="P224" s="110">
        <f>'Grunddaten Umlage § 3_IST'!H224</f>
        <v>0</v>
      </c>
      <c r="Q224" s="130">
        <f t="shared" si="12"/>
        <v>0</v>
      </c>
      <c r="R224" s="110"/>
      <c r="S224" s="110">
        <f>'Grunddaten Umlage § 3_Plan'!I224</f>
        <v>0</v>
      </c>
      <c r="T224" s="110">
        <f>'Grunddaten Umlage § 3_IST'!I224</f>
        <v>0</v>
      </c>
      <c r="U224" s="126">
        <f t="shared" si="13"/>
        <v>0</v>
      </c>
      <c r="W224" s="110">
        <f>IF('Grunddaten Umlage § 3_Plan'!D224&gt;0,'Grunddaten Umlage § 3_Plan'!F224,0)</f>
        <v>0</v>
      </c>
      <c r="X224" s="110">
        <f>IF('Grunddaten Umlage § 3_IST'!D224&gt;0,'Grunddaten Umlage § 3_IST'!F224,0)</f>
        <v>0</v>
      </c>
      <c r="Y224" s="110">
        <f t="shared" si="14"/>
        <v>0</v>
      </c>
    </row>
    <row r="225" spans="1:25" x14ac:dyDescent="0.25">
      <c r="A225" s="106">
        <v>62146</v>
      </c>
      <c r="B225" s="107" t="s">
        <v>228</v>
      </c>
      <c r="C225" s="107" t="s">
        <v>212</v>
      </c>
      <c r="D225" s="108">
        <f>Finanzkraft!H225</f>
        <v>3593390.55</v>
      </c>
      <c r="E225" s="109">
        <f>'landesw Umlage § 3_IST'!E225</f>
        <v>1.7002858320416901E-3</v>
      </c>
      <c r="F225" s="108">
        <f>'Grunddaten Umlage § 3_Plan'!D225</f>
        <v>0</v>
      </c>
      <c r="G225" s="110">
        <f>'Grunddaten Umlage § 3_Plan'!E225</f>
        <v>0</v>
      </c>
      <c r="H225" s="108">
        <f>'Grunddaten Umlage § 3_IST'!D225</f>
        <v>0</v>
      </c>
      <c r="I225" s="108">
        <f>'Grunddaten Umlage § 3_IST'!E225</f>
        <v>0</v>
      </c>
      <c r="J225" s="110">
        <f>'Grunddaten Umlage § 3_Plan'!J225</f>
        <v>2780.7554505116914</v>
      </c>
      <c r="K225" s="110">
        <f>'Grunddaten Umlage § 3_IST'!J225</f>
        <v>2053.5457519415486</v>
      </c>
      <c r="L225" s="126">
        <f t="shared" si="15"/>
        <v>727.20969857014279</v>
      </c>
      <c r="M225" s="110"/>
      <c r="N225" s="110">
        <f>'Grunddaten Umlage § 3_Plan'!H225</f>
        <v>0</v>
      </c>
      <c r="O225" s="110"/>
      <c r="P225" s="110">
        <f>'Grunddaten Umlage § 3_IST'!H225</f>
        <v>0</v>
      </c>
      <c r="Q225" s="130">
        <f t="shared" si="12"/>
        <v>0</v>
      </c>
      <c r="R225" s="110"/>
      <c r="S225" s="110">
        <f>'Grunddaten Umlage § 3_Plan'!I225</f>
        <v>0</v>
      </c>
      <c r="T225" s="110">
        <f>'Grunddaten Umlage § 3_IST'!I225</f>
        <v>0</v>
      </c>
      <c r="U225" s="126">
        <f t="shared" si="13"/>
        <v>0</v>
      </c>
      <c r="W225" s="110">
        <f>IF('Grunddaten Umlage § 3_Plan'!D225&gt;0,'Grunddaten Umlage § 3_Plan'!F225,0)</f>
        <v>0</v>
      </c>
      <c r="X225" s="110">
        <f>IF('Grunddaten Umlage § 3_IST'!D225&gt;0,'Grunddaten Umlage § 3_IST'!F225,0)</f>
        <v>0</v>
      </c>
      <c r="Y225" s="110">
        <f t="shared" si="14"/>
        <v>0</v>
      </c>
    </row>
    <row r="226" spans="1:25" x14ac:dyDescent="0.25">
      <c r="A226" s="106">
        <v>62147</v>
      </c>
      <c r="B226" s="107" t="s">
        <v>229</v>
      </c>
      <c r="C226" s="107" t="s">
        <v>212</v>
      </c>
      <c r="D226" s="108">
        <f>Finanzkraft!H226</f>
        <v>3116537.98</v>
      </c>
      <c r="E226" s="109">
        <f>'landesw Umlage § 3_IST'!E226</f>
        <v>1.4746533388678912E-3</v>
      </c>
      <c r="F226" s="108">
        <f>'Grunddaten Umlage § 3_Plan'!D226</f>
        <v>0</v>
      </c>
      <c r="G226" s="110">
        <f>'Grunddaten Umlage § 3_Plan'!E226</f>
        <v>0</v>
      </c>
      <c r="H226" s="108">
        <f>'Grunddaten Umlage § 3_IST'!D226</f>
        <v>0</v>
      </c>
      <c r="I226" s="108">
        <f>'Grunddaten Umlage § 3_IST'!E226</f>
        <v>0</v>
      </c>
      <c r="J226" s="110">
        <f>'Grunddaten Umlage § 3_Plan'!J226</f>
        <v>2402.3904049178814</v>
      </c>
      <c r="K226" s="110">
        <f>'Grunddaten Umlage § 3_IST'!J226</f>
        <v>1781.0347193108455</v>
      </c>
      <c r="L226" s="126">
        <f t="shared" si="15"/>
        <v>621.35568560703587</v>
      </c>
      <c r="M226" s="110"/>
      <c r="N226" s="110">
        <f>'Grunddaten Umlage § 3_Plan'!H226</f>
        <v>0</v>
      </c>
      <c r="O226" s="110"/>
      <c r="P226" s="110">
        <f>'Grunddaten Umlage § 3_IST'!H226</f>
        <v>0</v>
      </c>
      <c r="Q226" s="130">
        <f t="shared" si="12"/>
        <v>0</v>
      </c>
      <c r="R226" s="110"/>
      <c r="S226" s="110">
        <f>'Grunddaten Umlage § 3_Plan'!I226</f>
        <v>0</v>
      </c>
      <c r="T226" s="110">
        <f>'Grunddaten Umlage § 3_IST'!I226</f>
        <v>0</v>
      </c>
      <c r="U226" s="126">
        <f t="shared" si="13"/>
        <v>0</v>
      </c>
      <c r="W226" s="110">
        <f>IF('Grunddaten Umlage § 3_Plan'!D226&gt;0,'Grunddaten Umlage § 3_Plan'!F226,0)</f>
        <v>0</v>
      </c>
      <c r="X226" s="110">
        <f>IF('Grunddaten Umlage § 3_IST'!D226&gt;0,'Grunddaten Umlage § 3_IST'!F226,0)</f>
        <v>0</v>
      </c>
      <c r="Y226" s="110">
        <f t="shared" si="14"/>
        <v>0</v>
      </c>
    </row>
    <row r="227" spans="1:25" x14ac:dyDescent="0.25">
      <c r="A227" s="106">
        <v>62148</v>
      </c>
      <c r="B227" s="107" t="s">
        <v>230</v>
      </c>
      <c r="C227" s="107" t="s">
        <v>212</v>
      </c>
      <c r="D227" s="108">
        <f>Finanzkraft!H227</f>
        <v>2314395.7999999998</v>
      </c>
      <c r="E227" s="109">
        <f>'landesw Umlage § 3_IST'!E227</f>
        <v>1.0951034499928746E-3</v>
      </c>
      <c r="F227" s="108">
        <f>'Grunddaten Umlage § 3_Plan'!D227</f>
        <v>0</v>
      </c>
      <c r="G227" s="110">
        <f>'Grunddaten Umlage § 3_Plan'!E227</f>
        <v>0</v>
      </c>
      <c r="H227" s="108">
        <f>'Grunddaten Umlage § 3_IST'!D227</f>
        <v>0</v>
      </c>
      <c r="I227" s="108">
        <f>'Grunddaten Umlage § 3_IST'!E227</f>
        <v>0</v>
      </c>
      <c r="J227" s="110">
        <f>'Grunddaten Umlage § 3_Plan'!J227</f>
        <v>1790.8306803320781</v>
      </c>
      <c r="K227" s="110">
        <f>'Grunddaten Umlage § 3_IST'!J227</f>
        <v>1322.6276401827133</v>
      </c>
      <c r="L227" s="126">
        <f t="shared" si="15"/>
        <v>468.20304014936482</v>
      </c>
      <c r="M227" s="110"/>
      <c r="N227" s="110">
        <f>'Grunddaten Umlage § 3_Plan'!H227</f>
        <v>0</v>
      </c>
      <c r="O227" s="110"/>
      <c r="P227" s="110">
        <f>'Grunddaten Umlage § 3_IST'!H227</f>
        <v>0</v>
      </c>
      <c r="Q227" s="130">
        <f t="shared" si="12"/>
        <v>0</v>
      </c>
      <c r="R227" s="110"/>
      <c r="S227" s="110">
        <f>'Grunddaten Umlage § 3_Plan'!I227</f>
        <v>0</v>
      </c>
      <c r="T227" s="110">
        <f>'Grunddaten Umlage § 3_IST'!I227</f>
        <v>0</v>
      </c>
      <c r="U227" s="126">
        <f t="shared" si="13"/>
        <v>0</v>
      </c>
      <c r="W227" s="110">
        <f>IF('Grunddaten Umlage § 3_Plan'!D227&gt;0,'Grunddaten Umlage § 3_Plan'!F227,0)</f>
        <v>0</v>
      </c>
      <c r="X227" s="110">
        <f>IF('Grunddaten Umlage § 3_IST'!D227&gt;0,'Grunddaten Umlage § 3_IST'!F227,0)</f>
        <v>0</v>
      </c>
      <c r="Y227" s="110">
        <f t="shared" si="14"/>
        <v>0</v>
      </c>
    </row>
    <row r="228" spans="1:25" x14ac:dyDescent="0.25">
      <c r="A228" s="106">
        <v>62202</v>
      </c>
      <c r="B228" s="107" t="s">
        <v>231</v>
      </c>
      <c r="C228" s="107" t="s">
        <v>232</v>
      </c>
      <c r="D228" s="108">
        <f>Finanzkraft!H228</f>
        <v>2736801.26</v>
      </c>
      <c r="E228" s="109">
        <f>'landesw Umlage § 3_IST'!E228</f>
        <v>1.2949731855592056E-3</v>
      </c>
      <c r="F228" s="108">
        <f>'Grunddaten Umlage § 3_Plan'!D228</f>
        <v>0</v>
      </c>
      <c r="G228" s="110">
        <f>'Grunddaten Umlage § 3_Plan'!E228</f>
        <v>0</v>
      </c>
      <c r="H228" s="108">
        <f>'Grunddaten Umlage § 3_IST'!D228</f>
        <v>0</v>
      </c>
      <c r="I228" s="108">
        <f>'Grunddaten Umlage § 3_IST'!E228</f>
        <v>0</v>
      </c>
      <c r="J228" s="110">
        <f>'Grunddaten Umlage § 3_Plan'!J228</f>
        <v>2121.5423268340592</v>
      </c>
      <c r="K228" s="110">
        <f>'Grunddaten Umlage § 3_IST'!J228</f>
        <v>1564.0233153563777</v>
      </c>
      <c r="L228" s="126">
        <f t="shared" si="15"/>
        <v>557.51901147768149</v>
      </c>
      <c r="M228" s="110"/>
      <c r="N228" s="110">
        <f>'Grunddaten Umlage § 3_Plan'!H228</f>
        <v>0</v>
      </c>
      <c r="O228" s="110"/>
      <c r="P228" s="110">
        <f>'Grunddaten Umlage § 3_IST'!H228</f>
        <v>0</v>
      </c>
      <c r="Q228" s="130">
        <f t="shared" si="12"/>
        <v>0</v>
      </c>
      <c r="R228" s="110"/>
      <c r="S228" s="110">
        <f>'Grunddaten Umlage § 3_Plan'!I228</f>
        <v>0</v>
      </c>
      <c r="T228" s="110">
        <f>'Grunddaten Umlage § 3_IST'!I228</f>
        <v>0</v>
      </c>
      <c r="U228" s="126">
        <f t="shared" si="13"/>
        <v>0</v>
      </c>
      <c r="W228" s="110">
        <f>IF('Grunddaten Umlage § 3_Plan'!D228&gt;0,'Grunddaten Umlage § 3_Plan'!F228,0)</f>
        <v>0</v>
      </c>
      <c r="X228" s="110">
        <f>IF('Grunddaten Umlage § 3_IST'!D228&gt;0,'Grunddaten Umlage § 3_IST'!F228,0)</f>
        <v>0</v>
      </c>
      <c r="Y228" s="110">
        <f t="shared" si="14"/>
        <v>0</v>
      </c>
    </row>
    <row r="229" spans="1:25" x14ac:dyDescent="0.25">
      <c r="A229" s="106">
        <v>62205</v>
      </c>
      <c r="B229" s="107" t="s">
        <v>233</v>
      </c>
      <c r="C229" s="107" t="s">
        <v>232</v>
      </c>
      <c r="D229" s="108">
        <f>Finanzkraft!H229</f>
        <v>2632276.44</v>
      </c>
      <c r="E229" s="109">
        <f>'landesw Umlage § 3_IST'!E229</f>
        <v>1.2455151408324204E-3</v>
      </c>
      <c r="F229" s="108">
        <f>'Grunddaten Umlage § 3_Plan'!D229</f>
        <v>0</v>
      </c>
      <c r="G229" s="110">
        <f>'Grunddaten Umlage § 3_Plan'!E229</f>
        <v>0</v>
      </c>
      <c r="H229" s="108">
        <f>'Grunddaten Umlage § 3_IST'!D229</f>
        <v>0</v>
      </c>
      <c r="I229" s="108">
        <f>'Grunddaten Umlage § 3_IST'!E229</f>
        <v>0</v>
      </c>
      <c r="J229" s="110">
        <f>'Grunddaten Umlage § 3_Plan'!J229</f>
        <v>2035.9642200068481</v>
      </c>
      <c r="K229" s="110">
        <f>'Grunddaten Umlage § 3_IST'!J229</f>
        <v>1504.2896189777709</v>
      </c>
      <c r="L229" s="126">
        <f t="shared" si="15"/>
        <v>531.67460102907717</v>
      </c>
      <c r="M229" s="110"/>
      <c r="N229" s="110">
        <f>'Grunddaten Umlage § 3_Plan'!H229</f>
        <v>0</v>
      </c>
      <c r="O229" s="110"/>
      <c r="P229" s="110">
        <f>'Grunddaten Umlage § 3_IST'!H229</f>
        <v>0</v>
      </c>
      <c r="Q229" s="130">
        <f t="shared" si="12"/>
        <v>0</v>
      </c>
      <c r="R229" s="110"/>
      <c r="S229" s="110">
        <f>'Grunddaten Umlage § 3_Plan'!I229</f>
        <v>0</v>
      </c>
      <c r="T229" s="110">
        <f>'Grunddaten Umlage § 3_IST'!I229</f>
        <v>0</v>
      </c>
      <c r="U229" s="126">
        <f t="shared" si="13"/>
        <v>0</v>
      </c>
      <c r="W229" s="110">
        <f>IF('Grunddaten Umlage § 3_Plan'!D229&gt;0,'Grunddaten Umlage § 3_Plan'!F229,0)</f>
        <v>0</v>
      </c>
      <c r="X229" s="110">
        <f>IF('Grunddaten Umlage § 3_IST'!D229&gt;0,'Grunddaten Umlage § 3_IST'!F229,0)</f>
        <v>0</v>
      </c>
      <c r="Y229" s="110">
        <f t="shared" si="14"/>
        <v>0</v>
      </c>
    </row>
    <row r="230" spans="1:25" x14ac:dyDescent="0.25">
      <c r="A230" s="106">
        <v>62206</v>
      </c>
      <c r="B230" s="107" t="s">
        <v>234</v>
      </c>
      <c r="C230" s="107" t="s">
        <v>232</v>
      </c>
      <c r="D230" s="108">
        <f>Finanzkraft!H230</f>
        <v>1444953.25</v>
      </c>
      <c r="E230" s="109">
        <f>'landesw Umlage § 3_IST'!E230</f>
        <v>6.8370902209268468E-4</v>
      </c>
      <c r="F230" s="108">
        <f>'Grunddaten Umlage § 3_Plan'!D230</f>
        <v>0</v>
      </c>
      <c r="G230" s="110">
        <f>'Grunddaten Umlage § 3_Plan'!E230</f>
        <v>0</v>
      </c>
      <c r="H230" s="108">
        <f>'Grunddaten Umlage § 3_IST'!D230</f>
        <v>0</v>
      </c>
      <c r="I230" s="108">
        <f>'Grunddaten Umlage § 3_IST'!E230</f>
        <v>0</v>
      </c>
      <c r="J230" s="110">
        <f>'Grunddaten Umlage § 3_Plan'!J230</f>
        <v>1125.8487973280608</v>
      </c>
      <c r="K230" s="110">
        <f>'Grunddaten Umlage § 3_IST'!J230</f>
        <v>825.75984074195173</v>
      </c>
      <c r="L230" s="126">
        <f t="shared" si="15"/>
        <v>300.08895658610902</v>
      </c>
      <c r="M230" s="110"/>
      <c r="N230" s="110">
        <f>'Grunddaten Umlage § 3_Plan'!H230</f>
        <v>0</v>
      </c>
      <c r="O230" s="110"/>
      <c r="P230" s="110">
        <f>'Grunddaten Umlage § 3_IST'!H230</f>
        <v>0</v>
      </c>
      <c r="Q230" s="130">
        <f t="shared" si="12"/>
        <v>0</v>
      </c>
      <c r="R230" s="110"/>
      <c r="S230" s="110">
        <f>'Grunddaten Umlage § 3_Plan'!I230</f>
        <v>0</v>
      </c>
      <c r="T230" s="110">
        <f>'Grunddaten Umlage § 3_IST'!I230</f>
        <v>0</v>
      </c>
      <c r="U230" s="126">
        <f t="shared" si="13"/>
        <v>0</v>
      </c>
      <c r="W230" s="110">
        <f>IF('Grunddaten Umlage § 3_Plan'!D230&gt;0,'Grunddaten Umlage § 3_Plan'!F230,0)</f>
        <v>0</v>
      </c>
      <c r="X230" s="110">
        <f>IF('Grunddaten Umlage § 3_IST'!D230&gt;0,'Grunddaten Umlage § 3_IST'!F230,0)</f>
        <v>0</v>
      </c>
      <c r="Y230" s="110">
        <f t="shared" si="14"/>
        <v>0</v>
      </c>
    </row>
    <row r="231" spans="1:25" x14ac:dyDescent="0.25">
      <c r="A231" s="106">
        <v>62209</v>
      </c>
      <c r="B231" s="107" t="s">
        <v>235</v>
      </c>
      <c r="C231" s="107" t="s">
        <v>232</v>
      </c>
      <c r="D231" s="108">
        <f>Finanzkraft!H231</f>
        <v>1668791.8</v>
      </c>
      <c r="E231" s="109">
        <f>'landesw Umlage § 3_IST'!E231</f>
        <v>7.8962278513459939E-4</v>
      </c>
      <c r="F231" s="108">
        <f>'Grunddaten Umlage § 3_Plan'!D231</f>
        <v>0</v>
      </c>
      <c r="G231" s="110">
        <f>'Grunddaten Umlage § 3_Plan'!E231</f>
        <v>0</v>
      </c>
      <c r="H231" s="108">
        <f>'Grunddaten Umlage § 3_IST'!D231</f>
        <v>0</v>
      </c>
      <c r="I231" s="108">
        <f>'Grunddaten Umlage § 3_IST'!E231</f>
        <v>0</v>
      </c>
      <c r="J231" s="110">
        <f>'Grunddaten Umlage § 3_Plan'!J231</f>
        <v>1320.0212900867825</v>
      </c>
      <c r="K231" s="110">
        <f>'Grunddaten Umlage § 3_IST'!J231</f>
        <v>953.67877888054511</v>
      </c>
      <c r="L231" s="126">
        <f t="shared" si="15"/>
        <v>366.34251120623742</v>
      </c>
      <c r="M231" s="110"/>
      <c r="N231" s="110">
        <f>'Grunddaten Umlage § 3_Plan'!H231</f>
        <v>0</v>
      </c>
      <c r="O231" s="110"/>
      <c r="P231" s="110">
        <f>'Grunddaten Umlage § 3_IST'!H231</f>
        <v>0</v>
      </c>
      <c r="Q231" s="130">
        <f t="shared" si="12"/>
        <v>0</v>
      </c>
      <c r="R231" s="110"/>
      <c r="S231" s="110">
        <f>'Grunddaten Umlage § 3_Plan'!I231</f>
        <v>0</v>
      </c>
      <c r="T231" s="110">
        <f>'Grunddaten Umlage § 3_IST'!I231</f>
        <v>0</v>
      </c>
      <c r="U231" s="126">
        <f t="shared" si="13"/>
        <v>0</v>
      </c>
      <c r="W231" s="110">
        <f>IF('Grunddaten Umlage § 3_Plan'!D231&gt;0,'Grunddaten Umlage § 3_Plan'!F231,0)</f>
        <v>0</v>
      </c>
      <c r="X231" s="110">
        <f>IF('Grunddaten Umlage § 3_IST'!D231&gt;0,'Grunddaten Umlage § 3_IST'!F231,0)</f>
        <v>0</v>
      </c>
      <c r="Y231" s="110">
        <f t="shared" si="14"/>
        <v>0</v>
      </c>
    </row>
    <row r="232" spans="1:25" x14ac:dyDescent="0.25">
      <c r="A232" s="106">
        <v>62211</v>
      </c>
      <c r="B232" s="107" t="s">
        <v>236</v>
      </c>
      <c r="C232" s="107" t="s">
        <v>232</v>
      </c>
      <c r="D232" s="108">
        <f>Finanzkraft!H232</f>
        <v>3275802.09</v>
      </c>
      <c r="E232" s="109">
        <f>'landesw Umlage § 3_IST'!E232</f>
        <v>1.5500123921123902E-3</v>
      </c>
      <c r="F232" s="108">
        <f>'Grunddaten Umlage § 3_Plan'!D232</f>
        <v>0</v>
      </c>
      <c r="G232" s="110">
        <f>'Grunddaten Umlage § 3_Plan'!E232</f>
        <v>0</v>
      </c>
      <c r="H232" s="108">
        <f>'Grunddaten Umlage § 3_IST'!D232</f>
        <v>0</v>
      </c>
      <c r="I232" s="108">
        <f>'Grunddaten Umlage § 3_IST'!E232</f>
        <v>0</v>
      </c>
      <c r="J232" s="110">
        <f>'Grunddaten Umlage § 3_Plan'!J232</f>
        <v>2542.1013449007687</v>
      </c>
      <c r="K232" s="110">
        <f>'Grunddaten Umlage § 3_IST'!J232</f>
        <v>1872.050747759869</v>
      </c>
      <c r="L232" s="126">
        <f t="shared" si="15"/>
        <v>670.05059714089975</v>
      </c>
      <c r="M232" s="110"/>
      <c r="N232" s="110">
        <f>'Grunddaten Umlage § 3_Plan'!H232</f>
        <v>0</v>
      </c>
      <c r="O232" s="110"/>
      <c r="P232" s="110">
        <f>'Grunddaten Umlage § 3_IST'!H232</f>
        <v>0</v>
      </c>
      <c r="Q232" s="130">
        <f t="shared" si="12"/>
        <v>0</v>
      </c>
      <c r="R232" s="110"/>
      <c r="S232" s="110">
        <f>'Grunddaten Umlage § 3_Plan'!I232</f>
        <v>0</v>
      </c>
      <c r="T232" s="110">
        <f>'Grunddaten Umlage § 3_IST'!I232</f>
        <v>0</v>
      </c>
      <c r="U232" s="126">
        <f t="shared" si="13"/>
        <v>0</v>
      </c>
      <c r="W232" s="110">
        <f>IF('Grunddaten Umlage § 3_Plan'!D232&gt;0,'Grunddaten Umlage § 3_Plan'!F232,0)</f>
        <v>0</v>
      </c>
      <c r="X232" s="110">
        <f>IF('Grunddaten Umlage § 3_IST'!D232&gt;0,'Grunddaten Umlage § 3_IST'!F232,0)</f>
        <v>0</v>
      </c>
      <c r="Y232" s="110">
        <f t="shared" si="14"/>
        <v>0</v>
      </c>
    </row>
    <row r="233" spans="1:25" x14ac:dyDescent="0.25">
      <c r="A233" s="106">
        <v>62214</v>
      </c>
      <c r="B233" s="107" t="s">
        <v>237</v>
      </c>
      <c r="C233" s="107" t="s">
        <v>232</v>
      </c>
      <c r="D233" s="108">
        <f>Finanzkraft!H233</f>
        <v>2672365.16</v>
      </c>
      <c r="E233" s="109">
        <f>'landesw Umlage § 3_IST'!E233</f>
        <v>1.2644839341467698E-3</v>
      </c>
      <c r="F233" s="108">
        <f>'Grunddaten Umlage § 3_Plan'!D233</f>
        <v>0</v>
      </c>
      <c r="G233" s="110">
        <f>'Grunddaten Umlage § 3_Plan'!E233</f>
        <v>0</v>
      </c>
      <c r="H233" s="108">
        <f>'Grunddaten Umlage § 3_IST'!D233</f>
        <v>0</v>
      </c>
      <c r="I233" s="108">
        <f>'Grunddaten Umlage § 3_IST'!E233</f>
        <v>0</v>
      </c>
      <c r="J233" s="110">
        <f>'Grunddaten Umlage § 3_Plan'!J233</f>
        <v>2126.46192253256</v>
      </c>
      <c r="K233" s="110">
        <f>'Grunddaten Umlage § 3_IST'!J233</f>
        <v>1527.1994640144521</v>
      </c>
      <c r="L233" s="126">
        <f t="shared" si="15"/>
        <v>599.26245851810791</v>
      </c>
      <c r="M233" s="110"/>
      <c r="N233" s="110">
        <f>'Grunddaten Umlage § 3_Plan'!H233</f>
        <v>0</v>
      </c>
      <c r="O233" s="110"/>
      <c r="P233" s="110">
        <f>'Grunddaten Umlage § 3_IST'!H233</f>
        <v>0</v>
      </c>
      <c r="Q233" s="130">
        <f t="shared" si="12"/>
        <v>0</v>
      </c>
      <c r="R233" s="110"/>
      <c r="S233" s="110">
        <f>'Grunddaten Umlage § 3_Plan'!I233</f>
        <v>0</v>
      </c>
      <c r="T233" s="110">
        <f>'Grunddaten Umlage § 3_IST'!I233</f>
        <v>0</v>
      </c>
      <c r="U233" s="126">
        <f t="shared" si="13"/>
        <v>0</v>
      </c>
      <c r="W233" s="110">
        <f>IF('Grunddaten Umlage § 3_Plan'!D233&gt;0,'Grunddaten Umlage § 3_Plan'!F233,0)</f>
        <v>0</v>
      </c>
      <c r="X233" s="110">
        <f>IF('Grunddaten Umlage § 3_IST'!D233&gt;0,'Grunddaten Umlage § 3_IST'!F233,0)</f>
        <v>0</v>
      </c>
      <c r="Y233" s="110">
        <f t="shared" si="14"/>
        <v>0</v>
      </c>
    </row>
    <row r="234" spans="1:25" x14ac:dyDescent="0.25">
      <c r="A234" s="106">
        <v>62216</v>
      </c>
      <c r="B234" s="107" t="s">
        <v>238</v>
      </c>
      <c r="C234" s="107" t="s">
        <v>232</v>
      </c>
      <c r="D234" s="108">
        <f>Finanzkraft!H234</f>
        <v>1605381.99</v>
      </c>
      <c r="E234" s="109">
        <f>'landesw Umlage § 3_IST'!E234</f>
        <v>7.5961914371147166E-4</v>
      </c>
      <c r="F234" s="108">
        <f>'Grunddaten Umlage § 3_Plan'!D234</f>
        <v>0</v>
      </c>
      <c r="G234" s="110">
        <f>'Grunddaten Umlage § 3_Plan'!E234</f>
        <v>0</v>
      </c>
      <c r="H234" s="108">
        <f>'Grunddaten Umlage § 3_IST'!D234</f>
        <v>0</v>
      </c>
      <c r="I234" s="108">
        <f>'Grunddaten Umlage § 3_IST'!E234</f>
        <v>0</v>
      </c>
      <c r="J234" s="110">
        <f>'Grunddaten Umlage § 3_Plan'!J234</f>
        <v>1246.5754534823461</v>
      </c>
      <c r="K234" s="110">
        <f>'Grunddaten Umlage § 3_IST'!J234</f>
        <v>917.44143029706845</v>
      </c>
      <c r="L234" s="126">
        <f t="shared" si="15"/>
        <v>329.13402318527767</v>
      </c>
      <c r="M234" s="110"/>
      <c r="N234" s="110">
        <f>'Grunddaten Umlage § 3_Plan'!H234</f>
        <v>0</v>
      </c>
      <c r="O234" s="110"/>
      <c r="P234" s="110">
        <f>'Grunddaten Umlage § 3_IST'!H234</f>
        <v>0</v>
      </c>
      <c r="Q234" s="130">
        <f t="shared" si="12"/>
        <v>0</v>
      </c>
      <c r="R234" s="110"/>
      <c r="S234" s="110">
        <f>'Grunddaten Umlage § 3_Plan'!I234</f>
        <v>0</v>
      </c>
      <c r="T234" s="110">
        <f>'Grunddaten Umlage § 3_IST'!I234</f>
        <v>0</v>
      </c>
      <c r="U234" s="126">
        <f t="shared" si="13"/>
        <v>0</v>
      </c>
      <c r="W234" s="110">
        <f>IF('Grunddaten Umlage § 3_Plan'!D234&gt;0,'Grunddaten Umlage § 3_Plan'!F234,0)</f>
        <v>0</v>
      </c>
      <c r="X234" s="110">
        <f>IF('Grunddaten Umlage § 3_IST'!D234&gt;0,'Grunddaten Umlage § 3_IST'!F234,0)</f>
        <v>0</v>
      </c>
      <c r="Y234" s="110">
        <f t="shared" si="14"/>
        <v>0</v>
      </c>
    </row>
    <row r="235" spans="1:25" x14ac:dyDescent="0.25">
      <c r="A235" s="106">
        <v>62219</v>
      </c>
      <c r="B235" s="107" t="s">
        <v>239</v>
      </c>
      <c r="C235" s="107" t="s">
        <v>232</v>
      </c>
      <c r="D235" s="108">
        <f>Finanzkraft!H235</f>
        <v>12458224.82</v>
      </c>
      <c r="E235" s="109">
        <f>'landesw Umlage § 3_IST'!E235</f>
        <v>5.8948624868610895E-3</v>
      </c>
      <c r="F235" s="108">
        <f>'Grunddaten Umlage § 3_Plan'!D235</f>
        <v>0</v>
      </c>
      <c r="G235" s="110">
        <f>'Grunddaten Umlage § 3_Plan'!E235</f>
        <v>0</v>
      </c>
      <c r="H235" s="108">
        <f>'Grunddaten Umlage § 3_IST'!D235</f>
        <v>0</v>
      </c>
      <c r="I235" s="108">
        <f>'Grunddaten Umlage § 3_IST'!E235</f>
        <v>0</v>
      </c>
      <c r="J235" s="110">
        <f>'Grunddaten Umlage § 3_Plan'!J235</f>
        <v>9654.7946956097221</v>
      </c>
      <c r="K235" s="110">
        <f>'Grunddaten Umlage § 3_IST'!J235</f>
        <v>7119.6087093410333</v>
      </c>
      <c r="L235" s="126">
        <f t="shared" si="15"/>
        <v>2535.1859862686888</v>
      </c>
      <c r="M235" s="110"/>
      <c r="N235" s="110">
        <f>'Grunddaten Umlage § 3_Plan'!H235</f>
        <v>0</v>
      </c>
      <c r="O235" s="110"/>
      <c r="P235" s="110">
        <f>'Grunddaten Umlage § 3_IST'!H235</f>
        <v>0</v>
      </c>
      <c r="Q235" s="130">
        <f t="shared" si="12"/>
        <v>0</v>
      </c>
      <c r="R235" s="110"/>
      <c r="S235" s="110">
        <f>'Grunddaten Umlage § 3_Plan'!I235</f>
        <v>0</v>
      </c>
      <c r="T235" s="110">
        <f>'Grunddaten Umlage § 3_IST'!I235</f>
        <v>0</v>
      </c>
      <c r="U235" s="126">
        <f t="shared" si="13"/>
        <v>0</v>
      </c>
      <c r="W235" s="110">
        <f>IF('Grunddaten Umlage § 3_Plan'!D235&gt;0,'Grunddaten Umlage § 3_Plan'!F235,0)</f>
        <v>0</v>
      </c>
      <c r="X235" s="110">
        <f>IF('Grunddaten Umlage § 3_IST'!D235&gt;0,'Grunddaten Umlage § 3_IST'!F235,0)</f>
        <v>0</v>
      </c>
      <c r="Y235" s="110">
        <f t="shared" si="14"/>
        <v>0</v>
      </c>
    </row>
    <row r="236" spans="1:25" x14ac:dyDescent="0.25">
      <c r="A236" s="106">
        <v>62220</v>
      </c>
      <c r="B236" s="107" t="s">
        <v>240</v>
      </c>
      <c r="C236" s="107" t="s">
        <v>232</v>
      </c>
      <c r="D236" s="108">
        <f>Finanzkraft!H236</f>
        <v>3269908.18</v>
      </c>
      <c r="E236" s="109">
        <f>'landesw Umlage § 3_IST'!E236</f>
        <v>1.5472235687076178E-3</v>
      </c>
      <c r="F236" s="108">
        <f>'Grunddaten Umlage § 3_Plan'!D236</f>
        <v>0</v>
      </c>
      <c r="G236" s="110">
        <f>'Grunddaten Umlage § 3_Plan'!E236</f>
        <v>0</v>
      </c>
      <c r="H236" s="108">
        <f>'Grunddaten Umlage § 3_IST'!D236</f>
        <v>0</v>
      </c>
      <c r="I236" s="108">
        <f>'Grunddaten Umlage § 3_IST'!E236</f>
        <v>0</v>
      </c>
      <c r="J236" s="110">
        <f>'Grunddaten Umlage § 3_Plan'!J236</f>
        <v>2551.4533817102747</v>
      </c>
      <c r="K236" s="110">
        <f>'Grunddaten Umlage § 3_IST'!J236</f>
        <v>1868.6825044046275</v>
      </c>
      <c r="L236" s="126">
        <f t="shared" si="15"/>
        <v>682.77087730564722</v>
      </c>
      <c r="M236" s="110"/>
      <c r="N236" s="110">
        <f>'Grunddaten Umlage § 3_Plan'!H236</f>
        <v>0</v>
      </c>
      <c r="O236" s="110"/>
      <c r="P236" s="110">
        <f>'Grunddaten Umlage § 3_IST'!H236</f>
        <v>0</v>
      </c>
      <c r="Q236" s="130">
        <f t="shared" si="12"/>
        <v>0</v>
      </c>
      <c r="R236" s="110"/>
      <c r="S236" s="110">
        <f>'Grunddaten Umlage § 3_Plan'!I236</f>
        <v>0</v>
      </c>
      <c r="T236" s="110">
        <f>'Grunddaten Umlage § 3_IST'!I236</f>
        <v>0</v>
      </c>
      <c r="U236" s="126">
        <f t="shared" si="13"/>
        <v>0</v>
      </c>
      <c r="W236" s="110">
        <f>IF('Grunddaten Umlage § 3_Plan'!D236&gt;0,'Grunddaten Umlage § 3_Plan'!F236,0)</f>
        <v>0</v>
      </c>
      <c r="X236" s="110">
        <f>IF('Grunddaten Umlage § 3_IST'!D236&gt;0,'Grunddaten Umlage § 3_IST'!F236,0)</f>
        <v>0</v>
      </c>
      <c r="Y236" s="110">
        <f t="shared" si="14"/>
        <v>0</v>
      </c>
    </row>
    <row r="237" spans="1:25" x14ac:dyDescent="0.25">
      <c r="A237" s="106">
        <v>62226</v>
      </c>
      <c r="B237" s="107" t="s">
        <v>241</v>
      </c>
      <c r="C237" s="107" t="s">
        <v>232</v>
      </c>
      <c r="D237" s="108">
        <f>Finanzkraft!H237</f>
        <v>2756833.03</v>
      </c>
      <c r="E237" s="109">
        <f>'landesw Umlage § 3_IST'!E237</f>
        <v>1.3044516250017865E-3</v>
      </c>
      <c r="F237" s="108">
        <f>'Grunddaten Umlage § 3_Plan'!D237</f>
        <v>0</v>
      </c>
      <c r="G237" s="110">
        <f>'Grunddaten Umlage § 3_Plan'!E237</f>
        <v>0</v>
      </c>
      <c r="H237" s="108">
        <f>'Grunddaten Umlage § 3_IST'!D237</f>
        <v>0</v>
      </c>
      <c r="I237" s="108">
        <f>'Grunddaten Umlage § 3_IST'!E237</f>
        <v>0</v>
      </c>
      <c r="J237" s="110">
        <f>'Grunddaten Umlage § 3_Plan'!J237</f>
        <v>2158.2187042901382</v>
      </c>
      <c r="K237" s="110">
        <f>'Grunddaten Umlage § 3_IST'!J237</f>
        <v>1575.4710429593151</v>
      </c>
      <c r="L237" s="126">
        <f t="shared" si="15"/>
        <v>582.74766133082312</v>
      </c>
      <c r="M237" s="110"/>
      <c r="N237" s="110">
        <f>'Grunddaten Umlage § 3_Plan'!H237</f>
        <v>0</v>
      </c>
      <c r="O237" s="110"/>
      <c r="P237" s="110">
        <f>'Grunddaten Umlage § 3_IST'!H237</f>
        <v>0</v>
      </c>
      <c r="Q237" s="130">
        <f t="shared" si="12"/>
        <v>0</v>
      </c>
      <c r="R237" s="110"/>
      <c r="S237" s="110">
        <f>'Grunddaten Umlage § 3_Plan'!I237</f>
        <v>0</v>
      </c>
      <c r="T237" s="110">
        <f>'Grunddaten Umlage § 3_IST'!I237</f>
        <v>0</v>
      </c>
      <c r="U237" s="126">
        <f t="shared" si="13"/>
        <v>0</v>
      </c>
      <c r="W237" s="110">
        <f>IF('Grunddaten Umlage § 3_Plan'!D237&gt;0,'Grunddaten Umlage § 3_Plan'!F237,0)</f>
        <v>0</v>
      </c>
      <c r="X237" s="110">
        <f>IF('Grunddaten Umlage § 3_IST'!D237&gt;0,'Grunddaten Umlage § 3_IST'!F237,0)</f>
        <v>0</v>
      </c>
      <c r="Y237" s="110">
        <f t="shared" si="14"/>
        <v>0</v>
      </c>
    </row>
    <row r="238" spans="1:25" x14ac:dyDescent="0.25">
      <c r="A238" s="106">
        <v>62232</v>
      </c>
      <c r="B238" s="107" t="s">
        <v>242</v>
      </c>
      <c r="C238" s="107" t="s">
        <v>232</v>
      </c>
      <c r="D238" s="108">
        <f>Finanzkraft!H238</f>
        <v>1805654.45</v>
      </c>
      <c r="E238" s="109">
        <f>'landesw Umlage § 3_IST'!E238</f>
        <v>8.5438213191105271E-4</v>
      </c>
      <c r="F238" s="108">
        <f>'Grunddaten Umlage § 3_Plan'!D238</f>
        <v>0</v>
      </c>
      <c r="G238" s="110">
        <f>'Grunddaten Umlage § 3_Plan'!E238</f>
        <v>0</v>
      </c>
      <c r="H238" s="108">
        <f>'Grunddaten Umlage § 3_IST'!D238</f>
        <v>0</v>
      </c>
      <c r="I238" s="108">
        <f>'Grunddaten Umlage § 3_IST'!E238</f>
        <v>0</v>
      </c>
      <c r="J238" s="110">
        <f>'Grunddaten Umlage § 3_Plan'!J238</f>
        <v>1404.1204611847436</v>
      </c>
      <c r="K238" s="110">
        <f>'Grunddaten Umlage § 3_IST'!J238</f>
        <v>1031.8928526351951</v>
      </c>
      <c r="L238" s="126">
        <f t="shared" si="15"/>
        <v>372.22760854954845</v>
      </c>
      <c r="M238" s="110"/>
      <c r="N238" s="110">
        <f>'Grunddaten Umlage § 3_Plan'!H238</f>
        <v>0</v>
      </c>
      <c r="O238" s="110"/>
      <c r="P238" s="110">
        <f>'Grunddaten Umlage § 3_IST'!H238</f>
        <v>0</v>
      </c>
      <c r="Q238" s="130">
        <f t="shared" si="12"/>
        <v>0</v>
      </c>
      <c r="R238" s="110"/>
      <c r="S238" s="110">
        <f>'Grunddaten Umlage § 3_Plan'!I238</f>
        <v>0</v>
      </c>
      <c r="T238" s="110">
        <f>'Grunddaten Umlage § 3_IST'!I238</f>
        <v>0</v>
      </c>
      <c r="U238" s="126">
        <f t="shared" si="13"/>
        <v>0</v>
      </c>
      <c r="W238" s="110">
        <f>IF('Grunddaten Umlage § 3_Plan'!D238&gt;0,'Grunddaten Umlage § 3_Plan'!F238,0)</f>
        <v>0</v>
      </c>
      <c r="X238" s="110">
        <f>IF('Grunddaten Umlage § 3_IST'!D238&gt;0,'Grunddaten Umlage § 3_IST'!F238,0)</f>
        <v>0</v>
      </c>
      <c r="Y238" s="110">
        <f t="shared" si="14"/>
        <v>0</v>
      </c>
    </row>
    <row r="239" spans="1:25" x14ac:dyDescent="0.25">
      <c r="A239" s="106">
        <v>62233</v>
      </c>
      <c r="B239" s="107" t="s">
        <v>243</v>
      </c>
      <c r="C239" s="107" t="s">
        <v>232</v>
      </c>
      <c r="D239" s="108">
        <f>Finanzkraft!H239</f>
        <v>4420791.67</v>
      </c>
      <c r="E239" s="109">
        <f>'landesw Umlage § 3_IST'!E239</f>
        <v>2.0917875021708738E-3</v>
      </c>
      <c r="F239" s="108">
        <f>'Grunddaten Umlage § 3_Plan'!D239</f>
        <v>0</v>
      </c>
      <c r="G239" s="110">
        <f>'Grunddaten Umlage § 3_Plan'!E239</f>
        <v>0</v>
      </c>
      <c r="H239" s="108">
        <f>'Grunddaten Umlage § 3_IST'!D239</f>
        <v>0</v>
      </c>
      <c r="I239" s="108">
        <f>'Grunddaten Umlage § 3_IST'!E239</f>
        <v>0</v>
      </c>
      <c r="J239" s="110">
        <f>'Grunddaten Umlage § 3_Plan'!J239</f>
        <v>3405.1847454660888</v>
      </c>
      <c r="K239" s="110">
        <f>'Grunddaten Umlage § 3_IST'!J239</f>
        <v>2526.3877743951552</v>
      </c>
      <c r="L239" s="126">
        <f t="shared" si="15"/>
        <v>878.79697107093352</v>
      </c>
      <c r="M239" s="110"/>
      <c r="N239" s="110">
        <f>'Grunddaten Umlage § 3_Plan'!H239</f>
        <v>0</v>
      </c>
      <c r="O239" s="110"/>
      <c r="P239" s="110">
        <f>'Grunddaten Umlage § 3_IST'!H239</f>
        <v>0</v>
      </c>
      <c r="Q239" s="130">
        <f t="shared" si="12"/>
        <v>0</v>
      </c>
      <c r="R239" s="110"/>
      <c r="S239" s="110">
        <f>'Grunddaten Umlage § 3_Plan'!I239</f>
        <v>0</v>
      </c>
      <c r="T239" s="110">
        <f>'Grunddaten Umlage § 3_IST'!I239</f>
        <v>0</v>
      </c>
      <c r="U239" s="126">
        <f t="shared" si="13"/>
        <v>0</v>
      </c>
      <c r="W239" s="110">
        <f>IF('Grunddaten Umlage § 3_Plan'!D239&gt;0,'Grunddaten Umlage § 3_Plan'!F239,0)</f>
        <v>0</v>
      </c>
      <c r="X239" s="110">
        <f>IF('Grunddaten Umlage § 3_IST'!D239&gt;0,'Grunddaten Umlage § 3_IST'!F239,0)</f>
        <v>0</v>
      </c>
      <c r="Y239" s="110">
        <f t="shared" si="14"/>
        <v>0</v>
      </c>
    </row>
    <row r="240" spans="1:25" x14ac:dyDescent="0.25">
      <c r="A240" s="106">
        <v>62235</v>
      </c>
      <c r="B240" s="107" t="s">
        <v>244</v>
      </c>
      <c r="C240" s="107" t="s">
        <v>232</v>
      </c>
      <c r="D240" s="108">
        <f>Finanzkraft!H240</f>
        <v>2579166.63</v>
      </c>
      <c r="E240" s="109">
        <f>'landesw Umlage § 3_IST'!E240</f>
        <v>1.2203851539220284E-3</v>
      </c>
      <c r="F240" s="108">
        <f>'Grunddaten Umlage § 3_Plan'!D240</f>
        <v>0</v>
      </c>
      <c r="G240" s="110">
        <f>'Grunddaten Umlage § 3_Plan'!E240</f>
        <v>0</v>
      </c>
      <c r="H240" s="108">
        <f>'Grunddaten Umlage § 3_IST'!D240</f>
        <v>0</v>
      </c>
      <c r="I240" s="108">
        <f>'Grunddaten Umlage § 3_IST'!E240</f>
        <v>0</v>
      </c>
      <c r="J240" s="110">
        <f>'Grunddaten Umlage § 3_Plan'!J240</f>
        <v>2006.8855973841235</v>
      </c>
      <c r="K240" s="110">
        <f>'Grunddaten Umlage § 3_IST'!J240</f>
        <v>1473.9384998343417</v>
      </c>
      <c r="L240" s="126">
        <f t="shared" si="15"/>
        <v>532.9470975497818</v>
      </c>
      <c r="M240" s="110"/>
      <c r="N240" s="110">
        <f>'Grunddaten Umlage § 3_Plan'!H240</f>
        <v>0</v>
      </c>
      <c r="O240" s="110"/>
      <c r="P240" s="110">
        <f>'Grunddaten Umlage § 3_IST'!H240</f>
        <v>0</v>
      </c>
      <c r="Q240" s="130">
        <f t="shared" si="12"/>
        <v>0</v>
      </c>
      <c r="R240" s="110"/>
      <c r="S240" s="110">
        <f>'Grunddaten Umlage § 3_Plan'!I240</f>
        <v>0</v>
      </c>
      <c r="T240" s="110">
        <f>'Grunddaten Umlage § 3_IST'!I240</f>
        <v>0</v>
      </c>
      <c r="U240" s="126">
        <f t="shared" si="13"/>
        <v>0</v>
      </c>
      <c r="W240" s="110">
        <f>IF('Grunddaten Umlage § 3_Plan'!D240&gt;0,'Grunddaten Umlage § 3_Plan'!F240,0)</f>
        <v>0</v>
      </c>
      <c r="X240" s="110">
        <f>IF('Grunddaten Umlage § 3_IST'!D240&gt;0,'Grunddaten Umlage § 3_IST'!F240,0)</f>
        <v>0</v>
      </c>
      <c r="Y240" s="110">
        <f t="shared" si="14"/>
        <v>0</v>
      </c>
    </row>
    <row r="241" spans="1:25" x14ac:dyDescent="0.25">
      <c r="A241" s="106">
        <v>62242</v>
      </c>
      <c r="B241" s="107" t="s">
        <v>245</v>
      </c>
      <c r="C241" s="107" t="s">
        <v>232</v>
      </c>
      <c r="D241" s="108">
        <f>Finanzkraft!H241</f>
        <v>1312829.52</v>
      </c>
      <c r="E241" s="109">
        <f>'landesw Umlage § 3_IST'!E241</f>
        <v>6.2119199170880351E-4</v>
      </c>
      <c r="F241" s="108">
        <f>'Grunddaten Umlage § 3_Plan'!D241</f>
        <v>0</v>
      </c>
      <c r="G241" s="110">
        <f>'Grunddaten Umlage § 3_Plan'!E241</f>
        <v>0</v>
      </c>
      <c r="H241" s="108">
        <f>'Grunddaten Umlage § 3_IST'!D241</f>
        <v>0</v>
      </c>
      <c r="I241" s="108">
        <f>'Grunddaten Umlage § 3_IST'!E241</f>
        <v>0</v>
      </c>
      <c r="J241" s="110">
        <f>'Grunddaten Umlage § 3_Plan'!J241</f>
        <v>1023.249992239703</v>
      </c>
      <c r="K241" s="110">
        <f>'Grunddaten Umlage § 3_IST'!J241</f>
        <v>750.25395829002287</v>
      </c>
      <c r="L241" s="126">
        <f t="shared" si="15"/>
        <v>272.99603394968017</v>
      </c>
      <c r="M241" s="110"/>
      <c r="N241" s="110">
        <f>'Grunddaten Umlage § 3_Plan'!H241</f>
        <v>0</v>
      </c>
      <c r="O241" s="110"/>
      <c r="P241" s="110">
        <f>'Grunddaten Umlage § 3_IST'!H241</f>
        <v>0</v>
      </c>
      <c r="Q241" s="130">
        <f t="shared" si="12"/>
        <v>0</v>
      </c>
      <c r="R241" s="110"/>
      <c r="S241" s="110">
        <f>'Grunddaten Umlage § 3_Plan'!I241</f>
        <v>0</v>
      </c>
      <c r="T241" s="110">
        <f>'Grunddaten Umlage § 3_IST'!I241</f>
        <v>0</v>
      </c>
      <c r="U241" s="126">
        <f t="shared" si="13"/>
        <v>0</v>
      </c>
      <c r="W241" s="110">
        <f>IF('Grunddaten Umlage § 3_Plan'!D241&gt;0,'Grunddaten Umlage § 3_Plan'!F241,0)</f>
        <v>0</v>
      </c>
      <c r="X241" s="110">
        <f>IF('Grunddaten Umlage § 3_IST'!D241&gt;0,'Grunddaten Umlage § 3_IST'!F241,0)</f>
        <v>0</v>
      </c>
      <c r="Y241" s="110">
        <f t="shared" si="14"/>
        <v>0</v>
      </c>
    </row>
    <row r="242" spans="1:25" x14ac:dyDescent="0.25">
      <c r="A242" s="106">
        <v>62244</v>
      </c>
      <c r="B242" s="107" t="s">
        <v>246</v>
      </c>
      <c r="C242" s="107" t="s">
        <v>232</v>
      </c>
      <c r="D242" s="108">
        <f>Finanzkraft!H242</f>
        <v>3679733.96</v>
      </c>
      <c r="E242" s="109">
        <f>'landesw Umlage § 3_IST'!E242</f>
        <v>1.7411409727981456E-3</v>
      </c>
      <c r="F242" s="108">
        <f>'Grunddaten Umlage § 3_Plan'!D242</f>
        <v>0</v>
      </c>
      <c r="G242" s="110">
        <f>'Grunddaten Umlage § 3_Plan'!E242</f>
        <v>0</v>
      </c>
      <c r="H242" s="108">
        <f>'Grunddaten Umlage § 3_IST'!D242</f>
        <v>0</v>
      </c>
      <c r="I242" s="108">
        <f>'Grunddaten Umlage § 3_IST'!E242</f>
        <v>0</v>
      </c>
      <c r="J242" s="110">
        <f>'Grunddaten Umlage § 3_Plan'!J242</f>
        <v>2875.6278393788407</v>
      </c>
      <c r="K242" s="110">
        <f>'Grunddaten Umlage § 3_IST'!J242</f>
        <v>2102.8891618343719</v>
      </c>
      <c r="L242" s="126">
        <f t="shared" si="15"/>
        <v>772.73867754446883</v>
      </c>
      <c r="M242" s="110"/>
      <c r="N242" s="110">
        <f>'Grunddaten Umlage § 3_Plan'!H242</f>
        <v>0</v>
      </c>
      <c r="O242" s="110"/>
      <c r="P242" s="110">
        <f>'Grunddaten Umlage § 3_IST'!H242</f>
        <v>0</v>
      </c>
      <c r="Q242" s="130">
        <f t="shared" si="12"/>
        <v>0</v>
      </c>
      <c r="R242" s="110"/>
      <c r="S242" s="110">
        <f>'Grunddaten Umlage § 3_Plan'!I242</f>
        <v>0</v>
      </c>
      <c r="T242" s="110">
        <f>'Grunddaten Umlage § 3_IST'!I242</f>
        <v>0</v>
      </c>
      <c r="U242" s="126">
        <f t="shared" si="13"/>
        <v>0</v>
      </c>
      <c r="W242" s="110">
        <f>IF('Grunddaten Umlage § 3_Plan'!D242&gt;0,'Grunddaten Umlage § 3_Plan'!F242,0)</f>
        <v>0</v>
      </c>
      <c r="X242" s="110">
        <f>IF('Grunddaten Umlage § 3_IST'!D242&gt;0,'Grunddaten Umlage § 3_IST'!F242,0)</f>
        <v>0</v>
      </c>
      <c r="Y242" s="110">
        <f t="shared" si="14"/>
        <v>0</v>
      </c>
    </row>
    <row r="243" spans="1:25" x14ac:dyDescent="0.25">
      <c r="A243" s="106">
        <v>62245</v>
      </c>
      <c r="B243" s="107" t="s">
        <v>247</v>
      </c>
      <c r="C243" s="107" t="s">
        <v>232</v>
      </c>
      <c r="D243" s="108">
        <f>Finanzkraft!H243</f>
        <v>1759527.29</v>
      </c>
      <c r="E243" s="109">
        <f>'landesw Umlage § 3_IST'!E243</f>
        <v>8.3255612788253987E-4</v>
      </c>
      <c r="F243" s="108">
        <f>'Grunddaten Umlage § 3_Plan'!D243</f>
        <v>0</v>
      </c>
      <c r="G243" s="110">
        <f>'Grunddaten Umlage § 3_Plan'!E243</f>
        <v>0</v>
      </c>
      <c r="H243" s="108">
        <f>'Grunddaten Umlage § 3_IST'!D243</f>
        <v>0</v>
      </c>
      <c r="I243" s="108">
        <f>'Grunddaten Umlage § 3_IST'!E243</f>
        <v>0</v>
      </c>
      <c r="J243" s="110">
        <f>'Grunddaten Umlage § 3_Plan'!J243</f>
        <v>1353.8184390842487</v>
      </c>
      <c r="K243" s="110">
        <f>'Grunddaten Umlage § 3_IST'!J243</f>
        <v>1005.5321684431783</v>
      </c>
      <c r="L243" s="126">
        <f t="shared" si="15"/>
        <v>348.28627064107036</v>
      </c>
      <c r="M243" s="110"/>
      <c r="N243" s="110">
        <f>'Grunddaten Umlage § 3_Plan'!H243</f>
        <v>0</v>
      </c>
      <c r="O243" s="110"/>
      <c r="P243" s="110">
        <f>'Grunddaten Umlage § 3_IST'!H243</f>
        <v>0</v>
      </c>
      <c r="Q243" s="130">
        <f t="shared" si="12"/>
        <v>0</v>
      </c>
      <c r="R243" s="110"/>
      <c r="S243" s="110">
        <f>'Grunddaten Umlage § 3_Plan'!I243</f>
        <v>0</v>
      </c>
      <c r="T243" s="110">
        <f>'Grunddaten Umlage § 3_IST'!I243</f>
        <v>0</v>
      </c>
      <c r="U243" s="126">
        <f t="shared" si="13"/>
        <v>0</v>
      </c>
      <c r="W243" s="110">
        <f>IF('Grunddaten Umlage § 3_Plan'!D243&gt;0,'Grunddaten Umlage § 3_Plan'!F243,0)</f>
        <v>0</v>
      </c>
      <c r="X243" s="110">
        <f>IF('Grunddaten Umlage § 3_IST'!D243&gt;0,'Grunddaten Umlage § 3_IST'!F243,0)</f>
        <v>0</v>
      </c>
      <c r="Y243" s="110">
        <f t="shared" si="14"/>
        <v>0</v>
      </c>
    </row>
    <row r="244" spans="1:25" x14ac:dyDescent="0.25">
      <c r="A244" s="106">
        <v>62247</v>
      </c>
      <c r="B244" s="107" t="s">
        <v>248</v>
      </c>
      <c r="C244" s="107" t="s">
        <v>232</v>
      </c>
      <c r="D244" s="108">
        <f>Finanzkraft!H244</f>
        <v>1673019.8</v>
      </c>
      <c r="E244" s="109">
        <f>'landesw Umlage § 3_IST'!E244</f>
        <v>7.9162334933652627E-4</v>
      </c>
      <c r="F244" s="108">
        <f>'Grunddaten Umlage § 3_Plan'!D244</f>
        <v>0</v>
      </c>
      <c r="G244" s="110">
        <f>'Grunddaten Umlage § 3_Plan'!E244</f>
        <v>0</v>
      </c>
      <c r="H244" s="108">
        <f>'Grunddaten Umlage § 3_IST'!D244</f>
        <v>0</v>
      </c>
      <c r="I244" s="108">
        <f>'Grunddaten Umlage § 3_IST'!E244</f>
        <v>0</v>
      </c>
      <c r="J244" s="110">
        <f>'Grunddaten Umlage § 3_Plan'!J244</f>
        <v>1311.557634998024</v>
      </c>
      <c r="K244" s="110">
        <f>'Grunddaten Umlage § 3_IST'!J244</f>
        <v>956.0949903438966</v>
      </c>
      <c r="L244" s="126">
        <f t="shared" si="15"/>
        <v>355.46264465412742</v>
      </c>
      <c r="M244" s="110"/>
      <c r="N244" s="110">
        <f>'Grunddaten Umlage § 3_Plan'!H244</f>
        <v>0</v>
      </c>
      <c r="O244" s="110"/>
      <c r="P244" s="110">
        <f>'Grunddaten Umlage § 3_IST'!H244</f>
        <v>0</v>
      </c>
      <c r="Q244" s="130">
        <f t="shared" si="12"/>
        <v>0</v>
      </c>
      <c r="R244" s="110"/>
      <c r="S244" s="110">
        <f>'Grunddaten Umlage § 3_Plan'!I244</f>
        <v>0</v>
      </c>
      <c r="T244" s="110">
        <f>'Grunddaten Umlage § 3_IST'!I244</f>
        <v>0</v>
      </c>
      <c r="U244" s="126">
        <f t="shared" si="13"/>
        <v>0</v>
      </c>
      <c r="W244" s="110">
        <f>IF('Grunddaten Umlage § 3_Plan'!D244&gt;0,'Grunddaten Umlage § 3_Plan'!F244,0)</f>
        <v>0</v>
      </c>
      <c r="X244" s="110">
        <f>IF('Grunddaten Umlage § 3_IST'!D244&gt;0,'Grunddaten Umlage § 3_IST'!F244,0)</f>
        <v>0</v>
      </c>
      <c r="Y244" s="110">
        <f t="shared" si="14"/>
        <v>0</v>
      </c>
    </row>
    <row r="245" spans="1:25" x14ac:dyDescent="0.25">
      <c r="A245" s="106">
        <v>62252</v>
      </c>
      <c r="B245" s="107" t="s">
        <v>249</v>
      </c>
      <c r="C245" s="107" t="s">
        <v>232</v>
      </c>
      <c r="D245" s="108">
        <f>Finanzkraft!H245</f>
        <v>1729663.74</v>
      </c>
      <c r="E245" s="109">
        <f>'landesw Umlage § 3_IST'!E245</f>
        <v>8.1842558174430595E-4</v>
      </c>
      <c r="F245" s="108">
        <f>'Grunddaten Umlage § 3_Plan'!D245</f>
        <v>0</v>
      </c>
      <c r="G245" s="110">
        <f>'Grunddaten Umlage § 3_Plan'!E245</f>
        <v>0</v>
      </c>
      <c r="H245" s="108">
        <f>'Grunddaten Umlage § 3_IST'!D245</f>
        <v>0</v>
      </c>
      <c r="I245" s="108">
        <f>'Grunddaten Umlage § 3_IST'!E245</f>
        <v>0</v>
      </c>
      <c r="J245" s="110">
        <f>'Grunddaten Umlage § 3_Plan'!J245</f>
        <v>1339.2542717745778</v>
      </c>
      <c r="K245" s="110">
        <f>'Grunddaten Umlage § 3_IST'!J245</f>
        <v>988.46578910392327</v>
      </c>
      <c r="L245" s="126">
        <f t="shared" si="15"/>
        <v>350.7884826706545</v>
      </c>
      <c r="M245" s="110"/>
      <c r="N245" s="110">
        <f>'Grunddaten Umlage § 3_Plan'!H245</f>
        <v>0</v>
      </c>
      <c r="O245" s="110"/>
      <c r="P245" s="110">
        <f>'Grunddaten Umlage § 3_IST'!H245</f>
        <v>0</v>
      </c>
      <c r="Q245" s="130">
        <f t="shared" si="12"/>
        <v>0</v>
      </c>
      <c r="R245" s="110"/>
      <c r="S245" s="110">
        <f>'Grunddaten Umlage § 3_Plan'!I245</f>
        <v>0</v>
      </c>
      <c r="T245" s="110">
        <f>'Grunddaten Umlage § 3_IST'!I245</f>
        <v>0</v>
      </c>
      <c r="U245" s="126">
        <f t="shared" si="13"/>
        <v>0</v>
      </c>
      <c r="W245" s="110">
        <f>IF('Grunddaten Umlage § 3_Plan'!D245&gt;0,'Grunddaten Umlage § 3_Plan'!F245,0)</f>
        <v>0</v>
      </c>
      <c r="X245" s="110">
        <f>IF('Grunddaten Umlage § 3_IST'!D245&gt;0,'Grunddaten Umlage § 3_IST'!F245,0)</f>
        <v>0</v>
      </c>
      <c r="Y245" s="110">
        <f t="shared" si="14"/>
        <v>0</v>
      </c>
    </row>
    <row r="246" spans="1:25" x14ac:dyDescent="0.25">
      <c r="A246" s="106">
        <v>62256</v>
      </c>
      <c r="B246" s="107" t="s">
        <v>250</v>
      </c>
      <c r="C246" s="107" t="s">
        <v>232</v>
      </c>
      <c r="D246" s="108">
        <f>Finanzkraft!H246</f>
        <v>2986880.97</v>
      </c>
      <c r="E246" s="109">
        <f>'landesw Umlage § 3_IST'!E246</f>
        <v>1.4133034872276661E-3</v>
      </c>
      <c r="F246" s="108">
        <f>'Grunddaten Umlage § 3_Plan'!D246</f>
        <v>0</v>
      </c>
      <c r="G246" s="110">
        <f>'Grunddaten Umlage § 3_Plan'!E246</f>
        <v>0</v>
      </c>
      <c r="H246" s="108">
        <f>'Grunddaten Umlage § 3_IST'!D246</f>
        <v>0</v>
      </c>
      <c r="I246" s="108">
        <f>'Grunddaten Umlage § 3_IST'!E246</f>
        <v>0</v>
      </c>
      <c r="J246" s="110">
        <f>'Grunddaten Umlage § 3_Plan'!J246</f>
        <v>2313.8263075659793</v>
      </c>
      <c r="K246" s="110">
        <f>'Grunddaten Umlage § 3_IST'!J246</f>
        <v>1706.9385145175918</v>
      </c>
      <c r="L246" s="126">
        <f t="shared" si="15"/>
        <v>606.88779304838749</v>
      </c>
      <c r="M246" s="110"/>
      <c r="N246" s="110">
        <f>'Grunddaten Umlage § 3_Plan'!H246</f>
        <v>0</v>
      </c>
      <c r="O246" s="110"/>
      <c r="P246" s="110">
        <f>'Grunddaten Umlage § 3_IST'!H246</f>
        <v>0</v>
      </c>
      <c r="Q246" s="130">
        <f t="shared" si="12"/>
        <v>0</v>
      </c>
      <c r="R246" s="110"/>
      <c r="S246" s="110">
        <f>'Grunddaten Umlage § 3_Plan'!I246</f>
        <v>0</v>
      </c>
      <c r="T246" s="110">
        <f>'Grunddaten Umlage § 3_IST'!I246</f>
        <v>0</v>
      </c>
      <c r="U246" s="126">
        <f t="shared" si="13"/>
        <v>0</v>
      </c>
      <c r="W246" s="110">
        <f>IF('Grunddaten Umlage § 3_Plan'!D246&gt;0,'Grunddaten Umlage § 3_Plan'!F246,0)</f>
        <v>0</v>
      </c>
      <c r="X246" s="110">
        <f>IF('Grunddaten Umlage § 3_IST'!D246&gt;0,'Grunddaten Umlage § 3_IST'!F246,0)</f>
        <v>0</v>
      </c>
      <c r="Y246" s="110">
        <f t="shared" si="14"/>
        <v>0</v>
      </c>
    </row>
    <row r="247" spans="1:25" x14ac:dyDescent="0.25">
      <c r="A247" s="106">
        <v>62262</v>
      </c>
      <c r="B247" s="107" t="s">
        <v>251</v>
      </c>
      <c r="C247" s="107" t="s">
        <v>232</v>
      </c>
      <c r="D247" s="108">
        <f>Finanzkraft!H247</f>
        <v>1805534.68</v>
      </c>
      <c r="E247" s="109">
        <f>'landesw Umlage § 3_IST'!E247</f>
        <v>8.5432546029930612E-4</v>
      </c>
      <c r="F247" s="108">
        <f>'Grunddaten Umlage § 3_Plan'!D247</f>
        <v>0</v>
      </c>
      <c r="G247" s="110">
        <f>'Grunddaten Umlage § 3_Plan'!E247</f>
        <v>0</v>
      </c>
      <c r="H247" s="108">
        <f>'Grunddaten Umlage § 3_IST'!D247</f>
        <v>0</v>
      </c>
      <c r="I247" s="108">
        <f>'Grunddaten Umlage § 3_IST'!E247</f>
        <v>0</v>
      </c>
      <c r="J247" s="110">
        <f>'Grunddaten Umlage § 3_Plan'!J247</f>
        <v>1386.7457736768076</v>
      </c>
      <c r="K247" s="110">
        <f>'Grunddaten Umlage § 3_IST'!J247</f>
        <v>1031.8244066449006</v>
      </c>
      <c r="L247" s="126">
        <f t="shared" si="15"/>
        <v>354.92136703190704</v>
      </c>
      <c r="M247" s="110"/>
      <c r="N247" s="110">
        <f>'Grunddaten Umlage § 3_Plan'!H247</f>
        <v>0</v>
      </c>
      <c r="O247" s="110"/>
      <c r="P247" s="110">
        <f>'Grunddaten Umlage § 3_IST'!H247</f>
        <v>0</v>
      </c>
      <c r="Q247" s="130">
        <f t="shared" si="12"/>
        <v>0</v>
      </c>
      <c r="R247" s="110"/>
      <c r="S247" s="110">
        <f>'Grunddaten Umlage § 3_Plan'!I247</f>
        <v>0</v>
      </c>
      <c r="T247" s="110">
        <f>'Grunddaten Umlage § 3_IST'!I247</f>
        <v>0</v>
      </c>
      <c r="U247" s="126">
        <f t="shared" si="13"/>
        <v>0</v>
      </c>
      <c r="W247" s="110">
        <f>IF('Grunddaten Umlage § 3_Plan'!D247&gt;0,'Grunddaten Umlage § 3_Plan'!F247,0)</f>
        <v>0</v>
      </c>
      <c r="X247" s="110">
        <f>IF('Grunddaten Umlage § 3_IST'!D247&gt;0,'Grunddaten Umlage § 3_IST'!F247,0)</f>
        <v>0</v>
      </c>
      <c r="Y247" s="110">
        <f t="shared" si="14"/>
        <v>0</v>
      </c>
    </row>
    <row r="248" spans="1:25" x14ac:dyDescent="0.25">
      <c r="A248" s="106">
        <v>62264</v>
      </c>
      <c r="B248" s="107" t="s">
        <v>252</v>
      </c>
      <c r="C248" s="107" t="s">
        <v>232</v>
      </c>
      <c r="D248" s="108">
        <f>Finanzkraft!H248</f>
        <v>5927805.4000000004</v>
      </c>
      <c r="E248" s="109">
        <f>'landesw Umlage § 3_IST'!E248</f>
        <v>2.8048617027504079E-3</v>
      </c>
      <c r="F248" s="108">
        <f>'Grunddaten Umlage § 3_Plan'!D248</f>
        <v>0</v>
      </c>
      <c r="G248" s="110">
        <f>'Grunddaten Umlage § 3_Plan'!E248</f>
        <v>0</v>
      </c>
      <c r="H248" s="108">
        <f>'Grunddaten Umlage § 3_IST'!D248</f>
        <v>0</v>
      </c>
      <c r="I248" s="108">
        <f>'Grunddaten Umlage § 3_IST'!E248</f>
        <v>0</v>
      </c>
      <c r="J248" s="110">
        <f>'Grunddaten Umlage § 3_Plan'!J248</f>
        <v>4617.6927668211338</v>
      </c>
      <c r="K248" s="110">
        <f>'Grunddaten Umlage § 3_IST'!J248</f>
        <v>3387.6138505195804</v>
      </c>
      <c r="L248" s="126">
        <f t="shared" si="15"/>
        <v>1230.0789163015534</v>
      </c>
      <c r="M248" s="110"/>
      <c r="N248" s="110">
        <f>'Grunddaten Umlage § 3_Plan'!H248</f>
        <v>0</v>
      </c>
      <c r="O248" s="110"/>
      <c r="P248" s="110">
        <f>'Grunddaten Umlage § 3_IST'!H248</f>
        <v>0</v>
      </c>
      <c r="Q248" s="130">
        <f t="shared" si="12"/>
        <v>0</v>
      </c>
      <c r="R248" s="110"/>
      <c r="S248" s="110">
        <f>'Grunddaten Umlage § 3_Plan'!I248</f>
        <v>0</v>
      </c>
      <c r="T248" s="110">
        <f>'Grunddaten Umlage § 3_IST'!I248</f>
        <v>0</v>
      </c>
      <c r="U248" s="126">
        <f t="shared" si="13"/>
        <v>0</v>
      </c>
      <c r="W248" s="110">
        <f>IF('Grunddaten Umlage § 3_Plan'!D248&gt;0,'Grunddaten Umlage § 3_Plan'!F248,0)</f>
        <v>0</v>
      </c>
      <c r="X248" s="110">
        <f>IF('Grunddaten Umlage § 3_IST'!D248&gt;0,'Grunddaten Umlage § 3_IST'!F248,0)</f>
        <v>0</v>
      </c>
      <c r="Y248" s="110">
        <f t="shared" si="14"/>
        <v>0</v>
      </c>
    </row>
    <row r="249" spans="1:25" x14ac:dyDescent="0.25">
      <c r="A249" s="106">
        <v>62265</v>
      </c>
      <c r="B249" s="107" t="s">
        <v>253</v>
      </c>
      <c r="C249" s="107" t="s">
        <v>232</v>
      </c>
      <c r="D249" s="108">
        <f>Finanzkraft!H249</f>
        <v>2465409.9700000002</v>
      </c>
      <c r="E249" s="109">
        <f>'landesw Umlage § 3_IST'!E249</f>
        <v>1.1665588763139952E-3</v>
      </c>
      <c r="F249" s="108">
        <f>'Grunddaten Umlage § 3_Plan'!D249</f>
        <v>0</v>
      </c>
      <c r="G249" s="110">
        <f>'Grunddaten Umlage § 3_Plan'!E249</f>
        <v>0</v>
      </c>
      <c r="H249" s="108">
        <f>'Grunddaten Umlage § 3_IST'!D249</f>
        <v>0</v>
      </c>
      <c r="I249" s="108">
        <f>'Grunddaten Umlage § 3_IST'!E249</f>
        <v>0</v>
      </c>
      <c r="J249" s="110">
        <f>'Grunddaten Umlage § 3_Plan'!J249</f>
        <v>1914.6332758517747</v>
      </c>
      <c r="K249" s="110">
        <f>'Grunddaten Umlage § 3_IST'!J249</f>
        <v>1408.9290045825499</v>
      </c>
      <c r="L249" s="126">
        <f t="shared" si="15"/>
        <v>505.70427126922482</v>
      </c>
      <c r="M249" s="110"/>
      <c r="N249" s="110">
        <f>'Grunddaten Umlage § 3_Plan'!H249</f>
        <v>0</v>
      </c>
      <c r="O249" s="110"/>
      <c r="P249" s="110">
        <f>'Grunddaten Umlage § 3_IST'!H249</f>
        <v>0</v>
      </c>
      <c r="Q249" s="130">
        <f t="shared" si="12"/>
        <v>0</v>
      </c>
      <c r="R249" s="110"/>
      <c r="S249" s="110">
        <f>'Grunddaten Umlage § 3_Plan'!I249</f>
        <v>0</v>
      </c>
      <c r="T249" s="110">
        <f>'Grunddaten Umlage § 3_IST'!I249</f>
        <v>0</v>
      </c>
      <c r="U249" s="126">
        <f t="shared" si="13"/>
        <v>0</v>
      </c>
      <c r="W249" s="110">
        <f>IF('Grunddaten Umlage § 3_Plan'!D249&gt;0,'Grunddaten Umlage § 3_Plan'!F249,0)</f>
        <v>0</v>
      </c>
      <c r="X249" s="110">
        <f>IF('Grunddaten Umlage § 3_IST'!D249&gt;0,'Grunddaten Umlage § 3_IST'!F249,0)</f>
        <v>0</v>
      </c>
      <c r="Y249" s="110">
        <f t="shared" si="14"/>
        <v>0</v>
      </c>
    </row>
    <row r="250" spans="1:25" x14ac:dyDescent="0.25">
      <c r="A250" s="106">
        <v>62266</v>
      </c>
      <c r="B250" s="107" t="s">
        <v>254</v>
      </c>
      <c r="C250" s="107" t="s">
        <v>232</v>
      </c>
      <c r="D250" s="108">
        <f>Finanzkraft!H250</f>
        <v>3163671.66</v>
      </c>
      <c r="E250" s="109">
        <f>'landesw Umlage § 3_IST'!E250</f>
        <v>1.4969555983080703E-3</v>
      </c>
      <c r="F250" s="108">
        <f>'Grunddaten Umlage § 3_Plan'!D250</f>
        <v>0</v>
      </c>
      <c r="G250" s="110">
        <f>'Grunddaten Umlage § 3_Plan'!E250</f>
        <v>0</v>
      </c>
      <c r="H250" s="108">
        <f>'Grunddaten Umlage § 3_IST'!D250</f>
        <v>0</v>
      </c>
      <c r="I250" s="108">
        <f>'Grunddaten Umlage § 3_IST'!E250</f>
        <v>0</v>
      </c>
      <c r="J250" s="110">
        <f>'Grunddaten Umlage § 3_Plan'!J250</f>
        <v>2457.7338822167508</v>
      </c>
      <c r="K250" s="110">
        <f>'Grunddaten Umlage § 3_IST'!J250</f>
        <v>1807.9706081296586</v>
      </c>
      <c r="L250" s="126">
        <f t="shared" si="15"/>
        <v>649.76327408709221</v>
      </c>
      <c r="M250" s="110"/>
      <c r="N250" s="110">
        <f>'Grunddaten Umlage § 3_Plan'!H250</f>
        <v>0</v>
      </c>
      <c r="O250" s="110"/>
      <c r="P250" s="110">
        <f>'Grunddaten Umlage § 3_IST'!H250</f>
        <v>0</v>
      </c>
      <c r="Q250" s="130">
        <f t="shared" si="12"/>
        <v>0</v>
      </c>
      <c r="R250" s="110"/>
      <c r="S250" s="110">
        <f>'Grunddaten Umlage § 3_Plan'!I250</f>
        <v>0</v>
      </c>
      <c r="T250" s="110">
        <f>'Grunddaten Umlage § 3_IST'!I250</f>
        <v>0</v>
      </c>
      <c r="U250" s="126">
        <f t="shared" si="13"/>
        <v>0</v>
      </c>
      <c r="W250" s="110">
        <f>IF('Grunddaten Umlage § 3_Plan'!D250&gt;0,'Grunddaten Umlage § 3_Plan'!F250,0)</f>
        <v>0</v>
      </c>
      <c r="X250" s="110">
        <f>IF('Grunddaten Umlage § 3_IST'!D250&gt;0,'Grunddaten Umlage § 3_IST'!F250,0)</f>
        <v>0</v>
      </c>
      <c r="Y250" s="110">
        <f t="shared" si="14"/>
        <v>0</v>
      </c>
    </row>
    <row r="251" spans="1:25" x14ac:dyDescent="0.25">
      <c r="A251" s="106">
        <v>62267</v>
      </c>
      <c r="B251" s="107" t="s">
        <v>255</v>
      </c>
      <c r="C251" s="107" t="s">
        <v>232</v>
      </c>
      <c r="D251" s="108">
        <f>Finanzkraft!H251</f>
        <v>14373238.109999999</v>
      </c>
      <c r="E251" s="109">
        <f>'landesw Umlage § 3_IST'!E251</f>
        <v>6.800989978390932E-3</v>
      </c>
      <c r="F251" s="108">
        <f>'Grunddaten Umlage § 3_Plan'!D251</f>
        <v>0</v>
      </c>
      <c r="G251" s="110">
        <f>'Grunddaten Umlage § 3_Plan'!E251</f>
        <v>0</v>
      </c>
      <c r="H251" s="108">
        <f>'Grunddaten Umlage § 3_IST'!D251</f>
        <v>0</v>
      </c>
      <c r="I251" s="108">
        <f>'Grunddaten Umlage § 3_IST'!E251</f>
        <v>0</v>
      </c>
      <c r="J251" s="110">
        <f>'Grunddaten Umlage § 3_Plan'!J251</f>
        <v>11186.347111056397</v>
      </c>
      <c r="K251" s="110">
        <f>'Grunddaten Umlage § 3_IST'!J251</f>
        <v>8213.997797271124</v>
      </c>
      <c r="L251" s="126">
        <f t="shared" si="15"/>
        <v>2972.3493137852729</v>
      </c>
      <c r="M251" s="110"/>
      <c r="N251" s="110">
        <f>'Grunddaten Umlage § 3_Plan'!H251</f>
        <v>0</v>
      </c>
      <c r="O251" s="110"/>
      <c r="P251" s="110">
        <f>'Grunddaten Umlage § 3_IST'!H251</f>
        <v>0</v>
      </c>
      <c r="Q251" s="130">
        <f t="shared" si="12"/>
        <v>0</v>
      </c>
      <c r="R251" s="110"/>
      <c r="S251" s="110">
        <f>'Grunddaten Umlage § 3_Plan'!I251</f>
        <v>0</v>
      </c>
      <c r="T251" s="110">
        <f>'Grunddaten Umlage § 3_IST'!I251</f>
        <v>0</v>
      </c>
      <c r="U251" s="126">
        <f t="shared" si="13"/>
        <v>0</v>
      </c>
      <c r="W251" s="110">
        <f>IF('Grunddaten Umlage § 3_Plan'!D251&gt;0,'Grunddaten Umlage § 3_Plan'!F251,0)</f>
        <v>0</v>
      </c>
      <c r="X251" s="110">
        <f>IF('Grunddaten Umlage § 3_IST'!D251&gt;0,'Grunddaten Umlage § 3_IST'!F251,0)</f>
        <v>0</v>
      </c>
      <c r="Y251" s="110">
        <f t="shared" si="14"/>
        <v>0</v>
      </c>
    </row>
    <row r="252" spans="1:25" x14ac:dyDescent="0.25">
      <c r="A252" s="106">
        <v>62268</v>
      </c>
      <c r="B252" s="107" t="s">
        <v>256</v>
      </c>
      <c r="C252" s="107" t="s">
        <v>232</v>
      </c>
      <c r="D252" s="108">
        <f>Finanzkraft!H252</f>
        <v>4377600.2699999996</v>
      </c>
      <c r="E252" s="109">
        <f>'landesw Umlage § 3_IST'!E252</f>
        <v>2.0713506127027792E-3</v>
      </c>
      <c r="F252" s="108">
        <f>'Grunddaten Umlage § 3_Plan'!D252</f>
        <v>0</v>
      </c>
      <c r="G252" s="110">
        <f>'Grunddaten Umlage § 3_Plan'!E252</f>
        <v>0</v>
      </c>
      <c r="H252" s="108">
        <f>'Grunddaten Umlage § 3_IST'!D252</f>
        <v>0</v>
      </c>
      <c r="I252" s="108">
        <f>'Grunddaten Umlage § 3_IST'!E252</f>
        <v>0</v>
      </c>
      <c r="J252" s="110">
        <f>'Grunddaten Umlage § 3_Plan'!J252</f>
        <v>3423.1100795091261</v>
      </c>
      <c r="K252" s="110">
        <f>'Grunddaten Umlage § 3_IST'!J252</f>
        <v>2501.7048141779842</v>
      </c>
      <c r="L252" s="126">
        <f t="shared" si="15"/>
        <v>921.40526533114189</v>
      </c>
      <c r="M252" s="110"/>
      <c r="N252" s="110">
        <f>'Grunddaten Umlage § 3_Plan'!H252</f>
        <v>0</v>
      </c>
      <c r="O252" s="110"/>
      <c r="P252" s="110">
        <f>'Grunddaten Umlage § 3_IST'!H252</f>
        <v>0</v>
      </c>
      <c r="Q252" s="130">
        <f t="shared" si="12"/>
        <v>0</v>
      </c>
      <c r="R252" s="110"/>
      <c r="S252" s="110">
        <f>'Grunddaten Umlage § 3_Plan'!I252</f>
        <v>0</v>
      </c>
      <c r="T252" s="110">
        <f>'Grunddaten Umlage § 3_IST'!I252</f>
        <v>0</v>
      </c>
      <c r="U252" s="126">
        <f t="shared" si="13"/>
        <v>0</v>
      </c>
      <c r="W252" s="110">
        <f>IF('Grunddaten Umlage § 3_Plan'!D252&gt;0,'Grunddaten Umlage § 3_Plan'!F252,0)</f>
        <v>0</v>
      </c>
      <c r="X252" s="110">
        <f>IF('Grunddaten Umlage § 3_IST'!D252&gt;0,'Grunddaten Umlage § 3_IST'!F252,0)</f>
        <v>0</v>
      </c>
      <c r="Y252" s="110">
        <f t="shared" si="14"/>
        <v>0</v>
      </c>
    </row>
    <row r="253" spans="1:25" x14ac:dyDescent="0.25">
      <c r="A253" s="106">
        <v>62269</v>
      </c>
      <c r="B253" s="107" t="s">
        <v>257</v>
      </c>
      <c r="C253" s="107" t="s">
        <v>232</v>
      </c>
      <c r="D253" s="108">
        <f>Finanzkraft!H253</f>
        <v>3567686.74</v>
      </c>
      <c r="E253" s="109">
        <f>'landesw Umlage § 3_IST'!E253</f>
        <v>1.6881235514979037E-3</v>
      </c>
      <c r="F253" s="108">
        <f>'Grunddaten Umlage § 3_Plan'!D253</f>
        <v>0</v>
      </c>
      <c r="G253" s="110">
        <f>'Grunddaten Umlage § 3_Plan'!E253</f>
        <v>0</v>
      </c>
      <c r="H253" s="108">
        <f>'Grunddaten Umlage § 3_IST'!D253</f>
        <v>0</v>
      </c>
      <c r="I253" s="108">
        <f>'Grunddaten Umlage § 3_IST'!E253</f>
        <v>0</v>
      </c>
      <c r="J253" s="110">
        <f>'Grunddaten Umlage § 3_Plan'!J253</f>
        <v>2748.3238801035773</v>
      </c>
      <c r="K253" s="110">
        <f>'Grunddaten Umlage § 3_IST'!J253</f>
        <v>2038.8565749373367</v>
      </c>
      <c r="L253" s="126">
        <f t="shared" si="15"/>
        <v>709.46730516624052</v>
      </c>
      <c r="M253" s="110"/>
      <c r="N253" s="110">
        <f>'Grunddaten Umlage § 3_Plan'!H253</f>
        <v>0</v>
      </c>
      <c r="O253" s="110"/>
      <c r="P253" s="110">
        <f>'Grunddaten Umlage § 3_IST'!H253</f>
        <v>0</v>
      </c>
      <c r="Q253" s="130">
        <f t="shared" si="12"/>
        <v>0</v>
      </c>
      <c r="R253" s="110"/>
      <c r="S253" s="110">
        <f>'Grunddaten Umlage § 3_Plan'!I253</f>
        <v>0</v>
      </c>
      <c r="T253" s="110">
        <f>'Grunddaten Umlage § 3_IST'!I253</f>
        <v>0</v>
      </c>
      <c r="U253" s="126">
        <f t="shared" si="13"/>
        <v>0</v>
      </c>
      <c r="W253" s="110">
        <f>IF('Grunddaten Umlage § 3_Plan'!D253&gt;0,'Grunddaten Umlage § 3_Plan'!F253,0)</f>
        <v>0</v>
      </c>
      <c r="X253" s="110">
        <f>IF('Grunddaten Umlage § 3_IST'!D253&gt;0,'Grunddaten Umlage § 3_IST'!F253,0)</f>
        <v>0</v>
      </c>
      <c r="Y253" s="110">
        <f t="shared" si="14"/>
        <v>0</v>
      </c>
    </row>
    <row r="254" spans="1:25" x14ac:dyDescent="0.25">
      <c r="A254" s="106">
        <v>62270</v>
      </c>
      <c r="B254" s="107" t="s">
        <v>258</v>
      </c>
      <c r="C254" s="107" t="s">
        <v>232</v>
      </c>
      <c r="D254" s="108">
        <f>Finanzkraft!H254</f>
        <v>3439011.95</v>
      </c>
      <c r="E254" s="109">
        <f>'landesw Umlage § 3_IST'!E254</f>
        <v>1.627238457230057E-3</v>
      </c>
      <c r="F254" s="108">
        <f>'Grunddaten Umlage § 3_Plan'!D254</f>
        <v>0</v>
      </c>
      <c r="G254" s="110">
        <f>'Grunddaten Umlage § 3_Plan'!E254</f>
        <v>0</v>
      </c>
      <c r="H254" s="108">
        <f>'Grunddaten Umlage § 3_IST'!D254</f>
        <v>0</v>
      </c>
      <c r="I254" s="108">
        <f>'Grunddaten Umlage § 3_IST'!E254</f>
        <v>0</v>
      </c>
      <c r="J254" s="110">
        <f>'Grunddaten Umlage § 3_Plan'!J254</f>
        <v>2644.6963507363803</v>
      </c>
      <c r="K254" s="110">
        <f>'Grunddaten Umlage § 3_IST'!J254</f>
        <v>1965.321687841229</v>
      </c>
      <c r="L254" s="126">
        <f t="shared" si="15"/>
        <v>679.37466289515123</v>
      </c>
      <c r="M254" s="110"/>
      <c r="N254" s="110">
        <f>'Grunddaten Umlage § 3_Plan'!H254</f>
        <v>0</v>
      </c>
      <c r="O254" s="110"/>
      <c r="P254" s="110">
        <f>'Grunddaten Umlage § 3_IST'!H254</f>
        <v>0</v>
      </c>
      <c r="Q254" s="130">
        <f t="shared" si="12"/>
        <v>0</v>
      </c>
      <c r="R254" s="110"/>
      <c r="S254" s="110">
        <f>'Grunddaten Umlage § 3_Plan'!I254</f>
        <v>0</v>
      </c>
      <c r="T254" s="110">
        <f>'Grunddaten Umlage § 3_IST'!I254</f>
        <v>0</v>
      </c>
      <c r="U254" s="126">
        <f t="shared" si="13"/>
        <v>0</v>
      </c>
      <c r="W254" s="110">
        <f>IF('Grunddaten Umlage § 3_Plan'!D254&gt;0,'Grunddaten Umlage § 3_Plan'!F254,0)</f>
        <v>0</v>
      </c>
      <c r="X254" s="110">
        <f>IF('Grunddaten Umlage § 3_IST'!D254&gt;0,'Grunddaten Umlage § 3_IST'!F254,0)</f>
        <v>0</v>
      </c>
      <c r="Y254" s="110">
        <f t="shared" si="14"/>
        <v>0</v>
      </c>
    </row>
    <row r="255" spans="1:25" x14ac:dyDescent="0.25">
      <c r="A255" s="106">
        <v>62271</v>
      </c>
      <c r="B255" s="107" t="s">
        <v>259</v>
      </c>
      <c r="C255" s="107" t="s">
        <v>232</v>
      </c>
      <c r="D255" s="108">
        <f>Finanzkraft!H255</f>
        <v>7203562.2800000003</v>
      </c>
      <c r="E255" s="109">
        <f>'landesw Umlage § 3_IST'!E255</f>
        <v>3.4085120207470727E-3</v>
      </c>
      <c r="F255" s="108">
        <f>'Grunddaten Umlage § 3_Plan'!D255</f>
        <v>0</v>
      </c>
      <c r="G255" s="110">
        <f>'Grunddaten Umlage § 3_Plan'!E255</f>
        <v>0</v>
      </c>
      <c r="H255" s="108">
        <f>'Grunddaten Umlage § 3_IST'!D255</f>
        <v>0</v>
      </c>
      <c r="I255" s="108">
        <f>'Grunddaten Umlage § 3_IST'!E255</f>
        <v>0</v>
      </c>
      <c r="J255" s="110">
        <f>'Grunddaten Umlage § 3_Plan'!J255</f>
        <v>5772.2583845456929</v>
      </c>
      <c r="K255" s="110">
        <f>'Grunddaten Umlage § 3_IST'!J255</f>
        <v>4116.6815889078289</v>
      </c>
      <c r="L255" s="126">
        <f t="shared" si="15"/>
        <v>1655.5767956378641</v>
      </c>
      <c r="M255" s="110"/>
      <c r="N255" s="110">
        <f>'Grunddaten Umlage § 3_Plan'!H255</f>
        <v>0</v>
      </c>
      <c r="O255" s="110"/>
      <c r="P255" s="110">
        <f>'Grunddaten Umlage § 3_IST'!H255</f>
        <v>0</v>
      </c>
      <c r="Q255" s="130">
        <f t="shared" si="12"/>
        <v>0</v>
      </c>
      <c r="R255" s="110"/>
      <c r="S255" s="110">
        <f>'Grunddaten Umlage § 3_Plan'!I255</f>
        <v>0</v>
      </c>
      <c r="T255" s="110">
        <f>'Grunddaten Umlage § 3_IST'!I255</f>
        <v>0</v>
      </c>
      <c r="U255" s="126">
        <f t="shared" si="13"/>
        <v>0</v>
      </c>
      <c r="W255" s="110">
        <f>IF('Grunddaten Umlage § 3_Plan'!D255&gt;0,'Grunddaten Umlage § 3_Plan'!F255,0)</f>
        <v>0</v>
      </c>
      <c r="X255" s="110">
        <f>IF('Grunddaten Umlage § 3_IST'!D255&gt;0,'Grunddaten Umlage § 3_IST'!F255,0)</f>
        <v>0</v>
      </c>
      <c r="Y255" s="110">
        <f t="shared" si="14"/>
        <v>0</v>
      </c>
    </row>
    <row r="256" spans="1:25" x14ac:dyDescent="0.25">
      <c r="A256" s="106">
        <v>62272</v>
      </c>
      <c r="B256" s="107" t="s">
        <v>260</v>
      </c>
      <c r="C256" s="107" t="s">
        <v>232</v>
      </c>
      <c r="D256" s="108">
        <f>Finanzkraft!H256</f>
        <v>4068403.65</v>
      </c>
      <c r="E256" s="109">
        <f>'landesw Umlage § 3_IST'!E256</f>
        <v>1.925047942568252E-3</v>
      </c>
      <c r="F256" s="108">
        <f>'Grunddaten Umlage § 3_Plan'!D256</f>
        <v>0</v>
      </c>
      <c r="G256" s="110">
        <f>'Grunddaten Umlage § 3_Plan'!E256</f>
        <v>0</v>
      </c>
      <c r="H256" s="108">
        <f>'Grunddaten Umlage § 3_IST'!D256</f>
        <v>0</v>
      </c>
      <c r="I256" s="108">
        <f>'Grunddaten Umlage § 3_IST'!E256</f>
        <v>0</v>
      </c>
      <c r="J256" s="110">
        <f>'Grunddaten Umlage § 3_Plan'!J256</f>
        <v>3155.9467106623119</v>
      </c>
      <c r="K256" s="110">
        <f>'Grunddaten Umlage § 3_IST'!J256</f>
        <v>2325.0055668569039</v>
      </c>
      <c r="L256" s="126">
        <f t="shared" si="15"/>
        <v>830.94114380540805</v>
      </c>
      <c r="M256" s="110"/>
      <c r="N256" s="110">
        <f>'Grunddaten Umlage § 3_Plan'!H256</f>
        <v>0</v>
      </c>
      <c r="O256" s="110"/>
      <c r="P256" s="110">
        <f>'Grunddaten Umlage § 3_IST'!H256</f>
        <v>0</v>
      </c>
      <c r="Q256" s="130">
        <f t="shared" si="12"/>
        <v>0</v>
      </c>
      <c r="R256" s="110"/>
      <c r="S256" s="110">
        <f>'Grunddaten Umlage § 3_Plan'!I256</f>
        <v>0</v>
      </c>
      <c r="T256" s="110">
        <f>'Grunddaten Umlage § 3_IST'!I256</f>
        <v>0</v>
      </c>
      <c r="U256" s="126">
        <f t="shared" si="13"/>
        <v>0</v>
      </c>
      <c r="W256" s="110">
        <f>IF('Grunddaten Umlage § 3_Plan'!D256&gt;0,'Grunddaten Umlage § 3_Plan'!F256,0)</f>
        <v>0</v>
      </c>
      <c r="X256" s="110">
        <f>IF('Grunddaten Umlage § 3_IST'!D256&gt;0,'Grunddaten Umlage § 3_IST'!F256,0)</f>
        <v>0</v>
      </c>
      <c r="Y256" s="110">
        <f t="shared" si="14"/>
        <v>0</v>
      </c>
    </row>
    <row r="257" spans="1:25" x14ac:dyDescent="0.25">
      <c r="A257" s="106">
        <v>62273</v>
      </c>
      <c r="B257" s="107" t="s">
        <v>261</v>
      </c>
      <c r="C257" s="107" t="s">
        <v>232</v>
      </c>
      <c r="D257" s="108">
        <f>Finanzkraft!H257</f>
        <v>2927048.3</v>
      </c>
      <c r="E257" s="109">
        <f>'landesw Umlage § 3_IST'!E257</f>
        <v>1.3849924423582943E-3</v>
      </c>
      <c r="F257" s="108">
        <f>'Grunddaten Umlage § 3_Plan'!D257</f>
        <v>0</v>
      </c>
      <c r="G257" s="110">
        <f>'Grunddaten Umlage § 3_Plan'!E257</f>
        <v>0</v>
      </c>
      <c r="H257" s="108">
        <f>'Grunddaten Umlage § 3_IST'!D257</f>
        <v>0</v>
      </c>
      <c r="I257" s="108">
        <f>'Grunddaten Umlage § 3_IST'!E257</f>
        <v>0</v>
      </c>
      <c r="J257" s="110">
        <f>'Grunddaten Umlage § 3_Plan'!J257</f>
        <v>2267.8933342060727</v>
      </c>
      <c r="K257" s="110">
        <f>'Grunddaten Umlage § 3_IST'!J257</f>
        <v>1672.7454248447143</v>
      </c>
      <c r="L257" s="126">
        <f t="shared" si="15"/>
        <v>595.14790936135842</v>
      </c>
      <c r="M257" s="110"/>
      <c r="N257" s="110">
        <f>'Grunddaten Umlage § 3_Plan'!H257</f>
        <v>0</v>
      </c>
      <c r="O257" s="110"/>
      <c r="P257" s="110">
        <f>'Grunddaten Umlage § 3_IST'!H257</f>
        <v>0</v>
      </c>
      <c r="Q257" s="130">
        <f t="shared" si="12"/>
        <v>0</v>
      </c>
      <c r="R257" s="110"/>
      <c r="S257" s="110">
        <f>'Grunddaten Umlage § 3_Plan'!I257</f>
        <v>0</v>
      </c>
      <c r="T257" s="110">
        <f>'Grunddaten Umlage § 3_IST'!I257</f>
        <v>0</v>
      </c>
      <c r="U257" s="126">
        <f t="shared" si="13"/>
        <v>0</v>
      </c>
      <c r="W257" s="110">
        <f>IF('Grunddaten Umlage § 3_Plan'!D257&gt;0,'Grunddaten Umlage § 3_Plan'!F257,0)</f>
        <v>0</v>
      </c>
      <c r="X257" s="110">
        <f>IF('Grunddaten Umlage § 3_IST'!D257&gt;0,'Grunddaten Umlage § 3_IST'!F257,0)</f>
        <v>0</v>
      </c>
      <c r="Y257" s="110">
        <f t="shared" si="14"/>
        <v>0</v>
      </c>
    </row>
    <row r="258" spans="1:25" x14ac:dyDescent="0.25">
      <c r="A258" s="106">
        <v>62274</v>
      </c>
      <c r="B258" s="107" t="s">
        <v>262</v>
      </c>
      <c r="C258" s="107" t="s">
        <v>232</v>
      </c>
      <c r="D258" s="108">
        <f>Finanzkraft!H258</f>
        <v>1858456.05</v>
      </c>
      <c r="E258" s="109">
        <f>'landesw Umlage § 3_IST'!E258</f>
        <v>8.7936628299063204E-4</v>
      </c>
      <c r="F258" s="108">
        <f>'Grunddaten Umlage § 3_Plan'!D258</f>
        <v>0</v>
      </c>
      <c r="G258" s="110">
        <f>'Grunddaten Umlage § 3_Plan'!E258</f>
        <v>0</v>
      </c>
      <c r="H258" s="108">
        <f>'Grunddaten Umlage § 3_IST'!D258</f>
        <v>0</v>
      </c>
      <c r="I258" s="108">
        <f>'Grunddaten Umlage § 3_IST'!E258</f>
        <v>0</v>
      </c>
      <c r="J258" s="110">
        <f>'Grunddaten Umlage § 3_Plan'!J258</f>
        <v>1423.5371474665094</v>
      </c>
      <c r="K258" s="110">
        <f>'Grunddaten Umlage § 3_IST'!J258</f>
        <v>1062.0678363635063</v>
      </c>
      <c r="L258" s="126">
        <f t="shared" si="15"/>
        <v>361.46931110300306</v>
      </c>
      <c r="M258" s="110"/>
      <c r="N258" s="110">
        <f>'Grunddaten Umlage § 3_Plan'!H258</f>
        <v>0</v>
      </c>
      <c r="O258" s="110"/>
      <c r="P258" s="110">
        <f>'Grunddaten Umlage § 3_IST'!H258</f>
        <v>0</v>
      </c>
      <c r="Q258" s="130">
        <f t="shared" si="12"/>
        <v>0</v>
      </c>
      <c r="R258" s="110"/>
      <c r="S258" s="110">
        <f>'Grunddaten Umlage § 3_Plan'!I258</f>
        <v>0</v>
      </c>
      <c r="T258" s="110">
        <f>'Grunddaten Umlage § 3_IST'!I258</f>
        <v>0</v>
      </c>
      <c r="U258" s="126">
        <f t="shared" si="13"/>
        <v>0</v>
      </c>
      <c r="W258" s="110">
        <f>IF('Grunddaten Umlage § 3_Plan'!D258&gt;0,'Grunddaten Umlage § 3_Plan'!F258,0)</f>
        <v>0</v>
      </c>
      <c r="X258" s="110">
        <f>IF('Grunddaten Umlage § 3_IST'!D258&gt;0,'Grunddaten Umlage § 3_IST'!F258,0)</f>
        <v>0</v>
      </c>
      <c r="Y258" s="110">
        <f t="shared" si="14"/>
        <v>0</v>
      </c>
    </row>
    <row r="259" spans="1:25" x14ac:dyDescent="0.25">
      <c r="A259" s="106">
        <v>62275</v>
      </c>
      <c r="B259" s="107" t="s">
        <v>263</v>
      </c>
      <c r="C259" s="107" t="s">
        <v>232</v>
      </c>
      <c r="D259" s="108">
        <f>Finanzkraft!H259</f>
        <v>7946271.7699999996</v>
      </c>
      <c r="E259" s="109">
        <f>'landesw Umlage § 3_IST'!E259</f>
        <v>3.7599401234257278E-3</v>
      </c>
      <c r="F259" s="108">
        <f>'Grunddaten Umlage § 3_Plan'!D259</f>
        <v>0</v>
      </c>
      <c r="G259" s="110">
        <f>'Grunddaten Umlage § 3_Plan'!E259</f>
        <v>0</v>
      </c>
      <c r="H259" s="108">
        <f>'Grunddaten Umlage § 3_IST'!D259</f>
        <v>0</v>
      </c>
      <c r="I259" s="108">
        <f>'Grunddaten Umlage § 3_IST'!E259</f>
        <v>0</v>
      </c>
      <c r="J259" s="110">
        <f>'Grunddaten Umlage § 3_Plan'!J259</f>
        <v>6166.6020454589288</v>
      </c>
      <c r="K259" s="110">
        <f>'Grunddaten Umlage § 3_IST'!J259</f>
        <v>4541.1241583680767</v>
      </c>
      <c r="L259" s="126">
        <f t="shared" si="15"/>
        <v>1625.4778870908522</v>
      </c>
      <c r="M259" s="110"/>
      <c r="N259" s="110">
        <f>'Grunddaten Umlage § 3_Plan'!H259</f>
        <v>0</v>
      </c>
      <c r="O259" s="110"/>
      <c r="P259" s="110">
        <f>'Grunddaten Umlage § 3_IST'!H259</f>
        <v>0</v>
      </c>
      <c r="Q259" s="130">
        <f t="shared" si="12"/>
        <v>0</v>
      </c>
      <c r="R259" s="110"/>
      <c r="S259" s="110">
        <f>'Grunddaten Umlage § 3_Plan'!I259</f>
        <v>0</v>
      </c>
      <c r="T259" s="110">
        <f>'Grunddaten Umlage § 3_IST'!I259</f>
        <v>0</v>
      </c>
      <c r="U259" s="126">
        <f t="shared" si="13"/>
        <v>0</v>
      </c>
      <c r="W259" s="110">
        <f>IF('Grunddaten Umlage § 3_Plan'!D259&gt;0,'Grunddaten Umlage § 3_Plan'!F259,0)</f>
        <v>0</v>
      </c>
      <c r="X259" s="110">
        <f>IF('Grunddaten Umlage § 3_IST'!D259&gt;0,'Grunddaten Umlage § 3_IST'!F259,0)</f>
        <v>0</v>
      </c>
      <c r="Y259" s="110">
        <f t="shared" si="14"/>
        <v>0</v>
      </c>
    </row>
    <row r="260" spans="1:25" x14ac:dyDescent="0.25">
      <c r="A260" s="106">
        <v>62276</v>
      </c>
      <c r="B260" s="107" t="s">
        <v>264</v>
      </c>
      <c r="C260" s="107" t="s">
        <v>232</v>
      </c>
      <c r="D260" s="108">
        <f>Finanzkraft!H260</f>
        <v>1731331.18</v>
      </c>
      <c r="E260" s="109">
        <f>'landesw Umlage § 3_IST'!E260</f>
        <v>8.192145648977736E-4</v>
      </c>
      <c r="F260" s="108">
        <f>'Grunddaten Umlage § 3_Plan'!D260</f>
        <v>0</v>
      </c>
      <c r="G260" s="110">
        <f>'Grunddaten Umlage § 3_Plan'!E260</f>
        <v>0</v>
      </c>
      <c r="H260" s="108">
        <f>'Grunddaten Umlage § 3_IST'!D260</f>
        <v>0</v>
      </c>
      <c r="I260" s="108">
        <f>'Grunddaten Umlage § 3_IST'!E260</f>
        <v>0</v>
      </c>
      <c r="J260" s="110">
        <f>'Grunddaten Umlage § 3_Plan'!J260</f>
        <v>1332.5864070301789</v>
      </c>
      <c r="K260" s="110">
        <f>'Grunddaten Umlage § 3_IST'!J260</f>
        <v>989.41869535805085</v>
      </c>
      <c r="L260" s="126">
        <f t="shared" si="15"/>
        <v>343.16771167212801</v>
      </c>
      <c r="M260" s="110"/>
      <c r="N260" s="110">
        <f>'Grunddaten Umlage § 3_Plan'!H260</f>
        <v>0</v>
      </c>
      <c r="O260" s="110"/>
      <c r="P260" s="110">
        <f>'Grunddaten Umlage § 3_IST'!H260</f>
        <v>0</v>
      </c>
      <c r="Q260" s="130">
        <f t="shared" ref="Q260:Q288" si="16">P260-O260</f>
        <v>0</v>
      </c>
      <c r="R260" s="110"/>
      <c r="S260" s="110">
        <f>'Grunddaten Umlage § 3_Plan'!I260</f>
        <v>0</v>
      </c>
      <c r="T260" s="110">
        <f>'Grunddaten Umlage § 3_IST'!I260</f>
        <v>0</v>
      </c>
      <c r="U260" s="126">
        <f t="shared" ref="U260:U288" si="17">(T260-S260)*-1</f>
        <v>0</v>
      </c>
      <c r="W260" s="110">
        <f>IF('Grunddaten Umlage § 3_Plan'!D260&gt;0,'Grunddaten Umlage § 3_Plan'!F260,0)</f>
        <v>0</v>
      </c>
      <c r="X260" s="110">
        <f>IF('Grunddaten Umlage § 3_IST'!D260&gt;0,'Grunddaten Umlage § 3_IST'!F260,0)</f>
        <v>0</v>
      </c>
      <c r="Y260" s="110">
        <f t="shared" ref="Y260:Y288" si="18">X260-W260</f>
        <v>0</v>
      </c>
    </row>
    <row r="261" spans="1:25" x14ac:dyDescent="0.25">
      <c r="A261" s="106">
        <v>62277</v>
      </c>
      <c r="B261" s="107" t="s">
        <v>265</v>
      </c>
      <c r="C261" s="107" t="s">
        <v>232</v>
      </c>
      <c r="D261" s="108">
        <f>Finanzkraft!H261</f>
        <v>3743441.09</v>
      </c>
      <c r="E261" s="109">
        <f>'landesw Umlage § 3_IST'!E261</f>
        <v>1.771285297227072E-3</v>
      </c>
      <c r="F261" s="108">
        <f>'Grunddaten Umlage § 3_Plan'!D261</f>
        <v>0</v>
      </c>
      <c r="G261" s="110">
        <f>'Grunddaten Umlage § 3_Plan'!E261</f>
        <v>0</v>
      </c>
      <c r="H261" s="108">
        <f>'Grunddaten Umlage § 3_IST'!D261</f>
        <v>0</v>
      </c>
      <c r="I261" s="108">
        <f>'Grunddaten Umlage § 3_IST'!E261</f>
        <v>0</v>
      </c>
      <c r="J261" s="110">
        <f>'Grunddaten Umlage § 3_Plan'!J261</f>
        <v>2885.1533319916425</v>
      </c>
      <c r="K261" s="110">
        <f>'Grunddaten Umlage § 3_IST'!J261</f>
        <v>2139.2964224311604</v>
      </c>
      <c r="L261" s="126">
        <f t="shared" ref="L261:L288" si="19">J261-K261</f>
        <v>745.85690956048211</v>
      </c>
      <c r="M261" s="110"/>
      <c r="N261" s="110">
        <f>'Grunddaten Umlage § 3_Plan'!H261</f>
        <v>0</v>
      </c>
      <c r="O261" s="110"/>
      <c r="P261" s="110">
        <f>'Grunddaten Umlage § 3_IST'!H261</f>
        <v>0</v>
      </c>
      <c r="Q261" s="130">
        <f t="shared" si="16"/>
        <v>0</v>
      </c>
      <c r="R261" s="110"/>
      <c r="S261" s="110">
        <f>'Grunddaten Umlage § 3_Plan'!I261</f>
        <v>0</v>
      </c>
      <c r="T261" s="110">
        <f>'Grunddaten Umlage § 3_IST'!I261</f>
        <v>0</v>
      </c>
      <c r="U261" s="126">
        <f t="shared" si="17"/>
        <v>0</v>
      </c>
      <c r="W261" s="110">
        <f>IF('Grunddaten Umlage § 3_Plan'!D261&gt;0,'Grunddaten Umlage § 3_Plan'!F261,0)</f>
        <v>0</v>
      </c>
      <c r="X261" s="110">
        <f>IF('Grunddaten Umlage § 3_IST'!D261&gt;0,'Grunddaten Umlage § 3_IST'!F261,0)</f>
        <v>0</v>
      </c>
      <c r="Y261" s="110">
        <f t="shared" si="18"/>
        <v>0</v>
      </c>
    </row>
    <row r="262" spans="1:25" x14ac:dyDescent="0.25">
      <c r="A262" s="106">
        <v>62278</v>
      </c>
      <c r="B262" s="107" t="s">
        <v>266</v>
      </c>
      <c r="C262" s="107" t="s">
        <v>232</v>
      </c>
      <c r="D262" s="108">
        <f>Finanzkraft!H262</f>
        <v>5956279.9199999999</v>
      </c>
      <c r="E262" s="109">
        <f>'landesw Umlage § 3_IST'!E262</f>
        <v>2.8183350010898235E-3</v>
      </c>
      <c r="F262" s="108">
        <f>'Grunddaten Umlage § 3_Plan'!D262</f>
        <v>0</v>
      </c>
      <c r="G262" s="110">
        <f>'Grunddaten Umlage § 3_Plan'!E262</f>
        <v>0</v>
      </c>
      <c r="H262" s="108">
        <f>'Grunddaten Umlage § 3_IST'!D262</f>
        <v>0</v>
      </c>
      <c r="I262" s="108">
        <f>'Grunddaten Umlage § 3_IST'!E262</f>
        <v>0</v>
      </c>
      <c r="J262" s="110">
        <f>'Grunddaten Umlage § 3_Plan'!J262</f>
        <v>4608.0725456625441</v>
      </c>
      <c r="K262" s="110">
        <f>'Grunddaten Umlage § 3_IST'!J262</f>
        <v>3403.8864289579506</v>
      </c>
      <c r="L262" s="126">
        <f t="shared" si="19"/>
        <v>1204.1861167045936</v>
      </c>
      <c r="M262" s="110"/>
      <c r="N262" s="110">
        <f>'Grunddaten Umlage § 3_Plan'!H262</f>
        <v>0</v>
      </c>
      <c r="O262" s="110"/>
      <c r="P262" s="110">
        <f>'Grunddaten Umlage § 3_IST'!H262</f>
        <v>0</v>
      </c>
      <c r="Q262" s="130">
        <f t="shared" si="16"/>
        <v>0</v>
      </c>
      <c r="R262" s="110"/>
      <c r="S262" s="110">
        <f>'Grunddaten Umlage § 3_Plan'!I262</f>
        <v>0</v>
      </c>
      <c r="T262" s="110">
        <f>'Grunddaten Umlage § 3_IST'!I262</f>
        <v>0</v>
      </c>
      <c r="U262" s="126">
        <f t="shared" si="17"/>
        <v>0</v>
      </c>
      <c r="W262" s="110">
        <f>IF('Grunddaten Umlage § 3_Plan'!D262&gt;0,'Grunddaten Umlage § 3_Plan'!F262,0)</f>
        <v>0</v>
      </c>
      <c r="X262" s="110">
        <f>IF('Grunddaten Umlage § 3_IST'!D262&gt;0,'Grunddaten Umlage § 3_IST'!F262,0)</f>
        <v>0</v>
      </c>
      <c r="Y262" s="110">
        <f t="shared" si="18"/>
        <v>0</v>
      </c>
    </row>
    <row r="263" spans="1:25" x14ac:dyDescent="0.25">
      <c r="A263" s="106">
        <v>62279</v>
      </c>
      <c r="B263" s="107" t="s">
        <v>267</v>
      </c>
      <c r="C263" s="107" t="s">
        <v>232</v>
      </c>
      <c r="D263" s="108">
        <f>Finanzkraft!H263</f>
        <v>1890105.97</v>
      </c>
      <c r="E263" s="109">
        <f>'landesw Umlage § 3_IST'!E263</f>
        <v>8.9434208643099367E-4</v>
      </c>
      <c r="F263" s="108">
        <f>'Grunddaten Umlage § 3_Plan'!D263</f>
        <v>0</v>
      </c>
      <c r="G263" s="110">
        <f>'Grunddaten Umlage § 3_Plan'!E263</f>
        <v>0</v>
      </c>
      <c r="H263" s="108">
        <f>'Grunddaten Umlage § 3_IST'!D263</f>
        <v>0</v>
      </c>
      <c r="I263" s="108">
        <f>'Grunddaten Umlage § 3_IST'!E263</f>
        <v>0</v>
      </c>
      <c r="J263" s="110">
        <f>'Grunddaten Umlage § 3_Plan'!J263</f>
        <v>1459.4460988472308</v>
      </c>
      <c r="K263" s="110">
        <f>'Grunddaten Umlage § 3_IST'!J263</f>
        <v>1080.1550879051708</v>
      </c>
      <c r="L263" s="126">
        <f t="shared" si="19"/>
        <v>379.29101094205998</v>
      </c>
      <c r="M263" s="110"/>
      <c r="N263" s="110">
        <f>'Grunddaten Umlage § 3_Plan'!H263</f>
        <v>0</v>
      </c>
      <c r="O263" s="110"/>
      <c r="P263" s="110">
        <f>'Grunddaten Umlage § 3_IST'!H263</f>
        <v>0</v>
      </c>
      <c r="Q263" s="130">
        <f t="shared" si="16"/>
        <v>0</v>
      </c>
      <c r="R263" s="110"/>
      <c r="S263" s="110">
        <f>'Grunddaten Umlage § 3_Plan'!I263</f>
        <v>0</v>
      </c>
      <c r="T263" s="110">
        <f>'Grunddaten Umlage § 3_IST'!I263</f>
        <v>0</v>
      </c>
      <c r="U263" s="126">
        <f t="shared" si="17"/>
        <v>0</v>
      </c>
      <c r="W263" s="110">
        <f>IF('Grunddaten Umlage § 3_Plan'!D263&gt;0,'Grunddaten Umlage § 3_Plan'!F263,0)</f>
        <v>0</v>
      </c>
      <c r="X263" s="110">
        <f>IF('Grunddaten Umlage § 3_IST'!D263&gt;0,'Grunddaten Umlage § 3_IST'!F263,0)</f>
        <v>0</v>
      </c>
      <c r="Y263" s="110">
        <f t="shared" si="18"/>
        <v>0</v>
      </c>
    </row>
    <row r="264" spans="1:25" x14ac:dyDescent="0.25">
      <c r="A264" s="106">
        <v>62311</v>
      </c>
      <c r="B264" s="107" t="s">
        <v>268</v>
      </c>
      <c r="C264" s="107" t="s">
        <v>269</v>
      </c>
      <c r="D264" s="108">
        <f>Finanzkraft!H264</f>
        <v>1777193.07</v>
      </c>
      <c r="E264" s="109">
        <f>'landesw Umlage § 3_IST'!E264</f>
        <v>8.4091505102991827E-4</v>
      </c>
      <c r="F264" s="108">
        <f>'Grunddaten Umlage § 3_Plan'!D264</f>
        <v>0</v>
      </c>
      <c r="G264" s="110">
        <f>'Grunddaten Umlage § 3_Plan'!E264</f>
        <v>0</v>
      </c>
      <c r="H264" s="108">
        <f>'Grunddaten Umlage § 3_IST'!D264</f>
        <v>0</v>
      </c>
      <c r="I264" s="108">
        <f>'Grunddaten Umlage § 3_IST'!E264</f>
        <v>0</v>
      </c>
      <c r="J264" s="110">
        <f>'Grunddaten Umlage § 3_Plan'!J264</f>
        <v>1377.8864830969446</v>
      </c>
      <c r="K264" s="110">
        <f>'Grunddaten Umlage § 3_IST'!J264</f>
        <v>1015.6277834254503</v>
      </c>
      <c r="L264" s="126">
        <f t="shared" si="19"/>
        <v>362.25869967149436</v>
      </c>
      <c r="M264" s="110"/>
      <c r="N264" s="110">
        <f>'Grunddaten Umlage § 3_Plan'!H264</f>
        <v>0</v>
      </c>
      <c r="O264" s="110"/>
      <c r="P264" s="110">
        <f>'Grunddaten Umlage § 3_IST'!H264</f>
        <v>0</v>
      </c>
      <c r="Q264" s="130">
        <f t="shared" si="16"/>
        <v>0</v>
      </c>
      <c r="R264" s="110"/>
      <c r="S264" s="110">
        <f>'Grunddaten Umlage § 3_Plan'!I264</f>
        <v>0</v>
      </c>
      <c r="T264" s="110">
        <f>'Grunddaten Umlage § 3_IST'!I264</f>
        <v>0</v>
      </c>
      <c r="U264" s="126">
        <f t="shared" si="17"/>
        <v>0</v>
      </c>
      <c r="W264" s="110">
        <f>IF('Grunddaten Umlage § 3_Plan'!D264&gt;0,'Grunddaten Umlage § 3_Plan'!F264,0)</f>
        <v>0</v>
      </c>
      <c r="X264" s="110">
        <f>IF('Grunddaten Umlage § 3_IST'!D264&gt;0,'Grunddaten Umlage § 3_IST'!F264,0)</f>
        <v>0</v>
      </c>
      <c r="Y264" s="110">
        <f t="shared" si="18"/>
        <v>0</v>
      </c>
    </row>
    <row r="265" spans="1:25" x14ac:dyDescent="0.25">
      <c r="A265" s="106">
        <v>62314</v>
      </c>
      <c r="B265" s="107" t="s">
        <v>270</v>
      </c>
      <c r="C265" s="107" t="s">
        <v>269</v>
      </c>
      <c r="D265" s="108">
        <f>Finanzkraft!H265</f>
        <v>1569662.3</v>
      </c>
      <c r="E265" s="109">
        <f>'landesw Umlage § 3_IST'!E265</f>
        <v>7.427176458122464E-4</v>
      </c>
      <c r="F265" s="108">
        <f>'Grunddaten Umlage § 3_Plan'!D265</f>
        <v>0</v>
      </c>
      <c r="G265" s="110">
        <f>'Grunddaten Umlage § 3_Plan'!E265</f>
        <v>0</v>
      </c>
      <c r="H265" s="108">
        <f>'Grunddaten Umlage § 3_IST'!D265</f>
        <v>0</v>
      </c>
      <c r="I265" s="108">
        <f>'Grunddaten Umlage § 3_IST'!E265</f>
        <v>0</v>
      </c>
      <c r="J265" s="110">
        <f>'Grunddaten Umlage § 3_Plan'!J265</f>
        <v>1218.6775865265738</v>
      </c>
      <c r="K265" s="110">
        <f>'Grunddaten Umlage § 3_IST'!J265</f>
        <v>897.0283923487807</v>
      </c>
      <c r="L265" s="126">
        <f t="shared" si="19"/>
        <v>321.64919417779311</v>
      </c>
      <c r="M265" s="110"/>
      <c r="N265" s="110">
        <f>'Grunddaten Umlage § 3_Plan'!H265</f>
        <v>0</v>
      </c>
      <c r="O265" s="110"/>
      <c r="P265" s="110">
        <f>'Grunddaten Umlage § 3_IST'!H265</f>
        <v>0</v>
      </c>
      <c r="Q265" s="130">
        <f t="shared" si="16"/>
        <v>0</v>
      </c>
      <c r="R265" s="110"/>
      <c r="S265" s="110">
        <f>'Grunddaten Umlage § 3_Plan'!I265</f>
        <v>0</v>
      </c>
      <c r="T265" s="110">
        <f>'Grunddaten Umlage § 3_IST'!I265</f>
        <v>0</v>
      </c>
      <c r="U265" s="126">
        <f t="shared" si="17"/>
        <v>0</v>
      </c>
      <c r="W265" s="110">
        <f>IF('Grunddaten Umlage § 3_Plan'!D265&gt;0,'Grunddaten Umlage § 3_Plan'!F265,0)</f>
        <v>0</v>
      </c>
      <c r="X265" s="110">
        <f>IF('Grunddaten Umlage § 3_IST'!D265&gt;0,'Grunddaten Umlage § 3_IST'!F265,0)</f>
        <v>0</v>
      </c>
      <c r="Y265" s="110">
        <f t="shared" si="18"/>
        <v>0</v>
      </c>
    </row>
    <row r="266" spans="1:25" x14ac:dyDescent="0.25">
      <c r="A266" s="106">
        <v>62326</v>
      </c>
      <c r="B266" s="107" t="s">
        <v>271</v>
      </c>
      <c r="C266" s="107" t="s">
        <v>269</v>
      </c>
      <c r="D266" s="108">
        <f>Finanzkraft!H266</f>
        <v>2309828.27</v>
      </c>
      <c r="E266" s="109">
        <f>'landesw Umlage § 3_IST'!E266</f>
        <v>1.0929422302650537E-3</v>
      </c>
      <c r="F266" s="108">
        <f>'Grunddaten Umlage § 3_Plan'!D266</f>
        <v>0</v>
      </c>
      <c r="G266" s="110">
        <f>'Grunddaten Umlage § 3_Plan'!E266</f>
        <v>0</v>
      </c>
      <c r="H266" s="108">
        <f>'Grunddaten Umlage § 3_IST'!D266</f>
        <v>0</v>
      </c>
      <c r="I266" s="108">
        <f>'Grunddaten Umlage § 3_IST'!E266</f>
        <v>0</v>
      </c>
      <c r="J266" s="110">
        <f>'Grunddaten Umlage § 3_Plan'!J266</f>
        <v>1789.0298498500028</v>
      </c>
      <c r="K266" s="110">
        <f>'Grunddaten Umlage § 3_IST'!J266</f>
        <v>1320.0173945949173</v>
      </c>
      <c r="L266" s="126">
        <f t="shared" si="19"/>
        <v>469.01245525508557</v>
      </c>
      <c r="M266" s="110"/>
      <c r="N266" s="110">
        <f>'Grunddaten Umlage § 3_Plan'!H266</f>
        <v>0</v>
      </c>
      <c r="O266" s="110"/>
      <c r="P266" s="110">
        <f>'Grunddaten Umlage § 3_IST'!H266</f>
        <v>0</v>
      </c>
      <c r="Q266" s="130">
        <f t="shared" si="16"/>
        <v>0</v>
      </c>
      <c r="R266" s="110"/>
      <c r="S266" s="110">
        <f>'Grunddaten Umlage § 3_Plan'!I266</f>
        <v>0</v>
      </c>
      <c r="T266" s="110">
        <f>'Grunddaten Umlage § 3_IST'!I266</f>
        <v>0</v>
      </c>
      <c r="U266" s="126">
        <f t="shared" si="17"/>
        <v>0</v>
      </c>
      <c r="W266" s="110">
        <f>IF('Grunddaten Umlage § 3_Plan'!D266&gt;0,'Grunddaten Umlage § 3_Plan'!F266,0)</f>
        <v>0</v>
      </c>
      <c r="X266" s="110">
        <f>IF('Grunddaten Umlage § 3_IST'!D266&gt;0,'Grunddaten Umlage § 3_IST'!F266,0)</f>
        <v>0</v>
      </c>
      <c r="Y266" s="110">
        <f t="shared" si="18"/>
        <v>0</v>
      </c>
    </row>
    <row r="267" spans="1:25" x14ac:dyDescent="0.25">
      <c r="A267" s="106">
        <v>62330</v>
      </c>
      <c r="B267" s="107" t="s">
        <v>272</v>
      </c>
      <c r="C267" s="107" t="s">
        <v>269</v>
      </c>
      <c r="D267" s="108">
        <f>Finanzkraft!H267</f>
        <v>2100301.9699999997</v>
      </c>
      <c r="E267" s="109">
        <f>'landesw Umlage § 3_IST'!E267</f>
        <v>9.9380059943672159E-4</v>
      </c>
      <c r="F267" s="108">
        <f>'Grunddaten Umlage § 3_Plan'!D267</f>
        <v>0</v>
      </c>
      <c r="G267" s="110">
        <f>'Grunddaten Umlage § 3_Plan'!E267</f>
        <v>0</v>
      </c>
      <c r="H267" s="108">
        <f>'Grunddaten Umlage § 3_IST'!D267</f>
        <v>0</v>
      </c>
      <c r="I267" s="108">
        <f>'Grunddaten Umlage § 3_IST'!E267</f>
        <v>0</v>
      </c>
      <c r="J267" s="110">
        <f>'Grunddaten Umlage § 3_Plan'!J267</f>
        <v>1613.7838708307484</v>
      </c>
      <c r="K267" s="110">
        <f>'Grunddaten Umlage § 3_IST'!J267</f>
        <v>1200.2776008547041</v>
      </c>
      <c r="L267" s="126">
        <f t="shared" si="19"/>
        <v>413.50626997604422</v>
      </c>
      <c r="M267" s="110"/>
      <c r="N267" s="110">
        <f>'Grunddaten Umlage § 3_Plan'!H267</f>
        <v>0</v>
      </c>
      <c r="O267" s="110"/>
      <c r="P267" s="110">
        <f>'Grunddaten Umlage § 3_IST'!H267</f>
        <v>0</v>
      </c>
      <c r="Q267" s="130">
        <f t="shared" si="16"/>
        <v>0</v>
      </c>
      <c r="R267" s="110"/>
      <c r="S267" s="110">
        <f>'Grunddaten Umlage § 3_Plan'!I267</f>
        <v>0</v>
      </c>
      <c r="T267" s="110">
        <f>'Grunddaten Umlage § 3_IST'!I267</f>
        <v>0</v>
      </c>
      <c r="U267" s="126">
        <f t="shared" si="17"/>
        <v>0</v>
      </c>
      <c r="W267" s="110">
        <f>IF('Grunddaten Umlage § 3_Plan'!D267&gt;0,'Grunddaten Umlage § 3_Plan'!F267,0)</f>
        <v>0</v>
      </c>
      <c r="X267" s="110">
        <f>IF('Grunddaten Umlage § 3_IST'!D267&gt;0,'Grunddaten Umlage § 3_IST'!F267,0)</f>
        <v>0</v>
      </c>
      <c r="Y267" s="110">
        <f t="shared" si="18"/>
        <v>0</v>
      </c>
    </row>
    <row r="268" spans="1:25" x14ac:dyDescent="0.25">
      <c r="A268" s="106">
        <v>62332</v>
      </c>
      <c r="B268" s="107" t="s">
        <v>273</v>
      </c>
      <c r="C268" s="107" t="s">
        <v>269</v>
      </c>
      <c r="D268" s="108">
        <f>Finanzkraft!H268</f>
        <v>2003665.68</v>
      </c>
      <c r="E268" s="109">
        <f>'landesw Umlage § 3_IST'!E268</f>
        <v>9.4807517314035876E-4</v>
      </c>
      <c r="F268" s="108">
        <f>'Grunddaten Umlage § 3_Plan'!D268</f>
        <v>0</v>
      </c>
      <c r="G268" s="110">
        <f>'Grunddaten Umlage § 3_Plan'!E268</f>
        <v>0</v>
      </c>
      <c r="H268" s="108">
        <f>'Grunddaten Umlage § 3_IST'!D268</f>
        <v>0</v>
      </c>
      <c r="I268" s="108">
        <f>'Grunddaten Umlage § 3_IST'!E268</f>
        <v>0</v>
      </c>
      <c r="J268" s="110">
        <f>'Grunddaten Umlage § 3_Plan'!J268</f>
        <v>1553.8051596457683</v>
      </c>
      <c r="K268" s="110">
        <f>'Grunddaten Umlage § 3_IST'!J268</f>
        <v>1145.0520304493689</v>
      </c>
      <c r="L268" s="126">
        <f t="shared" si="19"/>
        <v>408.75312919639941</v>
      </c>
      <c r="M268" s="110"/>
      <c r="N268" s="110">
        <f>'Grunddaten Umlage § 3_Plan'!H268</f>
        <v>0</v>
      </c>
      <c r="O268" s="110"/>
      <c r="P268" s="110">
        <f>'Grunddaten Umlage § 3_IST'!H268</f>
        <v>0</v>
      </c>
      <c r="Q268" s="130">
        <f t="shared" si="16"/>
        <v>0</v>
      </c>
      <c r="R268" s="110"/>
      <c r="S268" s="110">
        <f>'Grunddaten Umlage § 3_Plan'!I268</f>
        <v>0</v>
      </c>
      <c r="T268" s="110">
        <f>'Grunddaten Umlage § 3_IST'!I268</f>
        <v>0</v>
      </c>
      <c r="U268" s="126">
        <f t="shared" si="17"/>
        <v>0</v>
      </c>
      <c r="W268" s="110">
        <f>IF('Grunddaten Umlage § 3_Plan'!D268&gt;0,'Grunddaten Umlage § 3_Plan'!F268,0)</f>
        <v>0</v>
      </c>
      <c r="X268" s="110">
        <f>IF('Grunddaten Umlage § 3_IST'!D268&gt;0,'Grunddaten Umlage § 3_IST'!F268,0)</f>
        <v>0</v>
      </c>
      <c r="Y268" s="110">
        <f t="shared" si="18"/>
        <v>0</v>
      </c>
    </row>
    <row r="269" spans="1:25" x14ac:dyDescent="0.25">
      <c r="A269" s="106">
        <v>62335</v>
      </c>
      <c r="B269" s="107" t="s">
        <v>274</v>
      </c>
      <c r="C269" s="107" t="s">
        <v>269</v>
      </c>
      <c r="D269" s="108">
        <f>Finanzkraft!H269</f>
        <v>1670834.2</v>
      </c>
      <c r="E269" s="109">
        <f>'landesw Umlage § 3_IST'!E269</f>
        <v>7.9058918823914418E-4</v>
      </c>
      <c r="F269" s="108">
        <f>'Grunddaten Umlage § 3_Plan'!D269</f>
        <v>0</v>
      </c>
      <c r="G269" s="110">
        <f>'Grunddaten Umlage § 3_Plan'!E269</f>
        <v>0</v>
      </c>
      <c r="H269" s="108">
        <f>'Grunddaten Umlage § 3_IST'!D269</f>
        <v>0</v>
      </c>
      <c r="I269" s="108">
        <f>'Grunddaten Umlage § 3_IST'!E269</f>
        <v>0</v>
      </c>
      <c r="J269" s="110">
        <f>'Grunddaten Umlage § 3_Plan'!J269</f>
        <v>1292.9748080961856</v>
      </c>
      <c r="K269" s="110">
        <f>'Grunddaten Umlage § 3_IST'!J269</f>
        <v>954.84596674543377</v>
      </c>
      <c r="L269" s="126">
        <f t="shared" si="19"/>
        <v>338.12884135075183</v>
      </c>
      <c r="M269" s="110"/>
      <c r="N269" s="110">
        <f>'Grunddaten Umlage § 3_Plan'!H269</f>
        <v>0</v>
      </c>
      <c r="O269" s="110"/>
      <c r="P269" s="110">
        <f>'Grunddaten Umlage § 3_IST'!H269</f>
        <v>0</v>
      </c>
      <c r="Q269" s="130">
        <f t="shared" si="16"/>
        <v>0</v>
      </c>
      <c r="R269" s="110"/>
      <c r="S269" s="110">
        <f>'Grunddaten Umlage § 3_Plan'!I269</f>
        <v>0</v>
      </c>
      <c r="T269" s="110">
        <f>'Grunddaten Umlage § 3_IST'!I269</f>
        <v>0</v>
      </c>
      <c r="U269" s="126">
        <f t="shared" si="17"/>
        <v>0</v>
      </c>
      <c r="W269" s="110">
        <f>IF('Grunddaten Umlage § 3_Plan'!D269&gt;0,'Grunddaten Umlage § 3_Plan'!F269,0)</f>
        <v>0</v>
      </c>
      <c r="X269" s="110">
        <f>IF('Grunddaten Umlage § 3_IST'!D269&gt;0,'Grunddaten Umlage § 3_IST'!F269,0)</f>
        <v>0</v>
      </c>
      <c r="Y269" s="110">
        <f t="shared" si="18"/>
        <v>0</v>
      </c>
    </row>
    <row r="270" spans="1:25" x14ac:dyDescent="0.25">
      <c r="A270" s="106">
        <v>62343</v>
      </c>
      <c r="B270" s="107" t="s">
        <v>275</v>
      </c>
      <c r="C270" s="107" t="s">
        <v>269</v>
      </c>
      <c r="D270" s="108">
        <f>Finanzkraft!H270</f>
        <v>2038400.44</v>
      </c>
      <c r="E270" s="109">
        <f>'landesw Umlage § 3_IST'!E270</f>
        <v>9.6451063137558129E-4</v>
      </c>
      <c r="F270" s="108">
        <f>'Grunddaten Umlage § 3_Plan'!D270</f>
        <v>0</v>
      </c>
      <c r="G270" s="110">
        <f>'Grunddaten Umlage § 3_Plan'!E270</f>
        <v>0</v>
      </c>
      <c r="H270" s="108">
        <f>'Grunddaten Umlage § 3_IST'!D270</f>
        <v>0</v>
      </c>
      <c r="I270" s="108">
        <f>'Grunddaten Umlage § 3_IST'!E270</f>
        <v>0</v>
      </c>
      <c r="J270" s="110">
        <f>'Grunddaten Umlage § 3_Plan'!J270</f>
        <v>1582.7751512151767</v>
      </c>
      <c r="K270" s="110">
        <f>'Grunddaten Umlage § 3_IST'!J270</f>
        <v>1164.9022019935417</v>
      </c>
      <c r="L270" s="126">
        <f t="shared" si="19"/>
        <v>417.87294922163505</v>
      </c>
      <c r="M270" s="110"/>
      <c r="N270" s="110">
        <f>'Grunddaten Umlage § 3_Plan'!H270</f>
        <v>0</v>
      </c>
      <c r="O270" s="110"/>
      <c r="P270" s="110">
        <f>'Grunddaten Umlage § 3_IST'!H270</f>
        <v>0</v>
      </c>
      <c r="Q270" s="130">
        <f t="shared" si="16"/>
        <v>0</v>
      </c>
      <c r="R270" s="110"/>
      <c r="S270" s="110">
        <f>'Grunddaten Umlage § 3_Plan'!I270</f>
        <v>0</v>
      </c>
      <c r="T270" s="110">
        <f>'Grunddaten Umlage § 3_IST'!I270</f>
        <v>0</v>
      </c>
      <c r="U270" s="126">
        <f t="shared" si="17"/>
        <v>0</v>
      </c>
      <c r="W270" s="110">
        <f>IF('Grunddaten Umlage § 3_Plan'!D270&gt;0,'Grunddaten Umlage § 3_Plan'!F270,0)</f>
        <v>0</v>
      </c>
      <c r="X270" s="110">
        <f>IF('Grunddaten Umlage § 3_IST'!D270&gt;0,'Grunddaten Umlage § 3_IST'!F270,0)</f>
        <v>0</v>
      </c>
      <c r="Y270" s="110">
        <f t="shared" si="18"/>
        <v>0</v>
      </c>
    </row>
    <row r="271" spans="1:25" x14ac:dyDescent="0.25">
      <c r="A271" s="106">
        <v>62368</v>
      </c>
      <c r="B271" s="107" t="s">
        <v>276</v>
      </c>
      <c r="C271" s="107" t="s">
        <v>269</v>
      </c>
      <c r="D271" s="108">
        <f>Finanzkraft!H271</f>
        <v>1571457.56</v>
      </c>
      <c r="E271" s="109">
        <f>'landesw Umlage § 3_IST'!E271</f>
        <v>7.4356710959870597E-4</v>
      </c>
      <c r="F271" s="108">
        <f>'Grunddaten Umlage § 3_Plan'!D271</f>
        <v>0</v>
      </c>
      <c r="G271" s="110">
        <f>'Grunddaten Umlage § 3_Plan'!E271</f>
        <v>0</v>
      </c>
      <c r="H271" s="108">
        <f>'Grunddaten Umlage § 3_IST'!D271</f>
        <v>0</v>
      </c>
      <c r="I271" s="108">
        <f>'Grunddaten Umlage § 3_IST'!E271</f>
        <v>0</v>
      </c>
      <c r="J271" s="110">
        <f>'Grunddaten Umlage § 3_Plan'!J271</f>
        <v>1216.1896274823216</v>
      </c>
      <c r="K271" s="110">
        <f>'Grunddaten Umlage § 3_IST'!J271</f>
        <v>898.05434499582327</v>
      </c>
      <c r="L271" s="126">
        <f t="shared" si="19"/>
        <v>318.13528248649834</v>
      </c>
      <c r="M271" s="110"/>
      <c r="N271" s="110">
        <f>'Grunddaten Umlage § 3_Plan'!H271</f>
        <v>0</v>
      </c>
      <c r="O271" s="110"/>
      <c r="P271" s="110">
        <f>'Grunddaten Umlage § 3_IST'!H271</f>
        <v>0</v>
      </c>
      <c r="Q271" s="130">
        <f t="shared" si="16"/>
        <v>0</v>
      </c>
      <c r="R271" s="110"/>
      <c r="S271" s="110">
        <f>'Grunddaten Umlage § 3_Plan'!I271</f>
        <v>0</v>
      </c>
      <c r="T271" s="110">
        <f>'Grunddaten Umlage § 3_IST'!I271</f>
        <v>0</v>
      </c>
      <c r="U271" s="126">
        <f t="shared" si="17"/>
        <v>0</v>
      </c>
      <c r="W271" s="110">
        <f>IF('Grunddaten Umlage § 3_Plan'!D271&gt;0,'Grunddaten Umlage § 3_Plan'!F271,0)</f>
        <v>0</v>
      </c>
      <c r="X271" s="110">
        <f>IF('Grunddaten Umlage § 3_IST'!D271&gt;0,'Grunddaten Umlage § 3_IST'!F271,0)</f>
        <v>0</v>
      </c>
      <c r="Y271" s="110">
        <f t="shared" si="18"/>
        <v>0</v>
      </c>
    </row>
    <row r="272" spans="1:25" x14ac:dyDescent="0.25">
      <c r="A272" s="106">
        <v>62372</v>
      </c>
      <c r="B272" s="107" t="s">
        <v>277</v>
      </c>
      <c r="C272" s="107" t="s">
        <v>269</v>
      </c>
      <c r="D272" s="108">
        <f>Finanzkraft!H272</f>
        <v>1536888.31</v>
      </c>
      <c r="E272" s="109">
        <f>'landesw Umlage § 3_IST'!E272</f>
        <v>7.2720996578662931E-4</v>
      </c>
      <c r="F272" s="108">
        <f>'Grunddaten Umlage § 3_Plan'!D272</f>
        <v>0</v>
      </c>
      <c r="G272" s="110">
        <f>'Grunddaten Umlage § 3_Plan'!E272</f>
        <v>0</v>
      </c>
      <c r="H272" s="108">
        <f>'Grunddaten Umlage § 3_IST'!D272</f>
        <v>0</v>
      </c>
      <c r="I272" s="108">
        <f>'Grunddaten Umlage § 3_IST'!E272</f>
        <v>0</v>
      </c>
      <c r="J272" s="110">
        <f>'Grunddaten Umlage § 3_Plan'!J272</f>
        <v>1192.111166163709</v>
      </c>
      <c r="K272" s="110">
        <f>'Grunddaten Umlage § 3_IST'!J272</f>
        <v>878.29875887248772</v>
      </c>
      <c r="L272" s="126">
        <f t="shared" si="19"/>
        <v>313.81240729122123</v>
      </c>
      <c r="M272" s="110"/>
      <c r="N272" s="110">
        <f>'Grunddaten Umlage § 3_Plan'!H272</f>
        <v>0</v>
      </c>
      <c r="O272" s="110"/>
      <c r="P272" s="110">
        <f>'Grunddaten Umlage § 3_IST'!H272</f>
        <v>0</v>
      </c>
      <c r="Q272" s="130">
        <f t="shared" si="16"/>
        <v>0</v>
      </c>
      <c r="R272" s="110"/>
      <c r="S272" s="110">
        <f>'Grunddaten Umlage § 3_Plan'!I272</f>
        <v>0</v>
      </c>
      <c r="T272" s="110">
        <f>'Grunddaten Umlage § 3_IST'!I272</f>
        <v>0</v>
      </c>
      <c r="U272" s="126">
        <f t="shared" si="17"/>
        <v>0</v>
      </c>
      <c r="W272" s="110">
        <f>IF('Grunddaten Umlage § 3_Plan'!D272&gt;0,'Grunddaten Umlage § 3_Plan'!F272,0)</f>
        <v>0</v>
      </c>
      <c r="X272" s="110">
        <f>IF('Grunddaten Umlage § 3_IST'!D272&gt;0,'Grunddaten Umlage § 3_IST'!F272,0)</f>
        <v>0</v>
      </c>
      <c r="Y272" s="110">
        <f t="shared" si="18"/>
        <v>0</v>
      </c>
    </row>
    <row r="273" spans="1:25" x14ac:dyDescent="0.25">
      <c r="A273" s="106">
        <v>62375</v>
      </c>
      <c r="B273" s="107" t="s">
        <v>278</v>
      </c>
      <c r="C273" s="107" t="s">
        <v>269</v>
      </c>
      <c r="D273" s="108">
        <f>Finanzkraft!H273</f>
        <v>8177708.2800000003</v>
      </c>
      <c r="E273" s="109">
        <f>'landesw Umlage § 3_IST'!E273</f>
        <v>3.8694490157920687E-3</v>
      </c>
      <c r="F273" s="108">
        <f>'Grunddaten Umlage § 3_Plan'!D273</f>
        <v>0</v>
      </c>
      <c r="G273" s="110">
        <f>'Grunddaten Umlage § 3_Plan'!E273</f>
        <v>0</v>
      </c>
      <c r="H273" s="108">
        <f>'Grunddaten Umlage § 3_IST'!D273</f>
        <v>0</v>
      </c>
      <c r="I273" s="108">
        <f>'Grunddaten Umlage § 3_IST'!E273</f>
        <v>0</v>
      </c>
      <c r="J273" s="110">
        <f>'Grunddaten Umlage § 3_Plan'!J273</f>
        <v>6342.0831338809821</v>
      </c>
      <c r="K273" s="110">
        <f>'Grunddaten Umlage § 3_IST'!J273</f>
        <v>4673.3851679470881</v>
      </c>
      <c r="L273" s="126">
        <f t="shared" si="19"/>
        <v>1668.697965933894</v>
      </c>
      <c r="M273" s="110"/>
      <c r="N273" s="110">
        <f>'Grunddaten Umlage § 3_Plan'!H273</f>
        <v>0</v>
      </c>
      <c r="O273" s="110"/>
      <c r="P273" s="110">
        <f>'Grunddaten Umlage § 3_IST'!H273</f>
        <v>0</v>
      </c>
      <c r="Q273" s="130">
        <f t="shared" si="16"/>
        <v>0</v>
      </c>
      <c r="R273" s="110"/>
      <c r="S273" s="110">
        <f>'Grunddaten Umlage § 3_Plan'!I273</f>
        <v>0</v>
      </c>
      <c r="T273" s="110">
        <f>'Grunddaten Umlage § 3_IST'!I273</f>
        <v>0</v>
      </c>
      <c r="U273" s="126">
        <f t="shared" si="17"/>
        <v>0</v>
      </c>
      <c r="W273" s="110">
        <f>IF('Grunddaten Umlage § 3_Plan'!D273&gt;0,'Grunddaten Umlage § 3_Plan'!F273,0)</f>
        <v>0</v>
      </c>
      <c r="X273" s="110">
        <f>IF('Grunddaten Umlage § 3_IST'!D273&gt;0,'Grunddaten Umlage § 3_IST'!F273,0)</f>
        <v>0</v>
      </c>
      <c r="Y273" s="110">
        <f t="shared" si="18"/>
        <v>0</v>
      </c>
    </row>
    <row r="274" spans="1:25" x14ac:dyDescent="0.25">
      <c r="A274" s="106">
        <v>62376</v>
      </c>
      <c r="B274" s="107" t="s">
        <v>279</v>
      </c>
      <c r="C274" s="107" t="s">
        <v>269</v>
      </c>
      <c r="D274" s="108">
        <f>Finanzkraft!H274</f>
        <v>5992192.6500000004</v>
      </c>
      <c r="E274" s="109">
        <f>'landesw Umlage § 3_IST'!E274</f>
        <v>2.835327839791684E-3</v>
      </c>
      <c r="F274" s="108">
        <f>'Grunddaten Umlage § 3_Plan'!D274</f>
        <v>202727.59</v>
      </c>
      <c r="G274" s="110">
        <f>'Grunddaten Umlage § 3_Plan'!E274</f>
        <v>81091.036000000007</v>
      </c>
      <c r="H274" s="108">
        <f>'Grunddaten Umlage § 3_IST'!D274</f>
        <v>0</v>
      </c>
      <c r="I274" s="108">
        <f>'Grunddaten Umlage § 3_IST'!E274</f>
        <v>0</v>
      </c>
      <c r="J274" s="110">
        <f>'Grunddaten Umlage § 3_Plan'!J274</f>
        <v>0</v>
      </c>
      <c r="K274" s="110">
        <f>'Grunddaten Umlage § 3_IST'!J274</f>
        <v>3424.40978513256</v>
      </c>
      <c r="L274" s="126">
        <f t="shared" si="19"/>
        <v>-3424.40978513256</v>
      </c>
      <c r="M274" s="110"/>
      <c r="N274" s="110">
        <f>'Grunddaten Umlage § 3_Plan'!H274</f>
        <v>198059.45952566879</v>
      </c>
      <c r="O274" s="110">
        <v>8518.69</v>
      </c>
      <c r="P274" s="110">
        <f>'Grunddaten Umlage § 3_IST'!H274</f>
        <v>0</v>
      </c>
      <c r="Q274" s="130">
        <f t="shared" si="16"/>
        <v>-8518.69</v>
      </c>
      <c r="R274" s="110"/>
      <c r="S274" s="110">
        <f>'Grunddaten Umlage § 3_Plan'!I274</f>
        <v>0</v>
      </c>
      <c r="T274" s="110">
        <f>'Grunddaten Umlage § 3_IST'!I274</f>
        <v>0</v>
      </c>
      <c r="U274" s="126">
        <f t="shared" si="17"/>
        <v>0</v>
      </c>
      <c r="W274" s="110">
        <f>IF('Grunddaten Umlage § 3_Plan'!D274&gt;0,'Grunddaten Umlage § 3_Plan'!F274,0)</f>
        <v>4668.1304743311939</v>
      </c>
      <c r="X274" s="110">
        <f>IF('Grunddaten Umlage § 3_IST'!D274&gt;0,'Grunddaten Umlage § 3_IST'!F274,0)</f>
        <v>0</v>
      </c>
      <c r="Y274" s="110">
        <f t="shared" si="18"/>
        <v>-4668.1304743311939</v>
      </c>
    </row>
    <row r="275" spans="1:25" x14ac:dyDescent="0.25">
      <c r="A275" s="106">
        <v>62377</v>
      </c>
      <c r="B275" s="107" t="s">
        <v>280</v>
      </c>
      <c r="C275" s="107" t="s">
        <v>269</v>
      </c>
      <c r="D275" s="108">
        <f>Finanzkraft!H275</f>
        <v>2679395.4</v>
      </c>
      <c r="E275" s="109">
        <f>'landesw Umlage § 3_IST'!E275</f>
        <v>1.2678104352051788E-3</v>
      </c>
      <c r="F275" s="108">
        <f>'Grunddaten Umlage § 3_Plan'!D275</f>
        <v>0</v>
      </c>
      <c r="G275" s="110">
        <f>'Grunddaten Umlage § 3_Plan'!E275</f>
        <v>0</v>
      </c>
      <c r="H275" s="108">
        <f>'Grunddaten Umlage § 3_IST'!D275</f>
        <v>0</v>
      </c>
      <c r="I275" s="108">
        <f>'Grunddaten Umlage § 3_IST'!E275</f>
        <v>0</v>
      </c>
      <c r="J275" s="110">
        <f>'Grunddaten Umlage § 3_Plan'!J275</f>
        <v>2072.3788166930681</v>
      </c>
      <c r="K275" s="110">
        <f>'Grunddaten Umlage § 3_IST'!J275</f>
        <v>1531.2170956317916</v>
      </c>
      <c r="L275" s="126">
        <f t="shared" si="19"/>
        <v>541.16172106127647</v>
      </c>
      <c r="M275" s="110"/>
      <c r="N275" s="110">
        <f>'Grunddaten Umlage § 3_Plan'!H275</f>
        <v>0</v>
      </c>
      <c r="O275" s="110"/>
      <c r="P275" s="110">
        <f>'Grunddaten Umlage § 3_IST'!H275</f>
        <v>0</v>
      </c>
      <c r="Q275" s="130">
        <f t="shared" si="16"/>
        <v>0</v>
      </c>
      <c r="R275" s="110"/>
      <c r="S275" s="110">
        <f>'Grunddaten Umlage § 3_Plan'!I275</f>
        <v>0</v>
      </c>
      <c r="T275" s="110">
        <f>'Grunddaten Umlage § 3_IST'!I275</f>
        <v>0</v>
      </c>
      <c r="U275" s="126">
        <f t="shared" si="17"/>
        <v>0</v>
      </c>
      <c r="W275" s="110">
        <f>IF('Grunddaten Umlage § 3_Plan'!D275&gt;0,'Grunddaten Umlage § 3_Plan'!F275,0)</f>
        <v>0</v>
      </c>
      <c r="X275" s="110">
        <f>IF('Grunddaten Umlage § 3_IST'!D275&gt;0,'Grunddaten Umlage § 3_IST'!F275,0)</f>
        <v>0</v>
      </c>
      <c r="Y275" s="110">
        <f t="shared" si="18"/>
        <v>0</v>
      </c>
    </row>
    <row r="276" spans="1:25" x14ac:dyDescent="0.25">
      <c r="A276" s="106">
        <v>62378</v>
      </c>
      <c r="B276" s="107" t="s">
        <v>281</v>
      </c>
      <c r="C276" s="107" t="s">
        <v>269</v>
      </c>
      <c r="D276" s="108">
        <f>Finanzkraft!H276</f>
        <v>9882588.1300000008</v>
      </c>
      <c r="E276" s="109">
        <f>'landesw Umlage § 3_IST'!E276</f>
        <v>4.6761475958527199E-3</v>
      </c>
      <c r="F276" s="108">
        <f>'Grunddaten Umlage § 3_Plan'!D276</f>
        <v>202727.59</v>
      </c>
      <c r="G276" s="110">
        <f>'Grunddaten Umlage § 3_Plan'!E276</f>
        <v>81091.036000000007</v>
      </c>
      <c r="H276" s="108">
        <f>'Grunddaten Umlage § 3_IST'!D276</f>
        <v>75307.64</v>
      </c>
      <c r="I276" s="108">
        <f>'Grunddaten Umlage § 3_IST'!E276</f>
        <v>30123.06</v>
      </c>
      <c r="J276" s="110">
        <f>'Grunddaten Umlage § 3_Plan'!J276</f>
        <v>0</v>
      </c>
      <c r="K276" s="110">
        <f>'Grunddaten Umlage § 3_IST'!J276</f>
        <v>0</v>
      </c>
      <c r="L276" s="126">
        <f t="shared" si="19"/>
        <v>0</v>
      </c>
      <c r="M276" s="110"/>
      <c r="N276" s="110">
        <f>'Grunddaten Umlage § 3_Plan'!H276</f>
        <v>195089.55126083153</v>
      </c>
      <c r="O276" s="110">
        <v>146317.14000000001</v>
      </c>
      <c r="P276" s="110">
        <f>'Grunddaten Umlage § 3_IST'!H276</f>
        <v>69659.952505371984</v>
      </c>
      <c r="Q276" s="130">
        <f t="shared" si="16"/>
        <v>-76657.18749462803</v>
      </c>
      <c r="R276" s="110"/>
      <c r="S276" s="110">
        <f>'Grunddaten Umlage § 3_Plan'!I276</f>
        <v>0</v>
      </c>
      <c r="T276" s="110">
        <f>'Grunddaten Umlage § 3_IST'!I276</f>
        <v>0</v>
      </c>
      <c r="U276" s="126">
        <f t="shared" si="17"/>
        <v>0</v>
      </c>
      <c r="W276" s="110">
        <f>IF('Grunddaten Umlage § 3_Plan'!D276&gt;0,'Grunddaten Umlage § 3_Plan'!F276,0)</f>
        <v>7638.0387391684681</v>
      </c>
      <c r="X276" s="110">
        <f>IF('Grunddaten Umlage § 3_IST'!D276&gt;0,'Grunddaten Umlage § 3_IST'!F276,0)</f>
        <v>5647.6874946280122</v>
      </c>
      <c r="Y276" s="110">
        <f t="shared" si="18"/>
        <v>-1990.3512445404558</v>
      </c>
    </row>
    <row r="277" spans="1:25" x14ac:dyDescent="0.25">
      <c r="A277" s="106">
        <v>62379</v>
      </c>
      <c r="B277" s="107" t="s">
        <v>282</v>
      </c>
      <c r="C277" s="107" t="s">
        <v>269</v>
      </c>
      <c r="D277" s="108">
        <f>Finanzkraft!H277</f>
        <v>21762472.510000002</v>
      </c>
      <c r="E277" s="109">
        <f>'landesw Umlage § 3_IST'!E277</f>
        <v>1.0297356539480454E-2</v>
      </c>
      <c r="F277" s="108">
        <f>'Grunddaten Umlage § 3_Plan'!D277</f>
        <v>0</v>
      </c>
      <c r="G277" s="110">
        <f>'Grunddaten Umlage § 3_Plan'!E277</f>
        <v>0</v>
      </c>
      <c r="H277" s="108">
        <f>'Grunddaten Umlage § 3_IST'!D277</f>
        <v>0</v>
      </c>
      <c r="I277" s="108">
        <f>'Grunddaten Umlage § 3_IST'!E277</f>
        <v>0</v>
      </c>
      <c r="J277" s="110">
        <f>'Grunddaten Umlage § 3_Plan'!J277</f>
        <v>16785.820428930623</v>
      </c>
      <c r="K277" s="110">
        <f>'Grunddaten Umlage § 3_IST'!J277</f>
        <v>12436.787026852742</v>
      </c>
      <c r="L277" s="126">
        <f t="shared" si="19"/>
        <v>4349.033402077881</v>
      </c>
      <c r="M277" s="110"/>
      <c r="N277" s="110">
        <f>'Grunddaten Umlage § 3_Plan'!H277</f>
        <v>0</v>
      </c>
      <c r="O277" s="110"/>
      <c r="P277" s="110">
        <f>'Grunddaten Umlage § 3_IST'!H277</f>
        <v>0</v>
      </c>
      <c r="Q277" s="130">
        <f t="shared" si="16"/>
        <v>0</v>
      </c>
      <c r="R277" s="110"/>
      <c r="S277" s="110">
        <f>'Grunddaten Umlage § 3_Plan'!I277</f>
        <v>0</v>
      </c>
      <c r="T277" s="110">
        <f>'Grunddaten Umlage § 3_IST'!I277</f>
        <v>0</v>
      </c>
      <c r="U277" s="126">
        <f t="shared" si="17"/>
        <v>0</v>
      </c>
      <c r="W277" s="110">
        <f>IF('Grunddaten Umlage § 3_Plan'!D277&gt;0,'Grunddaten Umlage § 3_Plan'!F277,0)</f>
        <v>0</v>
      </c>
      <c r="X277" s="110">
        <f>IF('Grunddaten Umlage § 3_IST'!D277&gt;0,'Grunddaten Umlage § 3_IST'!F277,0)</f>
        <v>0</v>
      </c>
      <c r="Y277" s="110">
        <f t="shared" si="18"/>
        <v>0</v>
      </c>
    </row>
    <row r="278" spans="1:25" x14ac:dyDescent="0.25">
      <c r="A278" s="106">
        <v>62380</v>
      </c>
      <c r="B278" s="107" t="s">
        <v>283</v>
      </c>
      <c r="C278" s="107" t="s">
        <v>269</v>
      </c>
      <c r="D278" s="108">
        <f>Finanzkraft!H278</f>
        <v>7801486.7400000002</v>
      </c>
      <c r="E278" s="109">
        <f>'landesw Umlage § 3_IST'!E278</f>
        <v>3.691432141402808E-3</v>
      </c>
      <c r="F278" s="108">
        <f>'Grunddaten Umlage § 3_Plan'!D278</f>
        <v>0</v>
      </c>
      <c r="G278" s="110">
        <f>'Grunddaten Umlage § 3_Plan'!E278</f>
        <v>0</v>
      </c>
      <c r="H278" s="108">
        <f>'Grunddaten Umlage § 3_IST'!D278</f>
        <v>0</v>
      </c>
      <c r="I278" s="108">
        <f>'Grunddaten Umlage § 3_IST'!E278</f>
        <v>0</v>
      </c>
      <c r="J278" s="110">
        <f>'Grunddaten Umlage § 3_Plan'!J278</f>
        <v>6092.7796079260379</v>
      </c>
      <c r="K278" s="110">
        <f>'Grunddaten Umlage § 3_IST'!J278</f>
        <v>4458.3826140900055</v>
      </c>
      <c r="L278" s="126">
        <f t="shared" si="19"/>
        <v>1634.3969938360324</v>
      </c>
      <c r="M278" s="110"/>
      <c r="N278" s="110">
        <f>'Grunddaten Umlage § 3_Plan'!H278</f>
        <v>0</v>
      </c>
      <c r="O278" s="110"/>
      <c r="P278" s="110">
        <f>'Grunddaten Umlage § 3_IST'!H278</f>
        <v>0</v>
      </c>
      <c r="Q278" s="130">
        <f t="shared" si="16"/>
        <v>0</v>
      </c>
      <c r="R278" s="110"/>
      <c r="S278" s="110">
        <f>'Grunddaten Umlage § 3_Plan'!I278</f>
        <v>0</v>
      </c>
      <c r="T278" s="110">
        <f>'Grunddaten Umlage § 3_IST'!I278</f>
        <v>0</v>
      </c>
      <c r="U278" s="126">
        <f t="shared" si="17"/>
        <v>0</v>
      </c>
      <c r="W278" s="110">
        <f>IF('Grunddaten Umlage § 3_Plan'!D278&gt;0,'Grunddaten Umlage § 3_Plan'!F278,0)</f>
        <v>0</v>
      </c>
      <c r="X278" s="110">
        <f>IF('Grunddaten Umlage § 3_IST'!D278&gt;0,'Grunddaten Umlage § 3_IST'!F278,0)</f>
        <v>0</v>
      </c>
      <c r="Y278" s="110">
        <f t="shared" si="18"/>
        <v>0</v>
      </c>
    </row>
    <row r="279" spans="1:25" x14ac:dyDescent="0.25">
      <c r="A279" s="106">
        <v>62381</v>
      </c>
      <c r="B279" s="107" t="s">
        <v>284</v>
      </c>
      <c r="C279" s="107" t="s">
        <v>269</v>
      </c>
      <c r="D279" s="108">
        <f>Finanzkraft!H279</f>
        <v>4387612.4800000004</v>
      </c>
      <c r="E279" s="109">
        <f>'landesw Umlage § 3_IST'!E279</f>
        <v>2.0760880935230667E-3</v>
      </c>
      <c r="F279" s="108">
        <f>'Grunddaten Umlage § 3_Plan'!D279</f>
        <v>0</v>
      </c>
      <c r="G279" s="110">
        <f>'Grunddaten Umlage § 3_Plan'!E279</f>
        <v>0</v>
      </c>
      <c r="H279" s="108">
        <f>'Grunddaten Umlage § 3_IST'!D279</f>
        <v>0</v>
      </c>
      <c r="I279" s="108">
        <f>'Grunddaten Umlage § 3_IST'!E279</f>
        <v>0</v>
      </c>
      <c r="J279" s="110">
        <f>'Grunddaten Umlage § 3_Plan'!J279</f>
        <v>3464.5967628689864</v>
      </c>
      <c r="K279" s="110">
        <f>'Grunddaten Umlage § 3_IST'!J279</f>
        <v>2507.4265777956484</v>
      </c>
      <c r="L279" s="126">
        <f t="shared" si="19"/>
        <v>957.17018507333796</v>
      </c>
      <c r="M279" s="110"/>
      <c r="N279" s="110">
        <f>'Grunddaten Umlage § 3_Plan'!H279</f>
        <v>0</v>
      </c>
      <c r="O279" s="110"/>
      <c r="P279" s="110">
        <f>'Grunddaten Umlage § 3_IST'!H279</f>
        <v>0</v>
      </c>
      <c r="Q279" s="130">
        <f t="shared" si="16"/>
        <v>0</v>
      </c>
      <c r="R279" s="110"/>
      <c r="S279" s="110">
        <f>'Grunddaten Umlage § 3_Plan'!I279</f>
        <v>0</v>
      </c>
      <c r="T279" s="110">
        <f>'Grunddaten Umlage § 3_IST'!I279</f>
        <v>0</v>
      </c>
      <c r="U279" s="126">
        <f t="shared" si="17"/>
        <v>0</v>
      </c>
      <c r="W279" s="110">
        <f>IF('Grunddaten Umlage § 3_Plan'!D279&gt;0,'Grunddaten Umlage § 3_Plan'!F279,0)</f>
        <v>0</v>
      </c>
      <c r="X279" s="110">
        <f>IF('Grunddaten Umlage § 3_IST'!D279&gt;0,'Grunddaten Umlage § 3_IST'!F279,0)</f>
        <v>0</v>
      </c>
      <c r="Y279" s="110">
        <f t="shared" si="18"/>
        <v>0</v>
      </c>
    </row>
    <row r="280" spans="1:25" x14ac:dyDescent="0.25">
      <c r="A280" s="106">
        <v>62382</v>
      </c>
      <c r="B280" s="107" t="s">
        <v>285</v>
      </c>
      <c r="C280" s="107" t="s">
        <v>269</v>
      </c>
      <c r="D280" s="108">
        <f>Finanzkraft!H280</f>
        <v>6508848.7599999998</v>
      </c>
      <c r="E280" s="109">
        <f>'landesw Umlage § 3_IST'!E280</f>
        <v>3.0797941875619736E-3</v>
      </c>
      <c r="F280" s="108">
        <f>'Grunddaten Umlage § 3_Plan'!D280</f>
        <v>0</v>
      </c>
      <c r="G280" s="110">
        <f>'Grunddaten Umlage § 3_Plan'!E280</f>
        <v>0</v>
      </c>
      <c r="H280" s="108">
        <f>'Grunddaten Umlage § 3_IST'!D280</f>
        <v>0</v>
      </c>
      <c r="I280" s="108">
        <f>'Grunddaten Umlage § 3_IST'!E280</f>
        <v>0</v>
      </c>
      <c r="J280" s="110">
        <f>'Grunddaten Umlage § 3_Plan'!J280</f>
        <v>5088.1795039950121</v>
      </c>
      <c r="K280" s="110">
        <f>'Grunddaten Umlage § 3_IST'!J280</f>
        <v>3719.667688536671</v>
      </c>
      <c r="L280" s="126">
        <f t="shared" si="19"/>
        <v>1368.5118154583411</v>
      </c>
      <c r="M280" s="110"/>
      <c r="N280" s="110">
        <f>'Grunddaten Umlage § 3_Plan'!H280</f>
        <v>0</v>
      </c>
      <c r="O280" s="110"/>
      <c r="P280" s="110">
        <f>'Grunddaten Umlage § 3_IST'!H280</f>
        <v>0</v>
      </c>
      <c r="Q280" s="130">
        <f t="shared" si="16"/>
        <v>0</v>
      </c>
      <c r="R280" s="110"/>
      <c r="S280" s="110">
        <f>'Grunddaten Umlage § 3_Plan'!I280</f>
        <v>0</v>
      </c>
      <c r="T280" s="110">
        <f>'Grunddaten Umlage § 3_IST'!I280</f>
        <v>0</v>
      </c>
      <c r="U280" s="126">
        <f t="shared" si="17"/>
        <v>0</v>
      </c>
      <c r="W280" s="110">
        <f>IF('Grunddaten Umlage § 3_Plan'!D280&gt;0,'Grunddaten Umlage § 3_Plan'!F280,0)</f>
        <v>0</v>
      </c>
      <c r="X280" s="110">
        <f>IF('Grunddaten Umlage § 3_IST'!D280&gt;0,'Grunddaten Umlage § 3_IST'!F280,0)</f>
        <v>0</v>
      </c>
      <c r="Y280" s="110">
        <f t="shared" si="18"/>
        <v>0</v>
      </c>
    </row>
    <row r="281" spans="1:25" x14ac:dyDescent="0.25">
      <c r="A281" s="106">
        <v>62383</v>
      </c>
      <c r="B281" s="107" t="s">
        <v>286</v>
      </c>
      <c r="C281" s="107" t="s">
        <v>269</v>
      </c>
      <c r="D281" s="108">
        <f>Finanzkraft!H281</f>
        <v>4841149.4400000004</v>
      </c>
      <c r="E281" s="109">
        <f>'landesw Umlage § 3_IST'!E281</f>
        <v>2.2906883315615563E-3</v>
      </c>
      <c r="F281" s="108">
        <f>'Grunddaten Umlage § 3_Plan'!D281</f>
        <v>0</v>
      </c>
      <c r="G281" s="110">
        <f>'Grunddaten Umlage § 3_Plan'!E281</f>
        <v>0</v>
      </c>
      <c r="H281" s="108">
        <f>'Grunddaten Umlage § 3_IST'!D281</f>
        <v>0</v>
      </c>
      <c r="I281" s="108">
        <f>'Grunddaten Umlage § 3_IST'!E281</f>
        <v>0</v>
      </c>
      <c r="J281" s="110">
        <f>'Grunddaten Umlage § 3_Plan'!J281</f>
        <v>3737.3263663595121</v>
      </c>
      <c r="K281" s="110">
        <f>'Grunddaten Umlage § 3_IST'!J281</f>
        <v>2766.6132385822098</v>
      </c>
      <c r="L281" s="126">
        <f t="shared" si="19"/>
        <v>970.71312777730236</v>
      </c>
      <c r="M281" s="110"/>
      <c r="N281" s="110">
        <f>'Grunddaten Umlage § 3_Plan'!H281</f>
        <v>0</v>
      </c>
      <c r="O281" s="110"/>
      <c r="P281" s="110">
        <f>'Grunddaten Umlage § 3_IST'!H281</f>
        <v>0</v>
      </c>
      <c r="Q281" s="130">
        <f t="shared" si="16"/>
        <v>0</v>
      </c>
      <c r="R281" s="110"/>
      <c r="S281" s="110">
        <f>'Grunddaten Umlage § 3_Plan'!I281</f>
        <v>0</v>
      </c>
      <c r="T281" s="110">
        <f>'Grunddaten Umlage § 3_IST'!I281</f>
        <v>0</v>
      </c>
      <c r="U281" s="126">
        <f t="shared" si="17"/>
        <v>0</v>
      </c>
      <c r="W281" s="110">
        <f>IF('Grunddaten Umlage § 3_Plan'!D281&gt;0,'Grunddaten Umlage § 3_Plan'!F281,0)</f>
        <v>0</v>
      </c>
      <c r="X281" s="110">
        <f>IF('Grunddaten Umlage § 3_IST'!D281&gt;0,'Grunddaten Umlage § 3_IST'!F281,0)</f>
        <v>0</v>
      </c>
      <c r="Y281" s="110">
        <f t="shared" si="18"/>
        <v>0</v>
      </c>
    </row>
    <row r="282" spans="1:25" x14ac:dyDescent="0.25">
      <c r="A282" s="106">
        <v>62384</v>
      </c>
      <c r="B282" s="107" t="s">
        <v>287</v>
      </c>
      <c r="C282" s="107" t="s">
        <v>269</v>
      </c>
      <c r="D282" s="108">
        <f>Finanzkraft!H282</f>
        <v>4131388.47</v>
      </c>
      <c r="E282" s="109">
        <f>'landesw Umlage § 3_IST'!E282</f>
        <v>1.9548504913281402E-3</v>
      </c>
      <c r="F282" s="108">
        <f>'Grunddaten Umlage § 3_Plan'!D282</f>
        <v>0</v>
      </c>
      <c r="G282" s="110">
        <f>'Grunddaten Umlage § 3_Plan'!E282</f>
        <v>0</v>
      </c>
      <c r="H282" s="108">
        <f>'Grunddaten Umlage § 3_IST'!D282</f>
        <v>0</v>
      </c>
      <c r="I282" s="108">
        <f>'Grunddaten Umlage § 3_IST'!E282</f>
        <v>0</v>
      </c>
      <c r="J282" s="110">
        <f>'Grunddaten Umlage § 3_Plan'!J282</f>
        <v>3214.9253221803724</v>
      </c>
      <c r="K282" s="110">
        <f>'Grunddaten Umlage § 3_IST'!J282</f>
        <v>2361.0000427559412</v>
      </c>
      <c r="L282" s="126">
        <f t="shared" si="19"/>
        <v>853.92527942443121</v>
      </c>
      <c r="M282" s="110"/>
      <c r="N282" s="110">
        <f>'Grunddaten Umlage § 3_Plan'!H282</f>
        <v>0</v>
      </c>
      <c r="O282" s="110"/>
      <c r="P282" s="110">
        <f>'Grunddaten Umlage § 3_IST'!H282</f>
        <v>0</v>
      </c>
      <c r="Q282" s="130">
        <f t="shared" si="16"/>
        <v>0</v>
      </c>
      <c r="R282" s="110"/>
      <c r="S282" s="110">
        <f>'Grunddaten Umlage § 3_Plan'!I282</f>
        <v>0</v>
      </c>
      <c r="T282" s="110">
        <f>'Grunddaten Umlage § 3_IST'!I282</f>
        <v>0</v>
      </c>
      <c r="U282" s="126">
        <f t="shared" si="17"/>
        <v>0</v>
      </c>
      <c r="W282" s="110">
        <f>IF('Grunddaten Umlage § 3_Plan'!D282&gt;0,'Grunddaten Umlage § 3_Plan'!F282,0)</f>
        <v>0</v>
      </c>
      <c r="X282" s="110">
        <f>IF('Grunddaten Umlage § 3_IST'!D282&gt;0,'Grunddaten Umlage § 3_IST'!F282,0)</f>
        <v>0</v>
      </c>
      <c r="Y282" s="110">
        <f t="shared" si="18"/>
        <v>0</v>
      </c>
    </row>
    <row r="283" spans="1:25" x14ac:dyDescent="0.25">
      <c r="A283" s="106">
        <v>62385</v>
      </c>
      <c r="B283" s="107" t="s">
        <v>288</v>
      </c>
      <c r="C283" s="107" t="s">
        <v>269</v>
      </c>
      <c r="D283" s="108">
        <f>Finanzkraft!H283</f>
        <v>3084687.35</v>
      </c>
      <c r="E283" s="109">
        <f>'landesw Umlage § 3_IST'!E283</f>
        <v>1.4595825654083793E-3</v>
      </c>
      <c r="F283" s="108">
        <f>'Grunddaten Umlage § 3_Plan'!D283</f>
        <v>0</v>
      </c>
      <c r="G283" s="110">
        <f>'Grunddaten Umlage § 3_Plan'!E283</f>
        <v>0</v>
      </c>
      <c r="H283" s="108">
        <f>'Grunddaten Umlage § 3_IST'!D283</f>
        <v>0</v>
      </c>
      <c r="I283" s="108">
        <f>'Grunddaten Umlage § 3_IST'!E283</f>
        <v>0</v>
      </c>
      <c r="J283" s="110">
        <f>'Grunddaten Umlage § 3_Plan'!J283</f>
        <v>2389.0822200114917</v>
      </c>
      <c r="K283" s="110">
        <f>'Grunddaten Umlage § 3_IST'!J283</f>
        <v>1762.8327663021025</v>
      </c>
      <c r="L283" s="126">
        <f t="shared" si="19"/>
        <v>626.24945370938917</v>
      </c>
      <c r="M283" s="110"/>
      <c r="N283" s="110">
        <f>'Grunddaten Umlage § 3_Plan'!H283</f>
        <v>0</v>
      </c>
      <c r="O283" s="110"/>
      <c r="P283" s="110">
        <f>'Grunddaten Umlage § 3_IST'!H283</f>
        <v>0</v>
      </c>
      <c r="Q283" s="130">
        <f t="shared" si="16"/>
        <v>0</v>
      </c>
      <c r="R283" s="110"/>
      <c r="S283" s="110">
        <f>'Grunddaten Umlage § 3_Plan'!I283</f>
        <v>0</v>
      </c>
      <c r="T283" s="110">
        <f>'Grunddaten Umlage § 3_IST'!I283</f>
        <v>0</v>
      </c>
      <c r="U283" s="126">
        <f t="shared" si="17"/>
        <v>0</v>
      </c>
      <c r="W283" s="110">
        <f>IF('Grunddaten Umlage § 3_Plan'!D283&gt;0,'Grunddaten Umlage § 3_Plan'!F283,0)</f>
        <v>0</v>
      </c>
      <c r="X283" s="110">
        <f>IF('Grunddaten Umlage § 3_IST'!D283&gt;0,'Grunddaten Umlage § 3_IST'!F283,0)</f>
        <v>0</v>
      </c>
      <c r="Y283" s="110">
        <f t="shared" si="18"/>
        <v>0</v>
      </c>
    </row>
    <row r="284" spans="1:25" x14ac:dyDescent="0.25">
      <c r="A284" s="106">
        <v>62386</v>
      </c>
      <c r="B284" s="107" t="s">
        <v>289</v>
      </c>
      <c r="C284" s="107" t="s">
        <v>269</v>
      </c>
      <c r="D284" s="108">
        <f>Finanzkraft!H284</f>
        <v>6288350.3899999997</v>
      </c>
      <c r="E284" s="109">
        <f>'landesw Umlage § 3_IST'!E284</f>
        <v>2.9754608986298013E-3</v>
      </c>
      <c r="F284" s="108">
        <f>'Grunddaten Umlage § 3_Plan'!D284</f>
        <v>0</v>
      </c>
      <c r="G284" s="110">
        <f>'Grunddaten Umlage § 3_Plan'!E284</f>
        <v>0</v>
      </c>
      <c r="H284" s="108">
        <f>'Grunddaten Umlage § 3_IST'!D284</f>
        <v>0</v>
      </c>
      <c r="I284" s="108">
        <f>'Grunddaten Umlage § 3_IST'!E284</f>
        <v>0</v>
      </c>
      <c r="J284" s="110">
        <f>'Grunddaten Umlage § 3_Plan'!J284</f>
        <v>4855.3820077704431</v>
      </c>
      <c r="K284" s="110">
        <f>'Grunddaten Umlage § 3_IST'!J284</f>
        <v>3593.6575917428399</v>
      </c>
      <c r="L284" s="126">
        <f t="shared" si="19"/>
        <v>1261.7244160276032</v>
      </c>
      <c r="M284" s="110"/>
      <c r="N284" s="110">
        <f>'Grunddaten Umlage § 3_Plan'!H284</f>
        <v>0</v>
      </c>
      <c r="O284" s="110"/>
      <c r="P284" s="110">
        <f>'Grunddaten Umlage § 3_IST'!H284</f>
        <v>0</v>
      </c>
      <c r="Q284" s="130">
        <f t="shared" si="16"/>
        <v>0</v>
      </c>
      <c r="R284" s="110"/>
      <c r="S284" s="110">
        <f>'Grunddaten Umlage § 3_Plan'!I284</f>
        <v>0</v>
      </c>
      <c r="T284" s="110">
        <f>'Grunddaten Umlage § 3_IST'!I284</f>
        <v>0</v>
      </c>
      <c r="U284" s="126">
        <f t="shared" si="17"/>
        <v>0</v>
      </c>
      <c r="W284" s="110">
        <f>IF('Grunddaten Umlage § 3_Plan'!D284&gt;0,'Grunddaten Umlage § 3_Plan'!F284,0)</f>
        <v>0</v>
      </c>
      <c r="X284" s="110">
        <f>IF('Grunddaten Umlage § 3_IST'!D284&gt;0,'Grunddaten Umlage § 3_IST'!F284,0)</f>
        <v>0</v>
      </c>
      <c r="Y284" s="110">
        <f t="shared" si="18"/>
        <v>0</v>
      </c>
    </row>
    <row r="285" spans="1:25" x14ac:dyDescent="0.25">
      <c r="A285" s="106">
        <v>62387</v>
      </c>
      <c r="B285" s="107" t="s">
        <v>290</v>
      </c>
      <c r="C285" s="107" t="s">
        <v>269</v>
      </c>
      <c r="D285" s="108">
        <f>Finanzkraft!H285</f>
        <v>2819960.92</v>
      </c>
      <c r="E285" s="109">
        <f>'landesw Umlage § 3_IST'!E285</f>
        <v>1.3343218702423676E-3</v>
      </c>
      <c r="F285" s="108">
        <f>'Grunddaten Umlage § 3_Plan'!D285</f>
        <v>0</v>
      </c>
      <c r="G285" s="110">
        <f>'Grunddaten Umlage § 3_Plan'!E285</f>
        <v>0</v>
      </c>
      <c r="H285" s="108">
        <f>'Grunddaten Umlage § 3_IST'!D285</f>
        <v>0</v>
      </c>
      <c r="I285" s="108">
        <f>'Grunddaten Umlage § 3_IST'!E285</f>
        <v>0</v>
      </c>
      <c r="J285" s="110">
        <f>'Grunddaten Umlage § 3_Plan'!J285</f>
        <v>2177.0117845964664</v>
      </c>
      <c r="K285" s="110">
        <f>'Grunddaten Umlage § 3_IST'!J285</f>
        <v>1611.5472802997106</v>
      </c>
      <c r="L285" s="126">
        <f t="shared" si="19"/>
        <v>565.46450429675588</v>
      </c>
      <c r="M285" s="110"/>
      <c r="N285" s="110">
        <f>'Grunddaten Umlage § 3_Plan'!H285</f>
        <v>0</v>
      </c>
      <c r="O285" s="110"/>
      <c r="P285" s="110">
        <f>'Grunddaten Umlage § 3_IST'!H285</f>
        <v>0</v>
      </c>
      <c r="Q285" s="130">
        <f t="shared" si="16"/>
        <v>0</v>
      </c>
      <c r="R285" s="110"/>
      <c r="S285" s="110">
        <f>'Grunddaten Umlage § 3_Plan'!I285</f>
        <v>0</v>
      </c>
      <c r="T285" s="110">
        <f>'Grunddaten Umlage § 3_IST'!I285</f>
        <v>0</v>
      </c>
      <c r="U285" s="126">
        <f t="shared" si="17"/>
        <v>0</v>
      </c>
      <c r="W285" s="110">
        <f>IF('Grunddaten Umlage § 3_Plan'!D285&gt;0,'Grunddaten Umlage § 3_Plan'!F285,0)</f>
        <v>0</v>
      </c>
      <c r="X285" s="110">
        <f>IF('Grunddaten Umlage § 3_IST'!D285&gt;0,'Grunddaten Umlage § 3_IST'!F285,0)</f>
        <v>0</v>
      </c>
      <c r="Y285" s="110">
        <f t="shared" si="18"/>
        <v>0</v>
      </c>
    </row>
    <row r="286" spans="1:25" x14ac:dyDescent="0.25">
      <c r="A286" s="106">
        <v>62388</v>
      </c>
      <c r="B286" s="107" t="s">
        <v>291</v>
      </c>
      <c r="C286" s="107" t="s">
        <v>269</v>
      </c>
      <c r="D286" s="108">
        <f>Finanzkraft!H286</f>
        <v>3669102.55</v>
      </c>
      <c r="E286" s="109">
        <f>'landesw Umlage § 3_IST'!E286</f>
        <v>1.7361105049026849E-3</v>
      </c>
      <c r="F286" s="108">
        <f>'Grunddaten Umlage § 3_Plan'!D286</f>
        <v>0</v>
      </c>
      <c r="G286" s="110">
        <f>'Grunddaten Umlage § 3_Plan'!E286</f>
        <v>0</v>
      </c>
      <c r="H286" s="108">
        <f>'Grunddaten Umlage § 3_IST'!D286</f>
        <v>0</v>
      </c>
      <c r="I286" s="108">
        <f>'Grunddaten Umlage § 3_IST'!E286</f>
        <v>0</v>
      </c>
      <c r="J286" s="110">
        <f>'Grunddaten Umlage § 3_Plan'!J286</f>
        <v>2850.8053909231835</v>
      </c>
      <c r="K286" s="110">
        <f>'Grunddaten Umlage § 3_IST'!J286</f>
        <v>2096.8135386760014</v>
      </c>
      <c r="L286" s="126">
        <f t="shared" si="19"/>
        <v>753.99185224718212</v>
      </c>
      <c r="M286" s="110"/>
      <c r="N286" s="110">
        <f>'Grunddaten Umlage § 3_Plan'!H286</f>
        <v>0</v>
      </c>
      <c r="O286" s="110"/>
      <c r="P286" s="110">
        <f>'Grunddaten Umlage § 3_IST'!H286</f>
        <v>0</v>
      </c>
      <c r="Q286" s="130">
        <f t="shared" si="16"/>
        <v>0</v>
      </c>
      <c r="R286" s="110"/>
      <c r="S286" s="110">
        <f>'Grunddaten Umlage § 3_Plan'!I286</f>
        <v>0</v>
      </c>
      <c r="T286" s="110">
        <f>'Grunddaten Umlage § 3_IST'!I286</f>
        <v>0</v>
      </c>
      <c r="U286" s="126">
        <f t="shared" si="17"/>
        <v>0</v>
      </c>
      <c r="W286" s="110">
        <f>IF('Grunddaten Umlage § 3_Plan'!D286&gt;0,'Grunddaten Umlage § 3_Plan'!F286,0)</f>
        <v>0</v>
      </c>
      <c r="X286" s="110">
        <f>IF('Grunddaten Umlage § 3_IST'!D286&gt;0,'Grunddaten Umlage § 3_IST'!F286,0)</f>
        <v>0</v>
      </c>
      <c r="Y286" s="110">
        <f t="shared" si="18"/>
        <v>0</v>
      </c>
    </row>
    <row r="287" spans="1:25" x14ac:dyDescent="0.25">
      <c r="A287" s="106">
        <v>62389</v>
      </c>
      <c r="B287" s="107" t="s">
        <v>292</v>
      </c>
      <c r="C287" s="107" t="s">
        <v>269</v>
      </c>
      <c r="D287" s="108">
        <f>Finanzkraft!H287</f>
        <v>5384466.3300000001</v>
      </c>
      <c r="E287" s="109">
        <f>'landesw Umlage § 3_IST'!E287</f>
        <v>2.5477697696968996E-3</v>
      </c>
      <c r="F287" s="108">
        <f>'Grunddaten Umlage § 3_Plan'!D287</f>
        <v>0</v>
      </c>
      <c r="G287" s="110">
        <f>'Grunddaten Umlage § 3_Plan'!E287</f>
        <v>0</v>
      </c>
      <c r="H287" s="108">
        <f>'Grunddaten Umlage § 3_IST'!D287</f>
        <v>0</v>
      </c>
      <c r="I287" s="108">
        <f>'Grunddaten Umlage § 3_IST'!E287</f>
        <v>0</v>
      </c>
      <c r="J287" s="110">
        <f>'Grunddaten Umlage § 3_Plan'!J287</f>
        <v>4149.8855062649163</v>
      </c>
      <c r="K287" s="110">
        <f>'Grunddaten Umlage § 3_IST'!J287</f>
        <v>3077.1072068533713</v>
      </c>
      <c r="L287" s="126">
        <f t="shared" si="19"/>
        <v>1072.778299411545</v>
      </c>
      <c r="M287" s="110"/>
      <c r="N287" s="110">
        <f>'Grunddaten Umlage § 3_Plan'!H287</f>
        <v>0</v>
      </c>
      <c r="O287" s="110"/>
      <c r="P287" s="110">
        <f>'Grunddaten Umlage § 3_IST'!H287</f>
        <v>0</v>
      </c>
      <c r="Q287" s="130">
        <f t="shared" si="16"/>
        <v>0</v>
      </c>
      <c r="R287" s="110"/>
      <c r="S287" s="110">
        <f>'Grunddaten Umlage § 3_Plan'!I287</f>
        <v>0</v>
      </c>
      <c r="T287" s="110">
        <f>'Grunddaten Umlage § 3_IST'!I287</f>
        <v>0</v>
      </c>
      <c r="U287" s="126">
        <f t="shared" si="17"/>
        <v>0</v>
      </c>
      <c r="W287" s="110">
        <f>IF('Grunddaten Umlage § 3_Plan'!D287&gt;0,'Grunddaten Umlage § 3_Plan'!F287,0)</f>
        <v>0</v>
      </c>
      <c r="X287" s="110">
        <f>IF('Grunddaten Umlage § 3_IST'!D287&gt;0,'Grunddaten Umlage § 3_IST'!F287,0)</f>
        <v>0</v>
      </c>
      <c r="Y287" s="110">
        <f t="shared" si="18"/>
        <v>0</v>
      </c>
    </row>
    <row r="288" spans="1:25" ht="15.75" thickBot="1" x14ac:dyDescent="0.3">
      <c r="A288" s="118">
        <v>62390</v>
      </c>
      <c r="B288" s="119" t="s">
        <v>293</v>
      </c>
      <c r="C288" s="119" t="s">
        <v>269</v>
      </c>
      <c r="D288" s="120">
        <f>Finanzkraft!H288</f>
        <v>4918497.78</v>
      </c>
      <c r="E288" s="121">
        <f>'landesw Umlage § 3_IST'!E288</f>
        <v>2.3272872719784124E-3</v>
      </c>
      <c r="F288" s="120">
        <f>'Grunddaten Umlage § 3_Plan'!D288</f>
        <v>0</v>
      </c>
      <c r="G288" s="122">
        <f>'Grunddaten Umlage § 3_Plan'!E288</f>
        <v>0</v>
      </c>
      <c r="H288" s="120">
        <f>'Grunddaten Umlage § 3_IST'!D288</f>
        <v>0</v>
      </c>
      <c r="I288" s="120">
        <f>'Grunddaten Umlage § 3_IST'!E288</f>
        <v>0</v>
      </c>
      <c r="J288" s="122">
        <f>'Grunddaten Umlage § 3_Plan'!J288</f>
        <v>3803.6924333477327</v>
      </c>
      <c r="K288" s="122">
        <f>'Grunddaten Umlage § 3_IST'!J288</f>
        <v>2810.8161585867529</v>
      </c>
      <c r="L288" s="127">
        <f t="shared" si="19"/>
        <v>992.87627476097987</v>
      </c>
      <c r="M288" s="122"/>
      <c r="N288" s="122">
        <f>'Grunddaten Umlage § 3_Plan'!H288</f>
        <v>0</v>
      </c>
      <c r="O288" s="122"/>
      <c r="P288" s="122">
        <f>'Grunddaten Umlage § 3_IST'!H288</f>
        <v>0</v>
      </c>
      <c r="Q288" s="131">
        <f t="shared" si="16"/>
        <v>0</v>
      </c>
      <c r="R288" s="122"/>
      <c r="S288" s="122">
        <f>'Grunddaten Umlage § 3_Plan'!I288</f>
        <v>0</v>
      </c>
      <c r="T288" s="122">
        <f>'Grunddaten Umlage § 3_IST'!I288</f>
        <v>0</v>
      </c>
      <c r="U288" s="127">
        <f t="shared" si="17"/>
        <v>0</v>
      </c>
      <c r="W288" s="110">
        <f>IF('Grunddaten Umlage § 3_Plan'!D288&gt;0,'Grunddaten Umlage § 3_Plan'!F288,0)</f>
        <v>0</v>
      </c>
      <c r="X288" s="110">
        <f>IF('Grunddaten Umlage § 3_IST'!D288&gt;0,'Grunddaten Umlage § 3_IST'!F288,0)</f>
        <v>0</v>
      </c>
      <c r="Y288" s="110">
        <f t="shared" si="18"/>
        <v>0</v>
      </c>
    </row>
    <row r="289" spans="2:22" s="1" customFormat="1" x14ac:dyDescent="0.25">
      <c r="D289" s="8">
        <f>SUM(D3:D288)</f>
        <v>2113403806.7500005</v>
      </c>
      <c r="E289" s="8">
        <f t="shared" ref="E289:I289" si="20">SUM(E3:E288)</f>
        <v>0.99999999999999956</v>
      </c>
      <c r="F289" s="8">
        <f t="shared" si="20"/>
        <v>2449024.52</v>
      </c>
      <c r="G289" s="8">
        <f t="shared" si="20"/>
        <v>979609.80799999984</v>
      </c>
      <c r="H289" s="8">
        <f t="shared" si="20"/>
        <v>1702198.38</v>
      </c>
      <c r="I289" s="8">
        <f t="shared" si="20"/>
        <v>680781.69000000006</v>
      </c>
      <c r="J289" s="8">
        <f>SUM(J3:J288)</f>
        <v>1035410.545601237</v>
      </c>
      <c r="K289" s="8">
        <f t="shared" ref="K289" si="21">SUM(K3:K288)</f>
        <v>774837.77775053715</v>
      </c>
      <c r="L289" s="128">
        <f>SUM(L3:L288)</f>
        <v>260572.76785069951</v>
      </c>
      <c r="N289" s="8">
        <f>SUM(N3:N288)</f>
        <v>2033577.8299718054</v>
      </c>
      <c r="O289" s="8">
        <f>SUM(O3:O288)</f>
        <v>1480022.52</v>
      </c>
      <c r="P289" s="8">
        <f t="shared" ref="P289:Q289" si="22">SUM(P3:P288)</f>
        <v>1384538.9515967753</v>
      </c>
      <c r="Q289" s="132">
        <f t="shared" si="22"/>
        <v>-95483.568403224766</v>
      </c>
      <c r="S289" s="8">
        <f>SUM(S3:S288)</f>
        <v>-184402.90437056829</v>
      </c>
      <c r="T289" s="8">
        <f t="shared" ref="T289:U289" si="23">SUM(T3:T288)</f>
        <v>-115267.81384623761</v>
      </c>
      <c r="U289" s="128">
        <f t="shared" si="23"/>
        <v>69135.090524330677</v>
      </c>
      <c r="V289" s="125"/>
    </row>
    <row r="300" spans="2:22" ht="30" customHeight="1" x14ac:dyDescent="0.25">
      <c r="D300" s="82"/>
      <c r="E300" s="83"/>
      <c r="F300" s="44" t="s">
        <v>323</v>
      </c>
      <c r="G300" s="44" t="s">
        <v>323</v>
      </c>
      <c r="H300" s="93" t="s">
        <v>324</v>
      </c>
      <c r="I300" s="93" t="s">
        <v>324</v>
      </c>
      <c r="K300" s="74"/>
      <c r="L300" s="71"/>
      <c r="M300" s="74"/>
      <c r="N300" s="44" t="s">
        <v>323</v>
      </c>
      <c r="O300" s="44" t="s">
        <v>323</v>
      </c>
      <c r="P300" s="93" t="s">
        <v>324</v>
      </c>
      <c r="Q300" s="54" t="s">
        <v>325</v>
      </c>
    </row>
    <row r="301" spans="2:22" ht="90" x14ac:dyDescent="0.25">
      <c r="B301" s="149" t="s">
        <v>334</v>
      </c>
      <c r="C301" s="149"/>
      <c r="F301" s="94" t="s">
        <v>333</v>
      </c>
      <c r="G301" s="94" t="s">
        <v>313</v>
      </c>
      <c r="H301" s="94" t="s">
        <v>333</v>
      </c>
      <c r="I301" s="94" t="s">
        <v>313</v>
      </c>
      <c r="K301" s="74"/>
      <c r="L301" s="71"/>
      <c r="M301" s="74"/>
      <c r="N301" s="98" t="s">
        <v>335</v>
      </c>
      <c r="O301" s="98" t="s">
        <v>339</v>
      </c>
      <c r="P301" s="98" t="s">
        <v>335</v>
      </c>
      <c r="Q301" s="114" t="s">
        <v>347</v>
      </c>
      <c r="T301" s="74"/>
    </row>
    <row r="302" spans="2:22" ht="15.75" x14ac:dyDescent="0.25">
      <c r="B302" s="85" t="str">
        <f>'Grunddaten Umlage § 3_Plan'!B298</f>
        <v>Bruck-Mürzzuschlag</v>
      </c>
      <c r="C302" s="85"/>
      <c r="F302" s="95">
        <f>'Grunddaten Umlage § 3_Plan'!D298</f>
        <v>437530.07</v>
      </c>
      <c r="G302" s="74">
        <f>'Grunddaten Umlage § 3_Plan'!E298</f>
        <v>175012.02800000002</v>
      </c>
      <c r="H302" s="95">
        <f>'Grunddaten Umlage § 3_IST'!D298</f>
        <v>404477.61</v>
      </c>
      <c r="I302" s="14">
        <f>'Grunddaten Umlage § 3_IST'!E298</f>
        <v>161789.42000000001</v>
      </c>
      <c r="K302" s="74"/>
      <c r="L302" s="71"/>
      <c r="M302" s="74"/>
      <c r="N302" s="74">
        <f>'Grunddaten Umlage § 3_Plan'!F298</f>
        <v>437530.07</v>
      </c>
      <c r="O302" s="74">
        <v>437530.08</v>
      </c>
      <c r="P302" s="74">
        <f>'Grunddaten Umlage § 3_IST'!F298</f>
        <v>404477.61</v>
      </c>
      <c r="Q302" s="74">
        <f>P302-O302</f>
        <v>-33052.47000000003</v>
      </c>
    </row>
    <row r="303" spans="2:22" ht="15.75" x14ac:dyDescent="0.25">
      <c r="B303" s="85" t="str">
        <f>'Grunddaten Umlage § 3_Plan'!B299</f>
        <v>Deutschlandsberg</v>
      </c>
      <c r="C303" s="85"/>
      <c r="F303" s="95">
        <f>'Grunddaten Umlage § 3_Plan'!D299</f>
        <v>0</v>
      </c>
      <c r="G303" s="74">
        <f>'Grunddaten Umlage § 3_Plan'!E299</f>
        <v>0</v>
      </c>
      <c r="H303" s="95">
        <f>'Grunddaten Umlage § 3_IST'!D299</f>
        <v>0</v>
      </c>
      <c r="I303" s="14">
        <f>'Grunddaten Umlage § 3_IST'!E299</f>
        <v>0</v>
      </c>
      <c r="K303" s="74"/>
      <c r="L303" s="71"/>
      <c r="M303" s="74"/>
      <c r="N303" s="74">
        <f>'Grunddaten Umlage § 3_Plan'!F299</f>
        <v>0</v>
      </c>
      <c r="O303" s="74"/>
      <c r="P303" s="74">
        <f>'Grunddaten Umlage § 3_IST'!F299</f>
        <v>0</v>
      </c>
      <c r="Q303" s="74">
        <f t="shared" ref="Q303:Q307" si="24">P303-O303</f>
        <v>0</v>
      </c>
    </row>
    <row r="304" spans="2:22" ht="15.75" x14ac:dyDescent="0.25">
      <c r="B304" s="85" t="str">
        <f>'Grunddaten Umlage § 3_Plan'!B300</f>
        <v>Hartberg-Fürstenfeld</v>
      </c>
      <c r="C304" s="85"/>
      <c r="F304" s="95">
        <f>'Grunddaten Umlage § 3_Plan'!D300</f>
        <v>620387.07999999996</v>
      </c>
      <c r="G304" s="74">
        <f>'Grunddaten Umlage § 3_Plan'!E300</f>
        <v>248154.83199999999</v>
      </c>
      <c r="H304" s="95">
        <f>'Grunddaten Umlage § 3_IST'!D300</f>
        <v>514506.54</v>
      </c>
      <c r="I304" s="14">
        <f>'Grunddaten Umlage § 3_IST'!E300</f>
        <v>205808.77</v>
      </c>
      <c r="K304" s="74"/>
      <c r="L304" s="71"/>
      <c r="M304" s="74"/>
      <c r="N304" s="74">
        <f>'Grunddaten Umlage § 3_Plan'!F300</f>
        <v>620387.07999999996</v>
      </c>
      <c r="O304" s="74">
        <v>620387.04</v>
      </c>
      <c r="P304" s="74">
        <f>'Grunddaten Umlage § 3_IST'!F300</f>
        <v>514506.54</v>
      </c>
      <c r="Q304" s="74">
        <f t="shared" si="24"/>
        <v>-105880.50000000006</v>
      </c>
    </row>
    <row r="305" spans="2:17" ht="15.75" x14ac:dyDescent="0.25">
      <c r="B305" s="85" t="str">
        <f>'Grunddaten Umlage § 3_Plan'!B301</f>
        <v>Liezen</v>
      </c>
      <c r="C305" s="85"/>
      <c r="F305" s="95">
        <f>'Grunddaten Umlage § 3_Plan'!D301</f>
        <v>341681.74</v>
      </c>
      <c r="G305" s="74">
        <f>'Grunddaten Umlage § 3_Plan'!E301</f>
        <v>136672.696</v>
      </c>
      <c r="H305" s="95">
        <f>'Grunddaten Umlage § 3_IST'!D301</f>
        <v>267481.01</v>
      </c>
      <c r="I305" s="14">
        <f>'Grunddaten Umlage § 3_IST'!E301</f>
        <v>106995.24</v>
      </c>
      <c r="K305" s="74"/>
      <c r="L305" s="71"/>
      <c r="M305" s="74"/>
      <c r="N305" s="74">
        <f>'Grunddaten Umlage § 3_Plan'!F301</f>
        <v>341681.74</v>
      </c>
      <c r="O305" s="74">
        <v>341681.76</v>
      </c>
      <c r="P305" s="74">
        <f>'Grunddaten Umlage § 3_IST'!F301</f>
        <v>267481.01</v>
      </c>
      <c r="Q305" s="74">
        <f t="shared" si="24"/>
        <v>-74200.75</v>
      </c>
    </row>
    <row r="306" spans="2:17" ht="15.75" x14ac:dyDescent="0.25">
      <c r="B306" s="85" t="str">
        <f>'Grunddaten Umlage § 3_Plan'!B302</f>
        <v>Voitsberg</v>
      </c>
      <c r="C306" s="85"/>
      <c r="F306" s="95">
        <f>'Grunddaten Umlage § 3_Plan'!D302</f>
        <v>0</v>
      </c>
      <c r="G306" s="74">
        <f>'Grunddaten Umlage § 3_Plan'!E302</f>
        <v>0</v>
      </c>
      <c r="H306" s="95">
        <f>'Grunddaten Umlage § 3_IST'!D302</f>
        <v>0</v>
      </c>
      <c r="I306" s="14">
        <f>'Grunddaten Umlage § 3_IST'!E302</f>
        <v>0</v>
      </c>
      <c r="K306" s="74"/>
      <c r="L306" s="71"/>
      <c r="M306" s="74"/>
      <c r="N306" s="74">
        <f>'Grunddaten Umlage § 3_Plan'!F302</f>
        <v>0</v>
      </c>
      <c r="O306" s="74"/>
      <c r="P306" s="74">
        <f>'Grunddaten Umlage § 3_IST'!F302</f>
        <v>0</v>
      </c>
      <c r="Q306" s="74">
        <f t="shared" si="24"/>
        <v>0</v>
      </c>
    </row>
    <row r="307" spans="2:17" ht="16.5" thickBot="1" x14ac:dyDescent="0.3">
      <c r="B307" s="86" t="str">
        <f>'Grunddaten Umlage § 3_Plan'!B303</f>
        <v>Weiz</v>
      </c>
      <c r="C307" s="86"/>
      <c r="D307" s="76"/>
      <c r="E307" s="111"/>
      <c r="F307" s="96">
        <f>'Grunddaten Umlage § 3_Plan'!D303</f>
        <v>239526.94</v>
      </c>
      <c r="G307" s="76">
        <f>'Grunddaten Umlage § 3_Plan'!E303</f>
        <v>95810.776000000013</v>
      </c>
      <c r="H307" s="96">
        <f>'Grunddaten Umlage § 3_IST'!D303</f>
        <v>130968.69</v>
      </c>
      <c r="I307" s="97">
        <f>'Grunddaten Umlage § 3_IST'!E303</f>
        <v>52389.9</v>
      </c>
      <c r="K307" s="74"/>
      <c r="L307" s="71"/>
      <c r="M307" s="74"/>
      <c r="N307" s="76">
        <f>'Grunddaten Umlage § 3_Plan'!F303</f>
        <v>239526.94</v>
      </c>
      <c r="O307" s="76">
        <v>239526.96</v>
      </c>
      <c r="P307" s="76">
        <f>'Grunddaten Umlage § 3_IST'!F303</f>
        <v>130968.69</v>
      </c>
      <c r="Q307" s="76">
        <f t="shared" si="24"/>
        <v>-108558.26999999999</v>
      </c>
    </row>
    <row r="308" spans="2:17" ht="15.75" x14ac:dyDescent="0.25">
      <c r="B308" s="38" t="s">
        <v>309</v>
      </c>
      <c r="D308" s="38"/>
      <c r="E308" s="28"/>
      <c r="F308" s="37">
        <f>SUM(F302:F307)</f>
        <v>1639125.8299999998</v>
      </c>
      <c r="G308" s="8">
        <f>SUM(G302:G307)</f>
        <v>655650.33199999994</v>
      </c>
      <c r="H308" s="8">
        <f t="shared" ref="H308:I308" si="25">SUM(H302:H307)</f>
        <v>1317433.8499999999</v>
      </c>
      <c r="I308" s="8">
        <f t="shared" si="25"/>
        <v>526983.32999999996</v>
      </c>
      <c r="K308" s="74"/>
      <c r="L308" s="71"/>
      <c r="M308" s="74"/>
      <c r="N308" s="8">
        <f>SUM(N302:N307)</f>
        <v>1639125.8299999998</v>
      </c>
      <c r="O308" s="8">
        <f>SUM(O302:O307)</f>
        <v>1639125.84</v>
      </c>
      <c r="P308" s="8">
        <f>SUM(P302:P307)</f>
        <v>1317433.8499999999</v>
      </c>
      <c r="Q308" s="74">
        <f>SUM(Q302:Q307)</f>
        <v>-321691.99000000011</v>
      </c>
    </row>
    <row r="309" spans="2:17" x14ac:dyDescent="0.25">
      <c r="D309" s="79"/>
      <c r="E309" s="79"/>
      <c r="F309" s="81"/>
      <c r="I309" s="71"/>
      <c r="K309" s="74"/>
      <c r="L309" s="71"/>
      <c r="M309" s="74"/>
      <c r="N309" s="74"/>
      <c r="O309" s="74"/>
      <c r="P309" s="74"/>
    </row>
    <row r="310" spans="2:17" x14ac:dyDescent="0.25">
      <c r="D310" s="71"/>
      <c r="E310" s="71"/>
      <c r="F310" s="71"/>
      <c r="J310" s="74"/>
      <c r="K310" s="74"/>
      <c r="L310" s="71"/>
      <c r="M310" s="74"/>
      <c r="N310" s="74"/>
      <c r="O310" s="74"/>
      <c r="P310" s="74"/>
    </row>
    <row r="311" spans="2:17" x14ac:dyDescent="0.25">
      <c r="D311" s="59"/>
      <c r="E311" s="6"/>
      <c r="F311" s="71"/>
      <c r="J311" s="74"/>
      <c r="K311" s="74"/>
      <c r="L311" s="71"/>
      <c r="M311" s="74"/>
    </row>
  </sheetData>
  <mergeCells count="2">
    <mergeCell ref="B301:C301"/>
    <mergeCell ref="A1:E1"/>
  </mergeCells>
  <pageMargins left="0.70866141732283472" right="0.70866141732283472" top="0.78740157480314965" bottom="0.78740157480314965" header="0.31496062992125984" footer="0.31496062992125984"/>
  <pageSetup paperSize="8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71D94-D653-41B5-B4C7-BE4C8B26284C}">
  <sheetPr>
    <tabColor rgb="FFFFFF00"/>
  </sheetPr>
  <dimension ref="A1:E289"/>
  <sheetViews>
    <sheetView workbookViewId="0">
      <selection activeCell="A3" sqref="A3"/>
    </sheetView>
  </sheetViews>
  <sheetFormatPr baseColWidth="10" defaultRowHeight="15" x14ac:dyDescent="0.25"/>
  <cols>
    <col min="1" max="1" width="9.85546875" style="71" customWidth="1"/>
    <col min="2" max="2" width="29.28515625" style="71" customWidth="1"/>
    <col min="3" max="3" width="20.28515625" style="71" customWidth="1"/>
    <col min="4" max="4" width="15.7109375" style="74" customWidth="1"/>
    <col min="5" max="5" width="13.7109375" style="74" customWidth="1"/>
    <col min="6" max="16384" width="11.42578125" style="71"/>
  </cols>
  <sheetData>
    <row r="1" spans="1:5" ht="30.75" customHeight="1" x14ac:dyDescent="0.25">
      <c r="A1" s="154" t="s">
        <v>318</v>
      </c>
      <c r="B1" s="154"/>
      <c r="C1" s="154"/>
      <c r="D1" s="154"/>
      <c r="E1" s="154"/>
    </row>
    <row r="2" spans="1:5" s="60" customFormat="1" ht="44.25" customHeight="1" x14ac:dyDescent="0.25">
      <c r="A2" s="2" t="s">
        <v>0</v>
      </c>
      <c r="B2" s="2" t="s">
        <v>1</v>
      </c>
      <c r="C2" s="2" t="s">
        <v>2</v>
      </c>
      <c r="D2" s="31" t="s">
        <v>320</v>
      </c>
      <c r="E2" s="31" t="s">
        <v>321</v>
      </c>
    </row>
    <row r="3" spans="1:5" x14ac:dyDescent="0.25">
      <c r="A3" s="71">
        <v>60101</v>
      </c>
      <c r="B3" s="71" t="s">
        <v>3</v>
      </c>
      <c r="C3" s="71" t="s">
        <v>3</v>
      </c>
      <c r="D3" s="74">
        <f>'Grunddaten Umlage § 3_Plan'!J3</f>
        <v>0</v>
      </c>
      <c r="E3" s="74">
        <f>D3/12</f>
        <v>0</v>
      </c>
    </row>
    <row r="4" spans="1:5" x14ac:dyDescent="0.25">
      <c r="A4" s="71">
        <v>60305</v>
      </c>
      <c r="B4" s="71" t="s">
        <v>4</v>
      </c>
      <c r="C4" s="71" t="s">
        <v>5</v>
      </c>
      <c r="D4" s="74">
        <f>'Grunddaten Umlage § 3_Plan'!J4</f>
        <v>3860.3384185764562</v>
      </c>
      <c r="E4" s="74">
        <f t="shared" ref="E4:E67" si="0">D4/12</f>
        <v>321.69486821470468</v>
      </c>
    </row>
    <row r="5" spans="1:5" x14ac:dyDescent="0.25">
      <c r="A5" s="71">
        <v>60318</v>
      </c>
      <c r="B5" s="71" t="s">
        <v>6</v>
      </c>
      <c r="C5" s="71" t="s">
        <v>5</v>
      </c>
      <c r="D5" s="74">
        <f>'Grunddaten Umlage § 3_Plan'!J5</f>
        <v>7912.7252259156576</v>
      </c>
      <c r="E5" s="74">
        <f t="shared" si="0"/>
        <v>659.39376882630484</v>
      </c>
    </row>
    <row r="6" spans="1:5" x14ac:dyDescent="0.25">
      <c r="A6" s="71">
        <v>60323</v>
      </c>
      <c r="B6" s="71" t="s">
        <v>7</v>
      </c>
      <c r="C6" s="71" t="s">
        <v>5</v>
      </c>
      <c r="D6" s="74">
        <f>'Grunddaten Umlage § 3_Plan'!J6</f>
        <v>1677.6042163453667</v>
      </c>
      <c r="E6" s="74">
        <f t="shared" si="0"/>
        <v>139.8003513621139</v>
      </c>
    </row>
    <row r="7" spans="1:5" x14ac:dyDescent="0.25">
      <c r="A7" s="71">
        <v>60324</v>
      </c>
      <c r="B7" s="71" t="s">
        <v>8</v>
      </c>
      <c r="C7" s="71" t="s">
        <v>5</v>
      </c>
      <c r="D7" s="74">
        <f>'Grunddaten Umlage § 3_Plan'!J7</f>
        <v>2012.5866672014015</v>
      </c>
      <c r="E7" s="74">
        <f t="shared" si="0"/>
        <v>167.7155556001168</v>
      </c>
    </row>
    <row r="8" spans="1:5" x14ac:dyDescent="0.25">
      <c r="A8" s="71">
        <v>60326</v>
      </c>
      <c r="B8" s="71" t="s">
        <v>9</v>
      </c>
      <c r="C8" s="71" t="s">
        <v>5</v>
      </c>
      <c r="D8" s="74">
        <f>'Grunddaten Umlage § 3_Plan'!J8</f>
        <v>1544.6537478925638</v>
      </c>
      <c r="E8" s="74">
        <f t="shared" si="0"/>
        <v>128.72114565771366</v>
      </c>
    </row>
    <row r="9" spans="1:5" x14ac:dyDescent="0.25">
      <c r="A9" s="71">
        <v>60329</v>
      </c>
      <c r="B9" s="71" t="s">
        <v>10</v>
      </c>
      <c r="C9" s="71" t="s">
        <v>5</v>
      </c>
      <c r="D9" s="74">
        <f>'Grunddaten Umlage § 3_Plan'!J9</f>
        <v>1368.4147774857211</v>
      </c>
      <c r="E9" s="74">
        <f t="shared" si="0"/>
        <v>114.03456479047675</v>
      </c>
    </row>
    <row r="10" spans="1:5" x14ac:dyDescent="0.25">
      <c r="A10" s="71">
        <v>60341</v>
      </c>
      <c r="B10" s="71" t="s">
        <v>11</v>
      </c>
      <c r="C10" s="71" t="s">
        <v>5</v>
      </c>
      <c r="D10" s="74">
        <f>'Grunddaten Umlage § 3_Plan'!J10</f>
        <v>1902.4836179198596</v>
      </c>
      <c r="E10" s="74">
        <f t="shared" si="0"/>
        <v>158.54030149332164</v>
      </c>
    </row>
    <row r="11" spans="1:5" x14ac:dyDescent="0.25">
      <c r="A11" s="71">
        <v>60344</v>
      </c>
      <c r="B11" s="71" t="s">
        <v>5</v>
      </c>
      <c r="C11" s="71" t="s">
        <v>5</v>
      </c>
      <c r="D11" s="74">
        <f>'Grunddaten Umlage § 3_Plan'!J11</f>
        <v>15849.300054130679</v>
      </c>
      <c r="E11" s="74">
        <f t="shared" si="0"/>
        <v>1320.7750045108899</v>
      </c>
    </row>
    <row r="12" spans="1:5" x14ac:dyDescent="0.25">
      <c r="A12" s="71">
        <v>60345</v>
      </c>
      <c r="B12" s="71" t="s">
        <v>12</v>
      </c>
      <c r="C12" s="71" t="s">
        <v>5</v>
      </c>
      <c r="D12" s="74">
        <f>'Grunddaten Umlage § 3_Plan'!J12</f>
        <v>6621.8579460433884</v>
      </c>
      <c r="E12" s="74">
        <f t="shared" si="0"/>
        <v>551.82149550361567</v>
      </c>
    </row>
    <row r="13" spans="1:5" x14ac:dyDescent="0.25">
      <c r="A13" s="71">
        <v>60346</v>
      </c>
      <c r="B13" s="71" t="s">
        <v>13</v>
      </c>
      <c r="C13" s="71" t="s">
        <v>5</v>
      </c>
      <c r="D13" s="74">
        <f>'Grunddaten Umlage § 3_Plan'!J13</f>
        <v>4335.2668039214213</v>
      </c>
      <c r="E13" s="74">
        <f t="shared" si="0"/>
        <v>361.27223366011845</v>
      </c>
    </row>
    <row r="14" spans="1:5" x14ac:dyDescent="0.25">
      <c r="A14" s="71">
        <v>60347</v>
      </c>
      <c r="B14" s="71" t="s">
        <v>14</v>
      </c>
      <c r="C14" s="71" t="s">
        <v>5</v>
      </c>
      <c r="D14" s="74">
        <f>'Grunddaten Umlage § 3_Plan'!J14</f>
        <v>3413.0766513154808</v>
      </c>
      <c r="E14" s="74">
        <f t="shared" si="0"/>
        <v>284.42305427629009</v>
      </c>
    </row>
    <row r="15" spans="1:5" x14ac:dyDescent="0.25">
      <c r="A15" s="71">
        <v>60348</v>
      </c>
      <c r="B15" s="71" t="s">
        <v>15</v>
      </c>
      <c r="C15" s="71" t="s">
        <v>5</v>
      </c>
      <c r="D15" s="74">
        <f>'Grunddaten Umlage § 3_Plan'!J15</f>
        <v>3567.2675239660061</v>
      </c>
      <c r="E15" s="74">
        <f t="shared" si="0"/>
        <v>297.27229366383386</v>
      </c>
    </row>
    <row r="16" spans="1:5" x14ac:dyDescent="0.25">
      <c r="A16" s="71">
        <v>60349</v>
      </c>
      <c r="B16" s="71" t="s">
        <v>16</v>
      </c>
      <c r="C16" s="71" t="s">
        <v>5</v>
      </c>
      <c r="D16" s="74">
        <f>'Grunddaten Umlage § 3_Plan'!J16</f>
        <v>4485.4637963802497</v>
      </c>
      <c r="E16" s="74">
        <f t="shared" si="0"/>
        <v>373.78864969835416</v>
      </c>
    </row>
    <row r="17" spans="1:5" x14ac:dyDescent="0.25">
      <c r="A17" s="71">
        <v>60350</v>
      </c>
      <c r="B17" s="71" t="s">
        <v>17</v>
      </c>
      <c r="C17" s="71" t="s">
        <v>5</v>
      </c>
      <c r="D17" s="74">
        <f>'Grunddaten Umlage § 3_Plan'!J17</f>
        <v>8843.9212467235357</v>
      </c>
      <c r="E17" s="74">
        <f t="shared" si="0"/>
        <v>736.9934372269613</v>
      </c>
    </row>
    <row r="18" spans="1:5" x14ac:dyDescent="0.25">
      <c r="A18" s="71">
        <v>60351</v>
      </c>
      <c r="B18" s="71" t="s">
        <v>18</v>
      </c>
      <c r="C18" s="71" t="s">
        <v>5</v>
      </c>
      <c r="D18" s="74">
        <f>'Grunddaten Umlage § 3_Plan'!J18</f>
        <v>4609.8801090945462</v>
      </c>
      <c r="E18" s="74">
        <f t="shared" si="0"/>
        <v>384.15667575787887</v>
      </c>
    </row>
    <row r="19" spans="1:5" x14ac:dyDescent="0.25">
      <c r="A19" s="71">
        <v>60608</v>
      </c>
      <c r="B19" s="71" t="s">
        <v>19</v>
      </c>
      <c r="C19" s="71" t="s">
        <v>20</v>
      </c>
      <c r="D19" s="74">
        <f>'Grunddaten Umlage § 3_Plan'!J19</f>
        <v>8716.2454509053168</v>
      </c>
      <c r="E19" s="74">
        <f t="shared" si="0"/>
        <v>726.35378757544311</v>
      </c>
    </row>
    <row r="20" spans="1:5" x14ac:dyDescent="0.25">
      <c r="A20" s="71">
        <v>60611</v>
      </c>
      <c r="B20" s="71" t="s">
        <v>21</v>
      </c>
      <c r="C20" s="71" t="s">
        <v>20</v>
      </c>
      <c r="D20" s="74">
        <f>'Grunddaten Umlage § 3_Plan'!J20</f>
        <v>4940.7395741035716</v>
      </c>
      <c r="E20" s="74">
        <f t="shared" si="0"/>
        <v>411.72829784196432</v>
      </c>
    </row>
    <row r="21" spans="1:5" x14ac:dyDescent="0.25">
      <c r="A21" s="71">
        <v>60613</v>
      </c>
      <c r="B21" s="71" t="s">
        <v>22</v>
      </c>
      <c r="C21" s="71" t="s">
        <v>20</v>
      </c>
      <c r="D21" s="74">
        <f>'Grunddaten Umlage § 3_Plan'!J21</f>
        <v>12215.727917621574</v>
      </c>
      <c r="E21" s="74">
        <f t="shared" si="0"/>
        <v>1017.9773264684645</v>
      </c>
    </row>
    <row r="22" spans="1:5" x14ac:dyDescent="0.25">
      <c r="A22" s="71">
        <v>60617</v>
      </c>
      <c r="B22" s="71" t="s">
        <v>23</v>
      </c>
      <c r="C22" s="71" t="s">
        <v>20</v>
      </c>
      <c r="D22" s="74">
        <f>'Grunddaten Umlage § 3_Plan'!J22</f>
        <v>0</v>
      </c>
      <c r="E22" s="74">
        <f t="shared" si="0"/>
        <v>0</v>
      </c>
    </row>
    <row r="23" spans="1:5" x14ac:dyDescent="0.25">
      <c r="A23" s="71">
        <v>60618</v>
      </c>
      <c r="B23" s="71" t="s">
        <v>24</v>
      </c>
      <c r="C23" s="71" t="s">
        <v>20</v>
      </c>
      <c r="D23" s="74">
        <f>'Grunddaten Umlage § 3_Plan'!J23</f>
        <v>1506.022861712788</v>
      </c>
      <c r="E23" s="74">
        <f t="shared" si="0"/>
        <v>125.50190514273233</v>
      </c>
    </row>
    <row r="24" spans="1:5" x14ac:dyDescent="0.25">
      <c r="A24" s="71">
        <v>60619</v>
      </c>
      <c r="B24" s="71" t="s">
        <v>25</v>
      </c>
      <c r="C24" s="71" t="s">
        <v>20</v>
      </c>
      <c r="D24" s="74">
        <f>'Grunddaten Umlage § 3_Plan'!J24</f>
        <v>3890.7916813127244</v>
      </c>
      <c r="E24" s="74">
        <f t="shared" si="0"/>
        <v>324.23264010939369</v>
      </c>
    </row>
    <row r="25" spans="1:5" x14ac:dyDescent="0.25">
      <c r="A25" s="71">
        <v>60623</v>
      </c>
      <c r="B25" s="71" t="s">
        <v>26</v>
      </c>
      <c r="C25" s="71" t="s">
        <v>20</v>
      </c>
      <c r="D25" s="74">
        <f>'Grunddaten Umlage § 3_Plan'!J25</f>
        <v>2486.8988152829088</v>
      </c>
      <c r="E25" s="74">
        <f t="shared" si="0"/>
        <v>207.24156794024239</v>
      </c>
    </row>
    <row r="26" spans="1:5" x14ac:dyDescent="0.25">
      <c r="A26" s="71">
        <v>60624</v>
      </c>
      <c r="B26" s="71" t="s">
        <v>27</v>
      </c>
      <c r="C26" s="71" t="s">
        <v>20</v>
      </c>
      <c r="D26" s="74">
        <f>'Grunddaten Umlage § 3_Plan'!J26</f>
        <v>12129.327946635809</v>
      </c>
      <c r="E26" s="74">
        <f t="shared" si="0"/>
        <v>1010.7773288863174</v>
      </c>
    </row>
    <row r="27" spans="1:5" x14ac:dyDescent="0.25">
      <c r="A27" s="71">
        <v>60626</v>
      </c>
      <c r="B27" s="71" t="s">
        <v>28</v>
      </c>
      <c r="C27" s="71" t="s">
        <v>20</v>
      </c>
      <c r="D27" s="74">
        <f>'Grunddaten Umlage § 3_Plan'!J27</f>
        <v>3623.6153061530808</v>
      </c>
      <c r="E27" s="74">
        <f t="shared" si="0"/>
        <v>301.9679421794234</v>
      </c>
    </row>
    <row r="28" spans="1:5" x14ac:dyDescent="0.25">
      <c r="A28" s="71">
        <v>60628</v>
      </c>
      <c r="B28" s="71" t="s">
        <v>29</v>
      </c>
      <c r="C28" s="71" t="s">
        <v>20</v>
      </c>
      <c r="D28" s="74">
        <f>'Grunddaten Umlage § 3_Plan'!J28</f>
        <v>3221.1018577551249</v>
      </c>
      <c r="E28" s="74">
        <f t="shared" si="0"/>
        <v>268.42515481292708</v>
      </c>
    </row>
    <row r="29" spans="1:5" x14ac:dyDescent="0.25">
      <c r="A29" s="71">
        <v>60629</v>
      </c>
      <c r="B29" s="71" t="s">
        <v>30</v>
      </c>
      <c r="C29" s="71" t="s">
        <v>20</v>
      </c>
      <c r="D29" s="74">
        <f>'Grunddaten Umlage § 3_Plan'!J29</f>
        <v>6706.7873151446374</v>
      </c>
      <c r="E29" s="74">
        <f t="shared" si="0"/>
        <v>558.89894292871975</v>
      </c>
    </row>
    <row r="30" spans="1:5" x14ac:dyDescent="0.25">
      <c r="A30" s="71">
        <v>60632</v>
      </c>
      <c r="B30" s="71" t="s">
        <v>31</v>
      </c>
      <c r="C30" s="71" t="s">
        <v>20</v>
      </c>
      <c r="D30" s="74">
        <f>'Grunddaten Umlage § 3_Plan'!J30</f>
        <v>3488.9730365802757</v>
      </c>
      <c r="E30" s="74">
        <f t="shared" si="0"/>
        <v>290.74775304835629</v>
      </c>
    </row>
    <row r="31" spans="1:5" x14ac:dyDescent="0.25">
      <c r="A31" s="71">
        <v>60639</v>
      </c>
      <c r="B31" s="71" t="s">
        <v>32</v>
      </c>
      <c r="C31" s="71" t="s">
        <v>20</v>
      </c>
      <c r="D31" s="74">
        <f>'Grunddaten Umlage § 3_Plan'!J31</f>
        <v>1467.2756157578797</v>
      </c>
      <c r="E31" s="74">
        <f t="shared" si="0"/>
        <v>122.27296797982331</v>
      </c>
    </row>
    <row r="32" spans="1:5" x14ac:dyDescent="0.25">
      <c r="A32" s="71">
        <v>60641</v>
      </c>
      <c r="B32" s="71" t="s">
        <v>33</v>
      </c>
      <c r="C32" s="71" t="s">
        <v>20</v>
      </c>
      <c r="D32" s="74">
        <f>'Grunddaten Umlage § 3_Plan'!J32</f>
        <v>1092.2345639668372</v>
      </c>
      <c r="E32" s="74">
        <f t="shared" si="0"/>
        <v>91.019546997236432</v>
      </c>
    </row>
    <row r="33" spans="1:5" x14ac:dyDescent="0.25">
      <c r="A33" s="71">
        <v>60642</v>
      </c>
      <c r="B33" s="71" t="s">
        <v>34</v>
      </c>
      <c r="C33" s="71" t="s">
        <v>20</v>
      </c>
      <c r="D33" s="74">
        <f>'Grunddaten Umlage § 3_Plan'!J33</f>
        <v>2193.4551419761005</v>
      </c>
      <c r="E33" s="74">
        <f t="shared" si="0"/>
        <v>182.78792849800837</v>
      </c>
    </row>
    <row r="34" spans="1:5" x14ac:dyDescent="0.25">
      <c r="A34" s="71">
        <v>60645</v>
      </c>
      <c r="B34" s="71" t="s">
        <v>35</v>
      </c>
      <c r="C34" s="71" t="s">
        <v>20</v>
      </c>
      <c r="D34" s="74">
        <f>'Grunddaten Umlage § 3_Plan'!J34</f>
        <v>3251.2938146281276</v>
      </c>
      <c r="E34" s="74">
        <f t="shared" si="0"/>
        <v>270.94115121901064</v>
      </c>
    </row>
    <row r="35" spans="1:5" x14ac:dyDescent="0.25">
      <c r="A35" s="71">
        <v>60646</v>
      </c>
      <c r="B35" s="71" t="s">
        <v>36</v>
      </c>
      <c r="C35" s="71" t="s">
        <v>20</v>
      </c>
      <c r="D35" s="74">
        <f>'Grunddaten Umlage § 3_Plan'!J35</f>
        <v>2683.5239478229551</v>
      </c>
      <c r="E35" s="74">
        <f t="shared" si="0"/>
        <v>223.62699565191292</v>
      </c>
    </row>
    <row r="36" spans="1:5" x14ac:dyDescent="0.25">
      <c r="A36" s="71">
        <v>60647</v>
      </c>
      <c r="B36" s="71" t="s">
        <v>37</v>
      </c>
      <c r="C36" s="71" t="s">
        <v>20</v>
      </c>
      <c r="D36" s="74">
        <f>'Grunddaten Umlage § 3_Plan'!J36</f>
        <v>603.09020976246632</v>
      </c>
      <c r="E36" s="74">
        <f t="shared" si="0"/>
        <v>50.257517480205529</v>
      </c>
    </row>
    <row r="37" spans="1:5" x14ac:dyDescent="0.25">
      <c r="A37" s="71">
        <v>60648</v>
      </c>
      <c r="B37" s="71" t="s">
        <v>38</v>
      </c>
      <c r="C37" s="71" t="s">
        <v>20</v>
      </c>
      <c r="D37" s="74">
        <f>'Grunddaten Umlage § 3_Plan'!J37</f>
        <v>2173.5203479206552</v>
      </c>
      <c r="E37" s="74">
        <f t="shared" si="0"/>
        <v>181.12669566005459</v>
      </c>
    </row>
    <row r="38" spans="1:5" x14ac:dyDescent="0.25">
      <c r="A38" s="71">
        <v>60651</v>
      </c>
      <c r="B38" s="71" t="s">
        <v>39</v>
      </c>
      <c r="C38" s="71" t="s">
        <v>20</v>
      </c>
      <c r="D38" s="74">
        <f>'Grunddaten Umlage § 3_Plan'!J38</f>
        <v>2267.5787085880379</v>
      </c>
      <c r="E38" s="74">
        <f t="shared" si="0"/>
        <v>188.9648923823365</v>
      </c>
    </row>
    <row r="39" spans="1:5" x14ac:dyDescent="0.25">
      <c r="A39" s="71">
        <v>60653</v>
      </c>
      <c r="B39" s="71" t="s">
        <v>40</v>
      </c>
      <c r="C39" s="71" t="s">
        <v>20</v>
      </c>
      <c r="D39" s="74">
        <f>'Grunddaten Umlage § 3_Plan'!J39</f>
        <v>4250.0699704907611</v>
      </c>
      <c r="E39" s="74">
        <f t="shared" si="0"/>
        <v>354.17249754089676</v>
      </c>
    </row>
    <row r="40" spans="1:5" x14ac:dyDescent="0.25">
      <c r="A40" s="71">
        <v>60654</v>
      </c>
      <c r="B40" s="71" t="s">
        <v>41</v>
      </c>
      <c r="C40" s="71" t="s">
        <v>20</v>
      </c>
      <c r="D40" s="74">
        <f>'Grunddaten Umlage § 3_Plan'!J40</f>
        <v>2567.9393045082747</v>
      </c>
      <c r="E40" s="74">
        <f t="shared" si="0"/>
        <v>213.99494204235623</v>
      </c>
    </row>
    <row r="41" spans="1:5" x14ac:dyDescent="0.25">
      <c r="A41" s="71">
        <v>60655</v>
      </c>
      <c r="B41" s="71" t="s">
        <v>42</v>
      </c>
      <c r="C41" s="71" t="s">
        <v>20</v>
      </c>
      <c r="D41" s="74">
        <f>'Grunddaten Umlage § 3_Plan'!J41</f>
        <v>3831.972715007837</v>
      </c>
      <c r="E41" s="74">
        <f t="shared" si="0"/>
        <v>319.33105958398642</v>
      </c>
    </row>
    <row r="42" spans="1:5" x14ac:dyDescent="0.25">
      <c r="A42" s="71">
        <v>60656</v>
      </c>
      <c r="B42" s="71" t="s">
        <v>43</v>
      </c>
      <c r="C42" s="71" t="s">
        <v>20</v>
      </c>
      <c r="D42" s="74">
        <f>'Grunddaten Umlage § 3_Plan'!J42</f>
        <v>2827.0280586836166</v>
      </c>
      <c r="E42" s="74">
        <f t="shared" si="0"/>
        <v>235.58567155696804</v>
      </c>
    </row>
    <row r="43" spans="1:5" x14ac:dyDescent="0.25">
      <c r="A43" s="71">
        <v>60659</v>
      </c>
      <c r="B43" s="71" t="s">
        <v>44</v>
      </c>
      <c r="C43" s="71" t="s">
        <v>20</v>
      </c>
      <c r="D43" s="74">
        <f>'Grunddaten Umlage § 3_Plan'!J43</f>
        <v>4170.4881951655116</v>
      </c>
      <c r="E43" s="74">
        <f t="shared" si="0"/>
        <v>347.5406829304593</v>
      </c>
    </row>
    <row r="44" spans="1:5" x14ac:dyDescent="0.25">
      <c r="A44" s="71">
        <v>60660</v>
      </c>
      <c r="B44" s="71" t="s">
        <v>45</v>
      </c>
      <c r="C44" s="71" t="s">
        <v>20</v>
      </c>
      <c r="D44" s="74">
        <f>'Grunddaten Umlage § 3_Plan'!J44</f>
        <v>4848.4165297877453</v>
      </c>
      <c r="E44" s="74">
        <f t="shared" si="0"/>
        <v>404.03471081564544</v>
      </c>
    </row>
    <row r="45" spans="1:5" x14ac:dyDescent="0.25">
      <c r="A45" s="71">
        <v>60661</v>
      </c>
      <c r="B45" s="71" t="s">
        <v>46</v>
      </c>
      <c r="C45" s="71" t="s">
        <v>20</v>
      </c>
      <c r="D45" s="74">
        <f>'Grunddaten Umlage § 3_Plan'!J45</f>
        <v>6616.9985179463401</v>
      </c>
      <c r="E45" s="74">
        <f t="shared" si="0"/>
        <v>551.41654316219501</v>
      </c>
    </row>
    <row r="46" spans="1:5" x14ac:dyDescent="0.25">
      <c r="A46" s="71">
        <v>60662</v>
      </c>
      <c r="B46" s="71" t="s">
        <v>47</v>
      </c>
      <c r="C46" s="71" t="s">
        <v>20</v>
      </c>
      <c r="D46" s="74">
        <f>'Grunddaten Umlage § 3_Plan'!J46</f>
        <v>5148.0540191414739</v>
      </c>
      <c r="E46" s="74">
        <f t="shared" si="0"/>
        <v>429.0045015951228</v>
      </c>
    </row>
    <row r="47" spans="1:5" x14ac:dyDescent="0.25">
      <c r="A47" s="71">
        <v>60663</v>
      </c>
      <c r="B47" s="71" t="s">
        <v>48</v>
      </c>
      <c r="C47" s="71" t="s">
        <v>20</v>
      </c>
      <c r="D47" s="74">
        <f>'Grunddaten Umlage § 3_Plan'!J47</f>
        <v>7901.9769484023991</v>
      </c>
      <c r="E47" s="74">
        <f t="shared" si="0"/>
        <v>658.49807903353326</v>
      </c>
    </row>
    <row r="48" spans="1:5" x14ac:dyDescent="0.25">
      <c r="A48" s="71">
        <v>60664</v>
      </c>
      <c r="B48" s="71" t="s">
        <v>49</v>
      </c>
      <c r="C48" s="71" t="s">
        <v>20</v>
      </c>
      <c r="D48" s="74">
        <f>'Grunddaten Umlage § 3_Plan'!J48</f>
        <v>13927.224394499384</v>
      </c>
      <c r="E48" s="74">
        <f t="shared" si="0"/>
        <v>1160.6020328749487</v>
      </c>
    </row>
    <row r="49" spans="1:5" x14ac:dyDescent="0.25">
      <c r="A49" s="71">
        <v>60665</v>
      </c>
      <c r="B49" s="71" t="s">
        <v>50</v>
      </c>
      <c r="C49" s="71" t="s">
        <v>20</v>
      </c>
      <c r="D49" s="74">
        <f>'Grunddaten Umlage § 3_Plan'!J49</f>
        <v>6558.6617656684211</v>
      </c>
      <c r="E49" s="74">
        <f t="shared" si="0"/>
        <v>546.55514713903506</v>
      </c>
    </row>
    <row r="50" spans="1:5" x14ac:dyDescent="0.25">
      <c r="A50" s="71">
        <v>60666</v>
      </c>
      <c r="B50" s="71" t="s">
        <v>51</v>
      </c>
      <c r="C50" s="71" t="s">
        <v>20</v>
      </c>
      <c r="D50" s="74">
        <f>'Grunddaten Umlage § 3_Plan'!J50</f>
        <v>2514.1150534012449</v>
      </c>
      <c r="E50" s="74">
        <f t="shared" si="0"/>
        <v>209.50958778343707</v>
      </c>
    </row>
    <row r="51" spans="1:5" x14ac:dyDescent="0.25">
      <c r="A51" s="71">
        <v>60667</v>
      </c>
      <c r="B51" s="71" t="s">
        <v>52</v>
      </c>
      <c r="C51" s="71" t="s">
        <v>20</v>
      </c>
      <c r="D51" s="74">
        <f>'Grunddaten Umlage § 3_Plan'!J51</f>
        <v>12405.906721683195</v>
      </c>
      <c r="E51" s="74">
        <f t="shared" si="0"/>
        <v>1033.8255601402664</v>
      </c>
    </row>
    <row r="52" spans="1:5" x14ac:dyDescent="0.25">
      <c r="A52" s="71">
        <v>60668</v>
      </c>
      <c r="B52" s="71" t="s">
        <v>53</v>
      </c>
      <c r="C52" s="71" t="s">
        <v>20</v>
      </c>
      <c r="D52" s="74">
        <f>'Grunddaten Umlage § 3_Plan'!J52</f>
        <v>3359.3074434145669</v>
      </c>
      <c r="E52" s="74">
        <f t="shared" si="0"/>
        <v>279.94228695121393</v>
      </c>
    </row>
    <row r="53" spans="1:5" x14ac:dyDescent="0.25">
      <c r="A53" s="71">
        <v>60669</v>
      </c>
      <c r="B53" s="71" t="s">
        <v>54</v>
      </c>
      <c r="C53" s="71" t="s">
        <v>20</v>
      </c>
      <c r="D53" s="74">
        <f>'Grunddaten Umlage § 3_Plan'!J53</f>
        <v>16972.329124200394</v>
      </c>
      <c r="E53" s="74">
        <f t="shared" si="0"/>
        <v>1414.3607603500329</v>
      </c>
    </row>
    <row r="54" spans="1:5" x14ac:dyDescent="0.25">
      <c r="A54" s="71">
        <v>60670</v>
      </c>
      <c r="B54" s="71" t="s">
        <v>55</v>
      </c>
      <c r="C54" s="71" t="s">
        <v>20</v>
      </c>
      <c r="D54" s="74">
        <f>'Grunddaten Umlage § 3_Plan'!J54</f>
        <v>13489.658458122514</v>
      </c>
      <c r="E54" s="74">
        <f t="shared" si="0"/>
        <v>1124.1382048435428</v>
      </c>
    </row>
    <row r="55" spans="1:5" x14ac:dyDescent="0.25">
      <c r="A55" s="71">
        <v>61001</v>
      </c>
      <c r="B55" s="71" t="s">
        <v>56</v>
      </c>
      <c r="C55" s="71" t="s">
        <v>57</v>
      </c>
      <c r="D55" s="74">
        <f>'Grunddaten Umlage § 3_Plan'!J55</f>
        <v>1459.4828275103712</v>
      </c>
      <c r="E55" s="74">
        <f t="shared" si="0"/>
        <v>121.6235689591976</v>
      </c>
    </row>
    <row r="56" spans="1:5" x14ac:dyDescent="0.25">
      <c r="A56" s="71">
        <v>61002</v>
      </c>
      <c r="B56" s="71" t="s">
        <v>58</v>
      </c>
      <c r="C56" s="71" t="s">
        <v>57</v>
      </c>
      <c r="D56" s="74">
        <f>'Grunddaten Umlage § 3_Plan'!J56</f>
        <v>1040.9286735858118</v>
      </c>
      <c r="E56" s="74">
        <f t="shared" si="0"/>
        <v>86.744056132150988</v>
      </c>
    </row>
    <row r="57" spans="1:5" x14ac:dyDescent="0.25">
      <c r="A57" s="71">
        <v>61007</v>
      </c>
      <c r="B57" s="71" t="s">
        <v>59</v>
      </c>
      <c r="C57" s="71" t="s">
        <v>57</v>
      </c>
      <c r="D57" s="74">
        <f>'Grunddaten Umlage § 3_Plan'!J57</f>
        <v>1303.2777457815057</v>
      </c>
      <c r="E57" s="74">
        <f t="shared" si="0"/>
        <v>108.60647881512547</v>
      </c>
    </row>
    <row r="58" spans="1:5" x14ac:dyDescent="0.25">
      <c r="A58" s="71">
        <v>61008</v>
      </c>
      <c r="B58" s="71" t="s">
        <v>60</v>
      </c>
      <c r="C58" s="71" t="s">
        <v>57</v>
      </c>
      <c r="D58" s="74">
        <f>'Grunddaten Umlage § 3_Plan'!J58</f>
        <v>1715.8578122161489</v>
      </c>
      <c r="E58" s="74">
        <f t="shared" si="0"/>
        <v>142.98815101801242</v>
      </c>
    </row>
    <row r="59" spans="1:5" x14ac:dyDescent="0.25">
      <c r="A59" s="71">
        <v>61012</v>
      </c>
      <c r="B59" s="71" t="s">
        <v>61</v>
      </c>
      <c r="C59" s="71" t="s">
        <v>57</v>
      </c>
      <c r="D59" s="74">
        <f>'Grunddaten Umlage § 3_Plan'!J59</f>
        <v>2972.5155556527593</v>
      </c>
      <c r="E59" s="74">
        <f t="shared" si="0"/>
        <v>247.70962963772993</v>
      </c>
    </row>
    <row r="60" spans="1:5" x14ac:dyDescent="0.25">
      <c r="A60" s="71">
        <v>61013</v>
      </c>
      <c r="B60" s="71" t="s">
        <v>62</v>
      </c>
      <c r="C60" s="71" t="s">
        <v>57</v>
      </c>
      <c r="D60" s="74">
        <f>'Grunddaten Umlage § 3_Plan'!J60</f>
        <v>2253.792514875965</v>
      </c>
      <c r="E60" s="74">
        <f t="shared" si="0"/>
        <v>187.81604290633041</v>
      </c>
    </row>
    <row r="61" spans="1:5" x14ac:dyDescent="0.25">
      <c r="A61" s="71">
        <v>61016</v>
      </c>
      <c r="B61" s="71" t="s">
        <v>63</v>
      </c>
      <c r="C61" s="71" t="s">
        <v>57</v>
      </c>
      <c r="D61" s="74">
        <f>'Grunddaten Umlage § 3_Plan'!J61</f>
        <v>1953.6354853689936</v>
      </c>
      <c r="E61" s="74">
        <f t="shared" si="0"/>
        <v>162.8029571140828</v>
      </c>
    </row>
    <row r="62" spans="1:5" x14ac:dyDescent="0.25">
      <c r="A62" s="71">
        <v>61017</v>
      </c>
      <c r="B62" s="71" t="s">
        <v>64</v>
      </c>
      <c r="C62" s="71" t="s">
        <v>57</v>
      </c>
      <c r="D62" s="74">
        <f>'Grunddaten Umlage § 3_Plan'!J62</f>
        <v>1380.2322305958671</v>
      </c>
      <c r="E62" s="74">
        <f t="shared" si="0"/>
        <v>115.01935254965559</v>
      </c>
    </row>
    <row r="63" spans="1:5" x14ac:dyDescent="0.25">
      <c r="A63" s="71">
        <v>61019</v>
      </c>
      <c r="B63" s="71" t="s">
        <v>65</v>
      </c>
      <c r="C63" s="71" t="s">
        <v>57</v>
      </c>
      <c r="D63" s="74">
        <f>'Grunddaten Umlage § 3_Plan'!J63</f>
        <v>1701.1300089459644</v>
      </c>
      <c r="E63" s="74">
        <f t="shared" si="0"/>
        <v>141.76083407883036</v>
      </c>
    </row>
    <row r="64" spans="1:5" x14ac:dyDescent="0.25">
      <c r="A64" s="71">
        <v>61020</v>
      </c>
      <c r="B64" s="71" t="s">
        <v>66</v>
      </c>
      <c r="C64" s="71" t="s">
        <v>57</v>
      </c>
      <c r="D64" s="74">
        <f>'Grunddaten Umlage § 3_Plan'!J64</f>
        <v>1548.9728012245359</v>
      </c>
      <c r="E64" s="74">
        <f t="shared" si="0"/>
        <v>129.08106676871134</v>
      </c>
    </row>
    <row r="65" spans="1:5" x14ac:dyDescent="0.25">
      <c r="A65" s="71">
        <v>61021</v>
      </c>
      <c r="B65" s="71" t="s">
        <v>67</v>
      </c>
      <c r="C65" s="71" t="s">
        <v>57</v>
      </c>
      <c r="D65" s="74">
        <f>'Grunddaten Umlage § 3_Plan'!J65</f>
        <v>3950.2915717549422</v>
      </c>
      <c r="E65" s="74">
        <f t="shared" si="0"/>
        <v>329.19096431291183</v>
      </c>
    </row>
    <row r="66" spans="1:5" x14ac:dyDescent="0.25">
      <c r="A66" s="71">
        <v>61024</v>
      </c>
      <c r="B66" s="71" t="s">
        <v>68</v>
      </c>
      <c r="C66" s="71" t="s">
        <v>57</v>
      </c>
      <c r="D66" s="74">
        <f>'Grunddaten Umlage § 3_Plan'!J66</f>
        <v>1994.9433587367068</v>
      </c>
      <c r="E66" s="74">
        <f t="shared" si="0"/>
        <v>166.24527989472557</v>
      </c>
    </row>
    <row r="67" spans="1:5" x14ac:dyDescent="0.25">
      <c r="A67" s="71">
        <v>61027</v>
      </c>
      <c r="B67" s="71" t="s">
        <v>69</v>
      </c>
      <c r="C67" s="71" t="s">
        <v>57</v>
      </c>
      <c r="D67" s="74">
        <f>'Grunddaten Umlage § 3_Plan'!J67</f>
        <v>1620.5115584863308</v>
      </c>
      <c r="E67" s="74">
        <f t="shared" si="0"/>
        <v>135.0426298738609</v>
      </c>
    </row>
    <row r="68" spans="1:5" x14ac:dyDescent="0.25">
      <c r="A68" s="71">
        <v>61030</v>
      </c>
      <c r="B68" s="71" t="s">
        <v>70</v>
      </c>
      <c r="C68" s="71" t="s">
        <v>57</v>
      </c>
      <c r="D68" s="74">
        <f>'Grunddaten Umlage § 3_Plan'!J68</f>
        <v>1590.5735617439668</v>
      </c>
      <c r="E68" s="74">
        <f t="shared" ref="E68:E131" si="1">D68/12</f>
        <v>132.54779681199724</v>
      </c>
    </row>
    <row r="69" spans="1:5" x14ac:dyDescent="0.25">
      <c r="A69" s="71">
        <v>61032</v>
      </c>
      <c r="B69" s="71" t="s">
        <v>71</v>
      </c>
      <c r="C69" s="71" t="s">
        <v>57</v>
      </c>
      <c r="D69" s="74">
        <f>'Grunddaten Umlage § 3_Plan'!J69</f>
        <v>1899.5589209848345</v>
      </c>
      <c r="E69" s="74">
        <f t="shared" si="1"/>
        <v>158.29657674873621</v>
      </c>
    </row>
    <row r="70" spans="1:5" x14ac:dyDescent="0.25">
      <c r="A70" s="71">
        <v>61033</v>
      </c>
      <c r="B70" s="71" t="s">
        <v>72</v>
      </c>
      <c r="C70" s="71" t="s">
        <v>57</v>
      </c>
      <c r="D70" s="74">
        <f>'Grunddaten Umlage § 3_Plan'!J70</f>
        <v>2157.2565818311118</v>
      </c>
      <c r="E70" s="74">
        <f t="shared" si="1"/>
        <v>179.77138181925932</v>
      </c>
    </row>
    <row r="71" spans="1:5" x14ac:dyDescent="0.25">
      <c r="A71" s="71">
        <v>61043</v>
      </c>
      <c r="B71" s="71" t="s">
        <v>73</v>
      </c>
      <c r="C71" s="71" t="s">
        <v>57</v>
      </c>
      <c r="D71" s="74">
        <f>'Grunddaten Umlage § 3_Plan'!J71</f>
        <v>3981.2451485872089</v>
      </c>
      <c r="E71" s="74">
        <f t="shared" si="1"/>
        <v>331.77042904893409</v>
      </c>
    </row>
    <row r="72" spans="1:5" x14ac:dyDescent="0.25">
      <c r="A72" s="71">
        <v>61045</v>
      </c>
      <c r="B72" s="71" t="s">
        <v>74</v>
      </c>
      <c r="C72" s="71" t="s">
        <v>57</v>
      </c>
      <c r="D72" s="74">
        <f>'Grunddaten Umlage § 3_Plan'!J72</f>
        <v>6134.7077169643326</v>
      </c>
      <c r="E72" s="74">
        <f t="shared" si="1"/>
        <v>511.22564308036107</v>
      </c>
    </row>
    <row r="73" spans="1:5" x14ac:dyDescent="0.25">
      <c r="A73" s="71">
        <v>61049</v>
      </c>
      <c r="B73" s="71" t="s">
        <v>75</v>
      </c>
      <c r="C73" s="71" t="s">
        <v>57</v>
      </c>
      <c r="D73" s="74">
        <f>'Grunddaten Umlage § 3_Plan'!J73</f>
        <v>2784.345307749064</v>
      </c>
      <c r="E73" s="74">
        <f t="shared" si="1"/>
        <v>232.02877564575533</v>
      </c>
    </row>
    <row r="74" spans="1:5" x14ac:dyDescent="0.25">
      <c r="A74" s="71">
        <v>61050</v>
      </c>
      <c r="B74" s="71" t="s">
        <v>76</v>
      </c>
      <c r="C74" s="71" t="s">
        <v>57</v>
      </c>
      <c r="D74" s="74">
        <f>'Grunddaten Umlage § 3_Plan'!J74</f>
        <v>3490.2282300258294</v>
      </c>
      <c r="E74" s="74">
        <f t="shared" si="1"/>
        <v>290.85235250215243</v>
      </c>
    </row>
    <row r="75" spans="1:5" x14ac:dyDescent="0.25">
      <c r="A75" s="71">
        <v>61051</v>
      </c>
      <c r="B75" s="71" t="s">
        <v>77</v>
      </c>
      <c r="C75" s="71" t="s">
        <v>57</v>
      </c>
      <c r="D75" s="74">
        <f>'Grunddaten Umlage § 3_Plan'!J75</f>
        <v>0</v>
      </c>
      <c r="E75" s="74">
        <f t="shared" si="1"/>
        <v>0</v>
      </c>
    </row>
    <row r="76" spans="1:5" x14ac:dyDescent="0.25">
      <c r="A76" s="71">
        <v>61052</v>
      </c>
      <c r="B76" s="71" t="s">
        <v>78</v>
      </c>
      <c r="C76" s="71" t="s">
        <v>57</v>
      </c>
      <c r="D76" s="74">
        <f>'Grunddaten Umlage § 3_Plan'!J76</f>
        <v>2646.0159323242401</v>
      </c>
      <c r="E76" s="74">
        <f t="shared" si="1"/>
        <v>220.50132769368668</v>
      </c>
    </row>
    <row r="77" spans="1:5" x14ac:dyDescent="0.25">
      <c r="A77" s="71">
        <v>61053</v>
      </c>
      <c r="B77" s="71" t="s">
        <v>57</v>
      </c>
      <c r="C77" s="71" t="s">
        <v>57</v>
      </c>
      <c r="D77" s="74">
        <f>'Grunddaten Umlage § 3_Plan'!J77</f>
        <v>16207.642693062369</v>
      </c>
      <c r="E77" s="74">
        <f t="shared" si="1"/>
        <v>1350.6368910885308</v>
      </c>
    </row>
    <row r="78" spans="1:5" x14ac:dyDescent="0.25">
      <c r="A78" s="71">
        <v>61054</v>
      </c>
      <c r="B78" s="71" t="s">
        <v>79</v>
      </c>
      <c r="C78" s="71" t="s">
        <v>57</v>
      </c>
      <c r="D78" s="74">
        <f>'Grunddaten Umlage § 3_Plan'!J78</f>
        <v>3570.7828668269399</v>
      </c>
      <c r="E78" s="74">
        <f t="shared" si="1"/>
        <v>297.56523890224497</v>
      </c>
    </row>
    <row r="79" spans="1:5" x14ac:dyDescent="0.25">
      <c r="A79" s="71">
        <v>61055</v>
      </c>
      <c r="B79" s="71" t="s">
        <v>80</v>
      </c>
      <c r="C79" s="71" t="s">
        <v>57</v>
      </c>
      <c r="D79" s="74">
        <f>'Grunddaten Umlage § 3_Plan'!J79</f>
        <v>1475.9703052444754</v>
      </c>
      <c r="E79" s="74">
        <f t="shared" si="1"/>
        <v>122.99752543703961</v>
      </c>
    </row>
    <row r="80" spans="1:5" x14ac:dyDescent="0.25">
      <c r="A80" s="71">
        <v>61057</v>
      </c>
      <c r="B80" s="71" t="s">
        <v>81</v>
      </c>
      <c r="C80" s="71" t="s">
        <v>57</v>
      </c>
      <c r="D80" s="74">
        <f>'Grunddaten Umlage § 3_Plan'!J80</f>
        <v>2727.7730402792686</v>
      </c>
      <c r="E80" s="74">
        <f t="shared" si="1"/>
        <v>227.31442002327239</v>
      </c>
    </row>
    <row r="81" spans="1:5" x14ac:dyDescent="0.25">
      <c r="A81" s="71">
        <v>61059</v>
      </c>
      <c r="B81" s="71" t="s">
        <v>82</v>
      </c>
      <c r="C81" s="71" t="s">
        <v>57</v>
      </c>
      <c r="D81" s="74">
        <f>'Grunddaten Umlage § 3_Plan'!J81</f>
        <v>5940.558241855817</v>
      </c>
      <c r="E81" s="74">
        <f t="shared" si="1"/>
        <v>495.04652015465143</v>
      </c>
    </row>
    <row r="82" spans="1:5" x14ac:dyDescent="0.25">
      <c r="A82" s="71">
        <v>61060</v>
      </c>
      <c r="B82" s="71" t="s">
        <v>83</v>
      </c>
      <c r="C82" s="71" t="s">
        <v>57</v>
      </c>
      <c r="D82" s="74">
        <f>'Grunddaten Umlage § 3_Plan'!J82</f>
        <v>4380.3915092389507</v>
      </c>
      <c r="E82" s="74">
        <f t="shared" si="1"/>
        <v>365.03262576991256</v>
      </c>
    </row>
    <row r="83" spans="1:5" x14ac:dyDescent="0.25">
      <c r="A83" s="71">
        <v>61061</v>
      </c>
      <c r="B83" s="71" t="s">
        <v>84</v>
      </c>
      <c r="C83" s="71" t="s">
        <v>57</v>
      </c>
      <c r="D83" s="74">
        <f>'Grunddaten Umlage § 3_Plan'!J83</f>
        <v>6820.0820201448869</v>
      </c>
      <c r="E83" s="74">
        <f t="shared" si="1"/>
        <v>568.34016834540728</v>
      </c>
    </row>
    <row r="84" spans="1:5" x14ac:dyDescent="0.25">
      <c r="A84" s="71">
        <v>61101</v>
      </c>
      <c r="B84" s="71" t="s">
        <v>85</v>
      </c>
      <c r="C84" s="71" t="s">
        <v>86</v>
      </c>
      <c r="D84" s="74">
        <f>'Grunddaten Umlage § 3_Plan'!J84</f>
        <v>4220.2002913597717</v>
      </c>
      <c r="E84" s="74">
        <f t="shared" si="1"/>
        <v>351.68335761331429</v>
      </c>
    </row>
    <row r="85" spans="1:5" x14ac:dyDescent="0.25">
      <c r="A85" s="71">
        <v>61105</v>
      </c>
      <c r="B85" s="71" t="s">
        <v>87</v>
      </c>
      <c r="C85" s="71" t="s">
        <v>86</v>
      </c>
      <c r="D85" s="74">
        <f>'Grunddaten Umlage § 3_Plan'!J85</f>
        <v>1103.9547378232023</v>
      </c>
      <c r="E85" s="74">
        <f t="shared" si="1"/>
        <v>91.996228151933522</v>
      </c>
    </row>
    <row r="86" spans="1:5" x14ac:dyDescent="0.25">
      <c r="A86" s="71">
        <v>61106</v>
      </c>
      <c r="B86" s="71" t="s">
        <v>88</v>
      </c>
      <c r="C86" s="71" t="s">
        <v>86</v>
      </c>
      <c r="D86" s="74">
        <f>'Grunddaten Umlage § 3_Plan'!J86</f>
        <v>1671.4361678110224</v>
      </c>
      <c r="E86" s="74">
        <f t="shared" si="1"/>
        <v>139.28634731758521</v>
      </c>
    </row>
    <row r="87" spans="1:5" x14ac:dyDescent="0.25">
      <c r="A87" s="71">
        <v>61107</v>
      </c>
      <c r="B87" s="71" t="s">
        <v>89</v>
      </c>
      <c r="C87" s="71" t="s">
        <v>86</v>
      </c>
      <c r="D87" s="74">
        <f>'Grunddaten Umlage § 3_Plan'!J87</f>
        <v>1268.623191228827</v>
      </c>
      <c r="E87" s="74">
        <f t="shared" si="1"/>
        <v>105.71859926906892</v>
      </c>
    </row>
    <row r="88" spans="1:5" x14ac:dyDescent="0.25">
      <c r="A88" s="71">
        <v>61108</v>
      </c>
      <c r="B88" s="71" t="s">
        <v>86</v>
      </c>
      <c r="C88" s="71" t="s">
        <v>86</v>
      </c>
      <c r="D88" s="74">
        <f>'Grunddaten Umlage § 3_Plan'!J88</f>
        <v>0</v>
      </c>
      <c r="E88" s="74">
        <f t="shared" si="1"/>
        <v>0</v>
      </c>
    </row>
    <row r="89" spans="1:5" x14ac:dyDescent="0.25">
      <c r="A89" s="71">
        <v>61109</v>
      </c>
      <c r="B89" s="71" t="s">
        <v>90</v>
      </c>
      <c r="C89" s="71" t="s">
        <v>86</v>
      </c>
      <c r="D89" s="74">
        <f>'Grunddaten Umlage § 3_Plan'!J89</f>
        <v>1770.5993837069798</v>
      </c>
      <c r="E89" s="74">
        <f t="shared" si="1"/>
        <v>147.54994864224832</v>
      </c>
    </row>
    <row r="90" spans="1:5" x14ac:dyDescent="0.25">
      <c r="A90" s="71">
        <v>61110</v>
      </c>
      <c r="B90" s="71" t="s">
        <v>91</v>
      </c>
      <c r="C90" s="71" t="s">
        <v>86</v>
      </c>
      <c r="D90" s="74">
        <f>'Grunddaten Umlage § 3_Plan'!J90</f>
        <v>3249.3224314008016</v>
      </c>
      <c r="E90" s="74">
        <f t="shared" si="1"/>
        <v>270.77686928340012</v>
      </c>
    </row>
    <row r="91" spans="1:5" x14ac:dyDescent="0.25">
      <c r="A91" s="71">
        <v>61111</v>
      </c>
      <c r="B91" s="71" t="s">
        <v>92</v>
      </c>
      <c r="C91" s="71" t="s">
        <v>86</v>
      </c>
      <c r="D91" s="74">
        <f>'Grunddaten Umlage § 3_Plan'!J91</f>
        <v>1421.2701272250956</v>
      </c>
      <c r="E91" s="74">
        <f t="shared" si="1"/>
        <v>118.43917726875797</v>
      </c>
    </row>
    <row r="92" spans="1:5" x14ac:dyDescent="0.25">
      <c r="A92" s="71">
        <v>61112</v>
      </c>
      <c r="B92" s="71" t="s">
        <v>93</v>
      </c>
      <c r="C92" s="71" t="s">
        <v>86</v>
      </c>
      <c r="D92" s="74">
        <f>'Grunddaten Umlage § 3_Plan'!J92</f>
        <v>502.47302137254059</v>
      </c>
      <c r="E92" s="74">
        <f t="shared" si="1"/>
        <v>41.872751781045046</v>
      </c>
    </row>
    <row r="93" spans="1:5" x14ac:dyDescent="0.25">
      <c r="A93" s="71">
        <v>61113</v>
      </c>
      <c r="B93" s="71" t="s">
        <v>94</v>
      </c>
      <c r="C93" s="71" t="s">
        <v>86</v>
      </c>
      <c r="D93" s="74">
        <f>'Grunddaten Umlage § 3_Plan'!J93</f>
        <v>3135.8541863396345</v>
      </c>
      <c r="E93" s="74">
        <f t="shared" si="1"/>
        <v>261.32118219496954</v>
      </c>
    </row>
    <row r="94" spans="1:5" x14ac:dyDescent="0.25">
      <c r="A94" s="71">
        <v>61114</v>
      </c>
      <c r="B94" s="71" t="s">
        <v>95</v>
      </c>
      <c r="C94" s="71" t="s">
        <v>86</v>
      </c>
      <c r="D94" s="74">
        <f>'Grunddaten Umlage § 3_Plan'!J94</f>
        <v>2873.0016059181121</v>
      </c>
      <c r="E94" s="74">
        <f t="shared" si="1"/>
        <v>239.416800493176</v>
      </c>
    </row>
    <row r="95" spans="1:5" x14ac:dyDescent="0.25">
      <c r="A95" s="71">
        <v>61115</v>
      </c>
      <c r="B95" s="71" t="s">
        <v>96</v>
      </c>
      <c r="C95" s="71" t="s">
        <v>86</v>
      </c>
      <c r="D95" s="74">
        <f>'Grunddaten Umlage § 3_Plan'!J95</f>
        <v>1824.3402274286225</v>
      </c>
      <c r="E95" s="74">
        <f t="shared" si="1"/>
        <v>152.02835228571854</v>
      </c>
    </row>
    <row r="96" spans="1:5" x14ac:dyDescent="0.25">
      <c r="A96" s="71">
        <v>61116</v>
      </c>
      <c r="B96" s="71" t="s">
        <v>97</v>
      </c>
      <c r="C96" s="71" t="s">
        <v>86</v>
      </c>
      <c r="D96" s="74">
        <f>'Grunddaten Umlage § 3_Plan'!J96</f>
        <v>2181.1625141802629</v>
      </c>
      <c r="E96" s="74">
        <f t="shared" si="1"/>
        <v>181.76354284835523</v>
      </c>
    </row>
    <row r="97" spans="1:5" x14ac:dyDescent="0.25">
      <c r="A97" s="71">
        <v>61118</v>
      </c>
      <c r="B97" s="71" t="s">
        <v>98</v>
      </c>
      <c r="C97" s="71" t="s">
        <v>86</v>
      </c>
      <c r="D97" s="74">
        <f>'Grunddaten Umlage § 3_Plan'!J97</f>
        <v>1006.8599163159193</v>
      </c>
      <c r="E97" s="74">
        <f t="shared" si="1"/>
        <v>83.904993026326608</v>
      </c>
    </row>
    <row r="98" spans="1:5" x14ac:dyDescent="0.25">
      <c r="A98" s="71">
        <v>61119</v>
      </c>
      <c r="B98" s="71" t="s">
        <v>99</v>
      </c>
      <c r="C98" s="71" t="s">
        <v>86</v>
      </c>
      <c r="D98" s="74">
        <f>'Grunddaten Umlage § 3_Plan'!J98</f>
        <v>568.31742644741712</v>
      </c>
      <c r="E98" s="74">
        <f t="shared" si="1"/>
        <v>47.359785537284758</v>
      </c>
    </row>
    <row r="99" spans="1:5" x14ac:dyDescent="0.25">
      <c r="A99" s="71">
        <v>61120</v>
      </c>
      <c r="B99" s="71" t="s">
        <v>100</v>
      </c>
      <c r="C99" s="71" t="s">
        <v>86</v>
      </c>
      <c r="D99" s="74">
        <f>'Grunddaten Umlage § 3_Plan'!J99</f>
        <v>11989.281247691486</v>
      </c>
      <c r="E99" s="74">
        <f t="shared" si="1"/>
        <v>999.10677064095717</v>
      </c>
    </row>
    <row r="100" spans="1:5" x14ac:dyDescent="0.25">
      <c r="A100" s="71">
        <v>61203</v>
      </c>
      <c r="B100" s="71" t="s">
        <v>101</v>
      </c>
      <c r="C100" s="71" t="s">
        <v>102</v>
      </c>
      <c r="D100" s="74">
        <f>'Grunddaten Umlage § 3_Plan'!J100</f>
        <v>2807.2488348363831</v>
      </c>
      <c r="E100" s="74">
        <f t="shared" si="1"/>
        <v>233.93740290303194</v>
      </c>
    </row>
    <row r="101" spans="1:5" x14ac:dyDescent="0.25">
      <c r="A101" s="71">
        <v>61204</v>
      </c>
      <c r="B101" s="71" t="s">
        <v>103</v>
      </c>
      <c r="C101" s="71" t="s">
        <v>102</v>
      </c>
      <c r="D101" s="74">
        <f>'Grunddaten Umlage § 3_Plan'!J101</f>
        <v>2449.284796036708</v>
      </c>
      <c r="E101" s="74">
        <f t="shared" si="1"/>
        <v>204.10706633639234</v>
      </c>
    </row>
    <row r="102" spans="1:5" x14ac:dyDescent="0.25">
      <c r="A102" s="71">
        <v>61205</v>
      </c>
      <c r="B102" s="71" t="s">
        <v>104</v>
      </c>
      <c r="C102" s="71" t="s">
        <v>102</v>
      </c>
      <c r="D102" s="74">
        <f>'Grunddaten Umlage § 3_Plan'!J102</f>
        <v>1505.7701884258222</v>
      </c>
      <c r="E102" s="74">
        <f t="shared" si="1"/>
        <v>125.48084903548518</v>
      </c>
    </row>
    <row r="103" spans="1:5" x14ac:dyDescent="0.25">
      <c r="A103" s="71">
        <v>61206</v>
      </c>
      <c r="B103" s="71" t="s">
        <v>105</v>
      </c>
      <c r="C103" s="71" t="s">
        <v>102</v>
      </c>
      <c r="D103" s="74">
        <f>'Grunddaten Umlage § 3_Plan'!J103</f>
        <v>1200.2107517302475</v>
      </c>
      <c r="E103" s="74">
        <f t="shared" si="1"/>
        <v>100.01756264418729</v>
      </c>
    </row>
    <row r="104" spans="1:5" x14ac:dyDescent="0.25">
      <c r="A104" s="71">
        <v>61207</v>
      </c>
      <c r="B104" s="71" t="s">
        <v>106</v>
      </c>
      <c r="C104" s="71" t="s">
        <v>102</v>
      </c>
      <c r="D104" s="74">
        <f>'Grunddaten Umlage § 3_Plan'!J104</f>
        <v>5777.7270641834075</v>
      </c>
      <c r="E104" s="74">
        <f t="shared" si="1"/>
        <v>481.47725534861729</v>
      </c>
    </row>
    <row r="105" spans="1:5" x14ac:dyDescent="0.25">
      <c r="A105" s="71">
        <v>61213</v>
      </c>
      <c r="B105" s="71" t="s">
        <v>107</v>
      </c>
      <c r="C105" s="71" t="s">
        <v>102</v>
      </c>
      <c r="D105" s="74">
        <f>'Grunddaten Umlage § 3_Plan'!J105</f>
        <v>3979.5670201812218</v>
      </c>
      <c r="E105" s="74">
        <f t="shared" si="1"/>
        <v>331.63058501510181</v>
      </c>
    </row>
    <row r="106" spans="1:5" x14ac:dyDescent="0.25">
      <c r="A106" s="71">
        <v>61215</v>
      </c>
      <c r="B106" s="71" t="s">
        <v>108</v>
      </c>
      <c r="C106" s="71" t="s">
        <v>102</v>
      </c>
      <c r="D106" s="74">
        <f>'Grunddaten Umlage § 3_Plan'!J106</f>
        <v>1500.715451162404</v>
      </c>
      <c r="E106" s="74">
        <f t="shared" si="1"/>
        <v>125.05962093020032</v>
      </c>
    </row>
    <row r="107" spans="1:5" x14ac:dyDescent="0.25">
      <c r="A107" s="71">
        <v>61217</v>
      </c>
      <c r="B107" s="71" t="s">
        <v>109</v>
      </c>
      <c r="C107" s="71" t="s">
        <v>102</v>
      </c>
      <c r="D107" s="74">
        <f>'Grunddaten Umlage § 3_Plan'!J107</f>
        <v>3331.3058400073023</v>
      </c>
      <c r="E107" s="74">
        <f t="shared" si="1"/>
        <v>277.60882000060855</v>
      </c>
    </row>
    <row r="108" spans="1:5" x14ac:dyDescent="0.25">
      <c r="A108" s="71">
        <v>61222</v>
      </c>
      <c r="B108" s="71" t="s">
        <v>110</v>
      </c>
      <c r="C108" s="71" t="s">
        <v>102</v>
      </c>
      <c r="D108" s="74">
        <f>'Grunddaten Umlage § 3_Plan'!J108</f>
        <v>1652.933125216852</v>
      </c>
      <c r="E108" s="74">
        <f t="shared" si="1"/>
        <v>137.74442710140434</v>
      </c>
    </row>
    <row r="109" spans="1:5" x14ac:dyDescent="0.25">
      <c r="A109" s="71">
        <v>61236</v>
      </c>
      <c r="B109" s="71" t="s">
        <v>111</v>
      </c>
      <c r="C109" s="71" t="s">
        <v>102</v>
      </c>
      <c r="D109" s="74">
        <f>'Grunddaten Umlage § 3_Plan'!J109</f>
        <v>3708.4306976719486</v>
      </c>
      <c r="E109" s="74">
        <f t="shared" si="1"/>
        <v>309.0358914726624</v>
      </c>
    </row>
    <row r="110" spans="1:5" x14ac:dyDescent="0.25">
      <c r="A110" s="71">
        <v>61243</v>
      </c>
      <c r="B110" s="71" t="s">
        <v>112</v>
      </c>
      <c r="C110" s="71" t="s">
        <v>102</v>
      </c>
      <c r="D110" s="74">
        <f>'Grunddaten Umlage § 3_Plan'!J110</f>
        <v>1514.3143861408412</v>
      </c>
      <c r="E110" s="74">
        <f t="shared" si="1"/>
        <v>126.19286551173677</v>
      </c>
    </row>
    <row r="111" spans="1:5" x14ac:dyDescent="0.25">
      <c r="A111" s="71">
        <v>61247</v>
      </c>
      <c r="B111" s="71" t="s">
        <v>113</v>
      </c>
      <c r="C111" s="71" t="s">
        <v>102</v>
      </c>
      <c r="D111" s="74">
        <f>'Grunddaten Umlage § 3_Plan'!J111</f>
        <v>3814.6965093397321</v>
      </c>
      <c r="E111" s="74">
        <f t="shared" si="1"/>
        <v>317.89137577831099</v>
      </c>
    </row>
    <row r="112" spans="1:5" x14ac:dyDescent="0.25">
      <c r="A112" s="71">
        <v>61251</v>
      </c>
      <c r="B112" s="71" t="s">
        <v>114</v>
      </c>
      <c r="C112" s="71" t="s">
        <v>102</v>
      </c>
      <c r="D112" s="74">
        <f>'Grunddaten Umlage § 3_Plan'!J112</f>
        <v>542.88908909616521</v>
      </c>
      <c r="E112" s="74">
        <f t="shared" si="1"/>
        <v>45.240757424680432</v>
      </c>
    </row>
    <row r="113" spans="1:5" x14ac:dyDescent="0.25">
      <c r="A113" s="71">
        <v>61252</v>
      </c>
      <c r="B113" s="71" t="s">
        <v>115</v>
      </c>
      <c r="C113" s="71" t="s">
        <v>102</v>
      </c>
      <c r="D113" s="74">
        <f>'Grunddaten Umlage § 3_Plan'!J113</f>
        <v>1152.5789455688439</v>
      </c>
      <c r="E113" s="74">
        <f t="shared" si="1"/>
        <v>96.04824546407032</v>
      </c>
    </row>
    <row r="114" spans="1:5" x14ac:dyDescent="0.25">
      <c r="A114" s="71">
        <v>61253</v>
      </c>
      <c r="B114" s="71" t="s">
        <v>116</v>
      </c>
      <c r="C114" s="71" t="s">
        <v>102</v>
      </c>
      <c r="D114" s="74">
        <f>'Grunddaten Umlage § 3_Plan'!J114</f>
        <v>5227.368873981959</v>
      </c>
      <c r="E114" s="74">
        <f t="shared" si="1"/>
        <v>435.6140728318299</v>
      </c>
    </row>
    <row r="115" spans="1:5" x14ac:dyDescent="0.25">
      <c r="A115" s="71">
        <v>61254</v>
      </c>
      <c r="B115" s="71" t="s">
        <v>117</v>
      </c>
      <c r="C115" s="71" t="s">
        <v>102</v>
      </c>
      <c r="D115" s="74">
        <f>'Grunddaten Umlage § 3_Plan'!J115</f>
        <v>1370.9848264325537</v>
      </c>
      <c r="E115" s="74">
        <f t="shared" si="1"/>
        <v>114.24873553604614</v>
      </c>
    </row>
    <row r="116" spans="1:5" x14ac:dyDescent="0.25">
      <c r="A116" s="71">
        <v>61255</v>
      </c>
      <c r="B116" s="71" t="s">
        <v>118</v>
      </c>
      <c r="C116" s="71" t="s">
        <v>102</v>
      </c>
      <c r="D116" s="74">
        <f>'Grunddaten Umlage § 3_Plan'!J116</f>
        <v>6103.4176305118226</v>
      </c>
      <c r="E116" s="74">
        <f t="shared" si="1"/>
        <v>508.61813587598522</v>
      </c>
    </row>
    <row r="117" spans="1:5" x14ac:dyDescent="0.25">
      <c r="A117" s="71">
        <v>61256</v>
      </c>
      <c r="B117" s="71" t="s">
        <v>119</v>
      </c>
      <c r="C117" s="71" t="s">
        <v>102</v>
      </c>
      <c r="D117" s="74">
        <f>'Grunddaten Umlage § 3_Plan'!J117</f>
        <v>1506.2152678211121</v>
      </c>
      <c r="E117" s="74">
        <f t="shared" si="1"/>
        <v>125.51793898509267</v>
      </c>
    </row>
    <row r="118" spans="1:5" x14ac:dyDescent="0.25">
      <c r="A118" s="71">
        <v>61257</v>
      </c>
      <c r="B118" s="71" t="s">
        <v>120</v>
      </c>
      <c r="C118" s="71" t="s">
        <v>102</v>
      </c>
      <c r="D118" s="74">
        <f>'Grunddaten Umlage § 3_Plan'!J118</f>
        <v>4330.9500715039294</v>
      </c>
      <c r="E118" s="74">
        <f t="shared" si="1"/>
        <v>360.9125059586608</v>
      </c>
    </row>
    <row r="119" spans="1:5" x14ac:dyDescent="0.25">
      <c r="A119" s="71">
        <v>61258</v>
      </c>
      <c r="B119" s="71" t="s">
        <v>121</v>
      </c>
      <c r="C119" s="71" t="s">
        <v>102</v>
      </c>
      <c r="D119" s="74">
        <f>'Grunddaten Umlage § 3_Plan'!J119</f>
        <v>2809.8306568708585</v>
      </c>
      <c r="E119" s="74">
        <f t="shared" si="1"/>
        <v>234.15255473923821</v>
      </c>
    </row>
    <row r="120" spans="1:5" x14ac:dyDescent="0.25">
      <c r="A120" s="71">
        <v>61259</v>
      </c>
      <c r="B120" s="71" t="s">
        <v>102</v>
      </c>
      <c r="C120" s="71" t="s">
        <v>102</v>
      </c>
      <c r="D120" s="74">
        <f>'Grunddaten Umlage § 3_Plan'!J120</f>
        <v>11131.996418330953</v>
      </c>
      <c r="E120" s="74">
        <f t="shared" si="1"/>
        <v>927.66636819424605</v>
      </c>
    </row>
    <row r="121" spans="1:5" x14ac:dyDescent="0.25">
      <c r="A121" s="71">
        <v>61260</v>
      </c>
      <c r="B121" s="71" t="s">
        <v>122</v>
      </c>
      <c r="C121" s="71" t="s">
        <v>102</v>
      </c>
      <c r="D121" s="74">
        <f>'Grunddaten Umlage § 3_Plan'!J121</f>
        <v>1414.3315733823219</v>
      </c>
      <c r="E121" s="74">
        <f t="shared" si="1"/>
        <v>117.86096444852683</v>
      </c>
    </row>
    <row r="122" spans="1:5" x14ac:dyDescent="0.25">
      <c r="A122" s="71">
        <v>61261</v>
      </c>
      <c r="B122" s="71" t="s">
        <v>123</v>
      </c>
      <c r="C122" s="71" t="s">
        <v>102</v>
      </c>
      <c r="D122" s="74">
        <f>'Grunddaten Umlage § 3_Plan'!J122</f>
        <v>2011.8379309984243</v>
      </c>
      <c r="E122" s="74">
        <f t="shared" si="1"/>
        <v>167.65316091653537</v>
      </c>
    </row>
    <row r="123" spans="1:5" x14ac:dyDescent="0.25">
      <c r="A123" s="71">
        <v>61262</v>
      </c>
      <c r="B123" s="71" t="s">
        <v>124</v>
      </c>
      <c r="C123" s="71" t="s">
        <v>102</v>
      </c>
      <c r="D123" s="74">
        <f>'Grunddaten Umlage § 3_Plan'!J123</f>
        <v>1952.70413226134</v>
      </c>
      <c r="E123" s="74">
        <f t="shared" si="1"/>
        <v>162.72534435511167</v>
      </c>
    </row>
    <row r="124" spans="1:5" x14ac:dyDescent="0.25">
      <c r="A124" s="71">
        <v>61263</v>
      </c>
      <c r="B124" s="71" t="s">
        <v>125</v>
      </c>
      <c r="C124" s="71" t="s">
        <v>102</v>
      </c>
      <c r="D124" s="74">
        <f>'Grunddaten Umlage § 3_Plan'!J124</f>
        <v>6420.1696504777838</v>
      </c>
      <c r="E124" s="74">
        <f t="shared" si="1"/>
        <v>535.01413753981535</v>
      </c>
    </row>
    <row r="125" spans="1:5" x14ac:dyDescent="0.25">
      <c r="A125" s="71">
        <v>61264</v>
      </c>
      <c r="B125" s="71" t="s">
        <v>126</v>
      </c>
      <c r="C125" s="71" t="s">
        <v>102</v>
      </c>
      <c r="D125" s="74">
        <f>'Grunddaten Umlage § 3_Plan'!J125</f>
        <v>2088.6457156341703</v>
      </c>
      <c r="E125" s="74">
        <f t="shared" si="1"/>
        <v>174.05380963618086</v>
      </c>
    </row>
    <row r="126" spans="1:5" x14ac:dyDescent="0.25">
      <c r="A126" s="71">
        <v>61265</v>
      </c>
      <c r="B126" s="71" t="s">
        <v>127</v>
      </c>
      <c r="C126" s="71" t="s">
        <v>102</v>
      </c>
      <c r="D126" s="74">
        <f>'Grunddaten Umlage § 3_Plan'!J126</f>
        <v>10650.49528743635</v>
      </c>
      <c r="E126" s="74">
        <f t="shared" si="1"/>
        <v>887.54127395302919</v>
      </c>
    </row>
    <row r="127" spans="1:5" x14ac:dyDescent="0.25">
      <c r="A127" s="71">
        <v>61266</v>
      </c>
      <c r="B127" s="71" t="s">
        <v>128</v>
      </c>
      <c r="C127" s="71" t="s">
        <v>102</v>
      </c>
      <c r="D127" s="74">
        <f>'Grunddaten Umlage § 3_Plan'!J127</f>
        <v>1421.1482830447894</v>
      </c>
      <c r="E127" s="74">
        <f t="shared" si="1"/>
        <v>118.42902358706579</v>
      </c>
    </row>
    <row r="128" spans="1:5" x14ac:dyDescent="0.25">
      <c r="A128" s="71">
        <v>61267</v>
      </c>
      <c r="B128" s="71" t="s">
        <v>129</v>
      </c>
      <c r="C128" s="71" t="s">
        <v>102</v>
      </c>
      <c r="D128" s="74">
        <f>'Grunddaten Umlage § 3_Plan'!J128</f>
        <v>3488.0071608272056</v>
      </c>
      <c r="E128" s="74">
        <f t="shared" si="1"/>
        <v>290.66726340226711</v>
      </c>
    </row>
    <row r="129" spans="1:5" x14ac:dyDescent="0.25">
      <c r="A129" s="71">
        <v>61410</v>
      </c>
      <c r="B129" s="71" t="s">
        <v>130</v>
      </c>
      <c r="C129" s="71" t="s">
        <v>131</v>
      </c>
      <c r="D129" s="74">
        <f>'Grunddaten Umlage § 3_Plan'!J129</f>
        <v>809.85549426331727</v>
      </c>
      <c r="E129" s="74">
        <f t="shared" si="1"/>
        <v>67.487957855276434</v>
      </c>
    </row>
    <row r="130" spans="1:5" x14ac:dyDescent="0.25">
      <c r="A130" s="71">
        <v>61413</v>
      </c>
      <c r="B130" s="71" t="s">
        <v>132</v>
      </c>
      <c r="C130" s="71" t="s">
        <v>131</v>
      </c>
      <c r="D130" s="74">
        <f>'Grunddaten Umlage § 3_Plan'!J130</f>
        <v>643.87337262289725</v>
      </c>
      <c r="E130" s="74">
        <f t="shared" si="1"/>
        <v>53.656114385241438</v>
      </c>
    </row>
    <row r="131" spans="1:5" x14ac:dyDescent="0.25">
      <c r="A131" s="71">
        <v>61425</v>
      </c>
      <c r="B131" s="71" t="s">
        <v>133</v>
      </c>
      <c r="C131" s="71" t="s">
        <v>131</v>
      </c>
      <c r="D131" s="74">
        <f>'Grunddaten Umlage § 3_Plan'!J131</f>
        <v>1947.5434065700033</v>
      </c>
      <c r="E131" s="74">
        <f t="shared" si="1"/>
        <v>162.29528388083361</v>
      </c>
    </row>
    <row r="132" spans="1:5" x14ac:dyDescent="0.25">
      <c r="A132" s="71">
        <v>61428</v>
      </c>
      <c r="B132" s="71" t="s">
        <v>134</v>
      </c>
      <c r="C132" s="71" t="s">
        <v>131</v>
      </c>
      <c r="D132" s="74">
        <f>'Grunddaten Umlage § 3_Plan'!J132</f>
        <v>865.90397805966518</v>
      </c>
      <c r="E132" s="74">
        <f t="shared" ref="E132:E195" si="2">D132/12</f>
        <v>72.158664838305427</v>
      </c>
    </row>
    <row r="133" spans="1:5" x14ac:dyDescent="0.25">
      <c r="A133" s="71">
        <v>61437</v>
      </c>
      <c r="B133" s="71" t="s">
        <v>135</v>
      </c>
      <c r="C133" s="71" t="s">
        <v>131</v>
      </c>
      <c r="D133" s="74">
        <f>'Grunddaten Umlage § 3_Plan'!J133</f>
        <v>1300.4524345407958</v>
      </c>
      <c r="E133" s="74">
        <f t="shared" si="2"/>
        <v>108.37103621173299</v>
      </c>
    </row>
    <row r="134" spans="1:5" x14ac:dyDescent="0.25">
      <c r="A134" s="71">
        <v>61438</v>
      </c>
      <c r="B134" s="71" t="s">
        <v>131</v>
      </c>
      <c r="C134" s="71" t="s">
        <v>131</v>
      </c>
      <c r="D134" s="74">
        <f>'Grunddaten Umlage § 3_Plan'!J134</f>
        <v>4632.8774532133857</v>
      </c>
      <c r="E134" s="74">
        <f t="shared" si="2"/>
        <v>386.07312110111548</v>
      </c>
    </row>
    <row r="135" spans="1:5" x14ac:dyDescent="0.25">
      <c r="A135" s="71">
        <v>61439</v>
      </c>
      <c r="B135" s="71" t="s">
        <v>136</v>
      </c>
      <c r="C135" s="71" t="s">
        <v>131</v>
      </c>
      <c r="D135" s="74">
        <f>'Grunddaten Umlage § 3_Plan'!J135</f>
        <v>5123.8423771625867</v>
      </c>
      <c r="E135" s="74">
        <f t="shared" si="2"/>
        <v>426.98686476354891</v>
      </c>
    </row>
    <row r="136" spans="1:5" x14ac:dyDescent="0.25">
      <c r="A136" s="71">
        <v>61440</v>
      </c>
      <c r="B136" s="71" t="s">
        <v>137</v>
      </c>
      <c r="C136" s="71" t="s">
        <v>131</v>
      </c>
      <c r="D136" s="74">
        <f>'Grunddaten Umlage § 3_Plan'!J136</f>
        <v>3028.0167632188609</v>
      </c>
      <c r="E136" s="74">
        <f t="shared" si="2"/>
        <v>252.33473026823842</v>
      </c>
    </row>
    <row r="137" spans="1:5" x14ac:dyDescent="0.25">
      <c r="A137" s="71">
        <v>61441</v>
      </c>
      <c r="B137" s="71" t="s">
        <v>138</v>
      </c>
      <c r="C137" s="71" t="s">
        <v>131</v>
      </c>
      <c r="D137" s="74">
        <f>'Grunddaten Umlage § 3_Plan'!J137</f>
        <v>1030.2417815796243</v>
      </c>
      <c r="E137" s="74">
        <f t="shared" si="2"/>
        <v>85.853481798302028</v>
      </c>
    </row>
    <row r="138" spans="1:5" x14ac:dyDescent="0.25">
      <c r="A138" s="71">
        <v>61442</v>
      </c>
      <c r="B138" s="71" t="s">
        <v>139</v>
      </c>
      <c r="C138" s="71" t="s">
        <v>131</v>
      </c>
      <c r="D138" s="74">
        <f>'Grunddaten Umlage § 3_Plan'!J138</f>
        <v>2171.4938678687281</v>
      </c>
      <c r="E138" s="74">
        <f t="shared" si="2"/>
        <v>180.95782232239401</v>
      </c>
    </row>
    <row r="139" spans="1:5" x14ac:dyDescent="0.25">
      <c r="A139" s="71">
        <v>61443</v>
      </c>
      <c r="B139" s="71" t="s">
        <v>140</v>
      </c>
      <c r="C139" s="71" t="s">
        <v>131</v>
      </c>
      <c r="D139" s="74">
        <f>'Grunddaten Umlage § 3_Plan'!J139</f>
        <v>0</v>
      </c>
      <c r="E139" s="74">
        <f t="shared" si="2"/>
        <v>0</v>
      </c>
    </row>
    <row r="140" spans="1:5" x14ac:dyDescent="0.25">
      <c r="A140" s="71">
        <v>61444</v>
      </c>
      <c r="B140" s="71" t="s">
        <v>141</v>
      </c>
      <c r="C140" s="71" t="s">
        <v>131</v>
      </c>
      <c r="D140" s="74">
        <f>'Grunddaten Umlage § 3_Plan'!J140</f>
        <v>2434.7970886885519</v>
      </c>
      <c r="E140" s="74">
        <f t="shared" si="2"/>
        <v>202.89975739071267</v>
      </c>
    </row>
    <row r="141" spans="1:5" x14ac:dyDescent="0.25">
      <c r="A141" s="71">
        <v>61445</v>
      </c>
      <c r="B141" s="71" t="s">
        <v>142</v>
      </c>
      <c r="C141" s="71" t="s">
        <v>131</v>
      </c>
      <c r="D141" s="74">
        <f>'Grunddaten Umlage § 3_Plan'!J141</f>
        <v>2232.8907956770745</v>
      </c>
      <c r="E141" s="74">
        <f t="shared" si="2"/>
        <v>186.07423297308955</v>
      </c>
    </row>
    <row r="142" spans="1:5" x14ac:dyDescent="0.25">
      <c r="A142" s="71">
        <v>61446</v>
      </c>
      <c r="B142" s="71" t="s">
        <v>143</v>
      </c>
      <c r="C142" s="71" t="s">
        <v>131</v>
      </c>
      <c r="D142" s="74">
        <f>'Grunddaten Umlage § 3_Plan'!J142</f>
        <v>2420.2455447025209</v>
      </c>
      <c r="E142" s="74">
        <f t="shared" si="2"/>
        <v>201.68712872521007</v>
      </c>
    </row>
    <row r="143" spans="1:5" x14ac:dyDescent="0.25">
      <c r="A143" s="71">
        <v>61611</v>
      </c>
      <c r="B143" s="71" t="s">
        <v>144</v>
      </c>
      <c r="C143" s="71" t="s">
        <v>145</v>
      </c>
      <c r="D143" s="74">
        <f>'Grunddaten Umlage § 3_Plan'!J143</f>
        <v>2384.1890352474034</v>
      </c>
      <c r="E143" s="74">
        <f t="shared" si="2"/>
        <v>198.68241960395028</v>
      </c>
    </row>
    <row r="144" spans="1:5" x14ac:dyDescent="0.25">
      <c r="A144" s="71">
        <v>61612</v>
      </c>
      <c r="B144" s="71" t="s">
        <v>146</v>
      </c>
      <c r="C144" s="71" t="s">
        <v>145</v>
      </c>
      <c r="D144" s="74">
        <f>'Grunddaten Umlage § 3_Plan'!J144</f>
        <v>3142.3756802761204</v>
      </c>
      <c r="E144" s="74">
        <f t="shared" si="2"/>
        <v>261.86464002301005</v>
      </c>
    </row>
    <row r="145" spans="1:5" x14ac:dyDescent="0.25">
      <c r="A145" s="71">
        <v>61615</v>
      </c>
      <c r="B145" s="71" t="s">
        <v>147</v>
      </c>
      <c r="C145" s="71" t="s">
        <v>145</v>
      </c>
      <c r="D145" s="74">
        <f>'Grunddaten Umlage § 3_Plan'!J145</f>
        <v>2074.7513198166721</v>
      </c>
      <c r="E145" s="74">
        <f t="shared" si="2"/>
        <v>172.895943318056</v>
      </c>
    </row>
    <row r="146" spans="1:5" x14ac:dyDescent="0.25">
      <c r="A146" s="71">
        <v>61618</v>
      </c>
      <c r="B146" s="71" t="s">
        <v>148</v>
      </c>
      <c r="C146" s="71" t="s">
        <v>145</v>
      </c>
      <c r="D146" s="74">
        <f>'Grunddaten Umlage § 3_Plan'!J146</f>
        <v>1856.9947741420565</v>
      </c>
      <c r="E146" s="74">
        <f t="shared" si="2"/>
        <v>154.74956451183803</v>
      </c>
    </row>
    <row r="147" spans="1:5" x14ac:dyDescent="0.25">
      <c r="A147" s="71">
        <v>61621</v>
      </c>
      <c r="B147" s="71" t="s">
        <v>149</v>
      </c>
      <c r="C147" s="71" t="s">
        <v>145</v>
      </c>
      <c r="D147" s="74">
        <f>'Grunddaten Umlage § 3_Plan'!J147</f>
        <v>701.30201923688071</v>
      </c>
      <c r="E147" s="74">
        <f t="shared" si="2"/>
        <v>58.441834936406728</v>
      </c>
    </row>
    <row r="148" spans="1:5" x14ac:dyDescent="0.25">
      <c r="A148" s="71">
        <v>61624</v>
      </c>
      <c r="B148" s="71" t="s">
        <v>150</v>
      </c>
      <c r="C148" s="71" t="s">
        <v>145</v>
      </c>
      <c r="D148" s="74">
        <f>'Grunddaten Umlage § 3_Plan'!J148</f>
        <v>2946.7045738036636</v>
      </c>
      <c r="E148" s="74">
        <f t="shared" si="2"/>
        <v>245.55871448363862</v>
      </c>
    </row>
    <row r="149" spans="1:5" x14ac:dyDescent="0.25">
      <c r="A149" s="71">
        <v>61625</v>
      </c>
      <c r="B149" s="71" t="s">
        <v>145</v>
      </c>
      <c r="C149" s="71" t="s">
        <v>145</v>
      </c>
      <c r="D149" s="74">
        <f>'Grunddaten Umlage § 3_Plan'!J149</f>
        <v>0</v>
      </c>
      <c r="E149" s="74">
        <f t="shared" si="2"/>
        <v>0</v>
      </c>
    </row>
    <row r="150" spans="1:5" x14ac:dyDescent="0.25">
      <c r="A150" s="71">
        <v>61626</v>
      </c>
      <c r="B150" s="71" t="s">
        <v>151</v>
      </c>
      <c r="C150" s="71" t="s">
        <v>145</v>
      </c>
      <c r="D150" s="74">
        <f>'Grunddaten Umlage § 3_Plan'!J150</f>
        <v>5780.2816327072569</v>
      </c>
      <c r="E150" s="74">
        <f t="shared" si="2"/>
        <v>481.69013605893809</v>
      </c>
    </row>
    <row r="151" spans="1:5" x14ac:dyDescent="0.25">
      <c r="A151" s="71">
        <v>61627</v>
      </c>
      <c r="B151" s="71" t="s">
        <v>152</v>
      </c>
      <c r="C151" s="71" t="s">
        <v>145</v>
      </c>
      <c r="D151" s="74">
        <f>'Grunddaten Umlage § 3_Plan'!J151</f>
        <v>1624.8973591740073</v>
      </c>
      <c r="E151" s="74">
        <f t="shared" si="2"/>
        <v>135.4081132645006</v>
      </c>
    </row>
    <row r="152" spans="1:5" x14ac:dyDescent="0.25">
      <c r="A152" s="71">
        <v>61628</v>
      </c>
      <c r="B152" s="71" t="s">
        <v>153</v>
      </c>
      <c r="C152" s="71" t="s">
        <v>145</v>
      </c>
      <c r="D152" s="74">
        <f>'Grunddaten Umlage § 3_Plan'!J152</f>
        <v>1343.3510535013368</v>
      </c>
      <c r="E152" s="74">
        <f t="shared" si="2"/>
        <v>111.9459211251114</v>
      </c>
    </row>
    <row r="153" spans="1:5" x14ac:dyDescent="0.25">
      <c r="A153" s="71">
        <v>61629</v>
      </c>
      <c r="B153" s="71" t="s">
        <v>154</v>
      </c>
      <c r="C153" s="71" t="s">
        <v>145</v>
      </c>
      <c r="D153" s="74">
        <f>'Grunddaten Umlage § 3_Plan'!J153</f>
        <v>970.79850459919396</v>
      </c>
      <c r="E153" s="74">
        <f t="shared" si="2"/>
        <v>80.899875383266163</v>
      </c>
    </row>
    <row r="154" spans="1:5" x14ac:dyDescent="0.25">
      <c r="A154" s="71">
        <v>61630</v>
      </c>
      <c r="B154" s="71" t="s">
        <v>155</v>
      </c>
      <c r="C154" s="71" t="s">
        <v>145</v>
      </c>
      <c r="D154" s="74">
        <f>'Grunddaten Umlage § 3_Plan'!J154</f>
        <v>1460.152216013355</v>
      </c>
      <c r="E154" s="74">
        <f t="shared" si="2"/>
        <v>121.67935133444625</v>
      </c>
    </row>
    <row r="155" spans="1:5" x14ac:dyDescent="0.25">
      <c r="A155" s="71">
        <v>61631</v>
      </c>
      <c r="B155" s="71" t="s">
        <v>156</v>
      </c>
      <c r="C155" s="71" t="s">
        <v>145</v>
      </c>
      <c r="D155" s="74">
        <f>'Grunddaten Umlage § 3_Plan'!J155</f>
        <v>0</v>
      </c>
      <c r="E155" s="74">
        <f t="shared" si="2"/>
        <v>0</v>
      </c>
    </row>
    <row r="156" spans="1:5" x14ac:dyDescent="0.25">
      <c r="A156" s="71">
        <v>61632</v>
      </c>
      <c r="B156" s="71" t="s">
        <v>157</v>
      </c>
      <c r="C156" s="71" t="s">
        <v>145</v>
      </c>
      <c r="D156" s="74">
        <f>'Grunddaten Umlage § 3_Plan'!J156</f>
        <v>2621.9859957357617</v>
      </c>
      <c r="E156" s="74">
        <f t="shared" si="2"/>
        <v>218.49883297798013</v>
      </c>
    </row>
    <row r="157" spans="1:5" x14ac:dyDescent="0.25">
      <c r="A157" s="71">
        <v>61633</v>
      </c>
      <c r="B157" s="71" t="s">
        <v>158</v>
      </c>
      <c r="C157" s="71" t="s">
        <v>145</v>
      </c>
      <c r="D157" s="74">
        <f>'Grunddaten Umlage § 3_Plan'!J157</f>
        <v>4393.230432812712</v>
      </c>
      <c r="E157" s="74">
        <f t="shared" si="2"/>
        <v>366.10253606772602</v>
      </c>
    </row>
    <row r="158" spans="1:5" x14ac:dyDescent="0.25">
      <c r="A158" s="71">
        <v>61701</v>
      </c>
      <c r="B158" s="71" t="s">
        <v>159</v>
      </c>
      <c r="C158" s="71" t="s">
        <v>160</v>
      </c>
      <c r="D158" s="74">
        <f>'Grunddaten Umlage § 3_Plan'!J158</f>
        <v>3845.4345628362812</v>
      </c>
      <c r="E158" s="74">
        <f t="shared" si="2"/>
        <v>320.45288023635675</v>
      </c>
    </row>
    <row r="159" spans="1:5" x14ac:dyDescent="0.25">
      <c r="A159" s="71">
        <v>61708</v>
      </c>
      <c r="B159" s="71" t="s">
        <v>161</v>
      </c>
      <c r="C159" s="71" t="s">
        <v>160</v>
      </c>
      <c r="D159" s="74">
        <f>'Grunddaten Umlage § 3_Plan'!J159</f>
        <v>1466.8370088798686</v>
      </c>
      <c r="E159" s="74">
        <f t="shared" si="2"/>
        <v>122.23641740665572</v>
      </c>
    </row>
    <row r="160" spans="1:5" x14ac:dyDescent="0.25">
      <c r="A160" s="71">
        <v>61710</v>
      </c>
      <c r="B160" s="71" t="s">
        <v>162</v>
      </c>
      <c r="C160" s="71" t="s">
        <v>160</v>
      </c>
      <c r="D160" s="74">
        <f>'Grunddaten Umlage § 3_Plan'!J160</f>
        <v>1121.2297715443913</v>
      </c>
      <c r="E160" s="74">
        <f t="shared" si="2"/>
        <v>93.435814295365944</v>
      </c>
    </row>
    <row r="161" spans="1:5" x14ac:dyDescent="0.25">
      <c r="A161" s="71">
        <v>61711</v>
      </c>
      <c r="B161" s="71" t="s">
        <v>163</v>
      </c>
      <c r="C161" s="71" t="s">
        <v>160</v>
      </c>
      <c r="D161" s="74">
        <f>'Grunddaten Umlage § 3_Plan'!J161</f>
        <v>893.2916574581684</v>
      </c>
      <c r="E161" s="74">
        <f t="shared" si="2"/>
        <v>74.440971454847372</v>
      </c>
    </row>
    <row r="162" spans="1:5" x14ac:dyDescent="0.25">
      <c r="A162" s="71">
        <v>61716</v>
      </c>
      <c r="B162" s="71" t="s">
        <v>164</v>
      </c>
      <c r="C162" s="71" t="s">
        <v>160</v>
      </c>
      <c r="D162" s="74">
        <f>'Grunddaten Umlage § 3_Plan'!J162</f>
        <v>2880.1472420148989</v>
      </c>
      <c r="E162" s="74">
        <f t="shared" si="2"/>
        <v>240.01227016790824</v>
      </c>
    </row>
    <row r="163" spans="1:5" x14ac:dyDescent="0.25">
      <c r="A163" s="71">
        <v>61719</v>
      </c>
      <c r="B163" s="71" t="s">
        <v>165</v>
      </c>
      <c r="C163" s="71" t="s">
        <v>160</v>
      </c>
      <c r="D163" s="74">
        <f>'Grunddaten Umlage § 3_Plan'!J163</f>
        <v>2863.1170992403727</v>
      </c>
      <c r="E163" s="74">
        <f t="shared" si="2"/>
        <v>238.5930916033644</v>
      </c>
    </row>
    <row r="164" spans="1:5" x14ac:dyDescent="0.25">
      <c r="A164" s="71">
        <v>61727</v>
      </c>
      <c r="B164" s="71" t="s">
        <v>166</v>
      </c>
      <c r="C164" s="71" t="s">
        <v>160</v>
      </c>
      <c r="D164" s="74">
        <f>'Grunddaten Umlage § 3_Plan'!J164</f>
        <v>2821.4989356922342</v>
      </c>
      <c r="E164" s="74">
        <f t="shared" si="2"/>
        <v>235.12491130768618</v>
      </c>
    </row>
    <row r="165" spans="1:5" x14ac:dyDescent="0.25">
      <c r="A165" s="71">
        <v>61728</v>
      </c>
      <c r="B165" s="71" t="s">
        <v>167</v>
      </c>
      <c r="C165" s="71" t="s">
        <v>160</v>
      </c>
      <c r="D165" s="74">
        <f>'Grunddaten Umlage § 3_Plan'!J165</f>
        <v>641.47261255699459</v>
      </c>
      <c r="E165" s="74">
        <f t="shared" si="2"/>
        <v>53.456051046416214</v>
      </c>
    </row>
    <row r="166" spans="1:5" x14ac:dyDescent="0.25">
      <c r="A166" s="71">
        <v>61729</v>
      </c>
      <c r="B166" s="71" t="s">
        <v>168</v>
      </c>
      <c r="C166" s="71" t="s">
        <v>160</v>
      </c>
      <c r="D166" s="74">
        <f>'Grunddaten Umlage § 3_Plan'!J166</f>
        <v>1863.0505685453647</v>
      </c>
      <c r="E166" s="74">
        <f t="shared" si="2"/>
        <v>155.25421404544707</v>
      </c>
    </row>
    <row r="167" spans="1:5" x14ac:dyDescent="0.25">
      <c r="A167" s="71">
        <v>61730</v>
      </c>
      <c r="B167" s="71" t="s">
        <v>169</v>
      </c>
      <c r="C167" s="71" t="s">
        <v>160</v>
      </c>
      <c r="D167" s="74">
        <f>'Grunddaten Umlage § 3_Plan'!J167</f>
        <v>1919.1516367572408</v>
      </c>
      <c r="E167" s="74">
        <f t="shared" si="2"/>
        <v>159.92930306310339</v>
      </c>
    </row>
    <row r="168" spans="1:5" x14ac:dyDescent="0.25">
      <c r="A168" s="71">
        <v>61731</v>
      </c>
      <c r="B168" s="71" t="s">
        <v>170</v>
      </c>
      <c r="C168" s="71" t="s">
        <v>160</v>
      </c>
      <c r="D168" s="74">
        <f>'Grunddaten Umlage § 3_Plan'!J168</f>
        <v>1510.4355329219024</v>
      </c>
      <c r="E168" s="74">
        <f t="shared" si="2"/>
        <v>125.86962774349188</v>
      </c>
    </row>
    <row r="169" spans="1:5" x14ac:dyDescent="0.25">
      <c r="A169" s="71">
        <v>61740</v>
      </c>
      <c r="B169" s="71" t="s">
        <v>171</v>
      </c>
      <c r="C169" s="71" t="s">
        <v>160</v>
      </c>
      <c r="D169" s="74">
        <f>'Grunddaten Umlage § 3_Plan'!J169</f>
        <v>1940.3103187220033</v>
      </c>
      <c r="E169" s="74">
        <f t="shared" si="2"/>
        <v>161.69252656016695</v>
      </c>
    </row>
    <row r="170" spans="1:5" x14ac:dyDescent="0.25">
      <c r="A170" s="71">
        <v>61741</v>
      </c>
      <c r="B170" s="71" t="s">
        <v>172</v>
      </c>
      <c r="C170" s="71" t="s">
        <v>160</v>
      </c>
      <c r="D170" s="74">
        <f>'Grunddaten Umlage § 3_Plan'!J170</f>
        <v>1247.9454134680104</v>
      </c>
      <c r="E170" s="74">
        <f t="shared" si="2"/>
        <v>103.9954511223342</v>
      </c>
    </row>
    <row r="171" spans="1:5" x14ac:dyDescent="0.25">
      <c r="A171" s="71">
        <v>61743</v>
      </c>
      <c r="B171" s="71" t="s">
        <v>173</v>
      </c>
      <c r="C171" s="71" t="s">
        <v>160</v>
      </c>
      <c r="D171" s="74">
        <f>'Grunddaten Umlage § 3_Plan'!J171</f>
        <v>702.4741653068844</v>
      </c>
      <c r="E171" s="74">
        <f t="shared" si="2"/>
        <v>58.539513775573703</v>
      </c>
    </row>
    <row r="172" spans="1:5" x14ac:dyDescent="0.25">
      <c r="A172" s="71">
        <v>61744</v>
      </c>
      <c r="B172" s="71" t="s">
        <v>174</v>
      </c>
      <c r="C172" s="71" t="s">
        <v>160</v>
      </c>
      <c r="D172" s="74">
        <f>'Grunddaten Umlage § 3_Plan'!J172</f>
        <v>589.95202609689659</v>
      </c>
      <c r="E172" s="74">
        <f t="shared" si="2"/>
        <v>49.162668841408049</v>
      </c>
    </row>
    <row r="173" spans="1:5" x14ac:dyDescent="0.25">
      <c r="A173" s="71">
        <v>61745</v>
      </c>
      <c r="B173" s="71" t="s">
        <v>175</v>
      </c>
      <c r="C173" s="71" t="s">
        <v>160</v>
      </c>
      <c r="D173" s="74">
        <f>'Grunddaten Umlage § 3_Plan'!J173</f>
        <v>1029.2895632210027</v>
      </c>
      <c r="E173" s="74">
        <f t="shared" si="2"/>
        <v>85.774130268416897</v>
      </c>
    </row>
    <row r="174" spans="1:5" x14ac:dyDescent="0.25">
      <c r="A174" s="71">
        <v>61746</v>
      </c>
      <c r="B174" s="71" t="s">
        <v>176</v>
      </c>
      <c r="C174" s="71" t="s">
        <v>160</v>
      </c>
      <c r="D174" s="74">
        <f>'Grunddaten Umlage § 3_Plan'!J174</f>
        <v>4312.7758634266729</v>
      </c>
      <c r="E174" s="74">
        <f t="shared" si="2"/>
        <v>359.39798861888943</v>
      </c>
    </row>
    <row r="175" spans="1:5" x14ac:dyDescent="0.25">
      <c r="A175" s="71">
        <v>61748</v>
      </c>
      <c r="B175" s="71" t="s">
        <v>177</v>
      </c>
      <c r="C175" s="71" t="s">
        <v>160</v>
      </c>
      <c r="D175" s="74">
        <f>'Grunddaten Umlage § 3_Plan'!J175</f>
        <v>5170.5203334314274</v>
      </c>
      <c r="E175" s="74">
        <f t="shared" si="2"/>
        <v>430.87669445261895</v>
      </c>
    </row>
    <row r="176" spans="1:5" x14ac:dyDescent="0.25">
      <c r="A176" s="71">
        <v>61750</v>
      </c>
      <c r="B176" s="71" t="s">
        <v>178</v>
      </c>
      <c r="C176" s="71" t="s">
        <v>160</v>
      </c>
      <c r="D176" s="74">
        <f>'Grunddaten Umlage § 3_Plan'!J176</f>
        <v>0</v>
      </c>
      <c r="E176" s="74">
        <f t="shared" si="2"/>
        <v>0</v>
      </c>
    </row>
    <row r="177" spans="1:5" x14ac:dyDescent="0.25">
      <c r="A177" s="71">
        <v>61751</v>
      </c>
      <c r="B177" s="71" t="s">
        <v>179</v>
      </c>
      <c r="C177" s="71" t="s">
        <v>160</v>
      </c>
      <c r="D177" s="74">
        <f>'Grunddaten Umlage § 3_Plan'!J177</f>
        <v>2268.1519055265353</v>
      </c>
      <c r="E177" s="74">
        <f t="shared" si="2"/>
        <v>189.01265879387793</v>
      </c>
    </row>
    <row r="178" spans="1:5" x14ac:dyDescent="0.25">
      <c r="A178" s="71">
        <v>61756</v>
      </c>
      <c r="B178" s="71" t="s">
        <v>180</v>
      </c>
      <c r="C178" s="71" t="s">
        <v>160</v>
      </c>
      <c r="D178" s="74">
        <f>'Grunddaten Umlage § 3_Plan'!J178</f>
        <v>4564.4073278832921</v>
      </c>
      <c r="E178" s="74">
        <f t="shared" si="2"/>
        <v>380.36727732360765</v>
      </c>
    </row>
    <row r="179" spans="1:5" x14ac:dyDescent="0.25">
      <c r="A179" s="71">
        <v>61757</v>
      </c>
      <c r="B179" s="71" t="s">
        <v>181</v>
      </c>
      <c r="C179" s="71" t="s">
        <v>160</v>
      </c>
      <c r="D179" s="74">
        <f>'Grunddaten Umlage § 3_Plan'!J179</f>
        <v>5104.3009513022525</v>
      </c>
      <c r="E179" s="74">
        <f t="shared" si="2"/>
        <v>425.35841260852106</v>
      </c>
    </row>
    <row r="180" spans="1:5" x14ac:dyDescent="0.25">
      <c r="A180" s="71">
        <v>61758</v>
      </c>
      <c r="B180" s="71" t="s">
        <v>182</v>
      </c>
      <c r="C180" s="71" t="s">
        <v>160</v>
      </c>
      <c r="D180" s="74">
        <f>'Grunddaten Umlage § 3_Plan'!J180</f>
        <v>2166.274912501231</v>
      </c>
      <c r="E180" s="74">
        <f t="shared" si="2"/>
        <v>180.52290937510259</v>
      </c>
    </row>
    <row r="181" spans="1:5" x14ac:dyDescent="0.25">
      <c r="A181" s="71">
        <v>61759</v>
      </c>
      <c r="B181" s="71" t="s">
        <v>183</v>
      </c>
      <c r="C181" s="71" t="s">
        <v>160</v>
      </c>
      <c r="D181" s="74">
        <f>'Grunddaten Umlage § 3_Plan'!J181</f>
        <v>1854.0845541983417</v>
      </c>
      <c r="E181" s="74">
        <f t="shared" si="2"/>
        <v>154.50704618319514</v>
      </c>
    </row>
    <row r="182" spans="1:5" x14ac:dyDescent="0.25">
      <c r="A182" s="71">
        <v>61760</v>
      </c>
      <c r="B182" s="71" t="s">
        <v>184</v>
      </c>
      <c r="C182" s="71" t="s">
        <v>160</v>
      </c>
      <c r="D182" s="74">
        <f>'Grunddaten Umlage § 3_Plan'!J182</f>
        <v>15180.713584125115</v>
      </c>
      <c r="E182" s="74">
        <f t="shared" si="2"/>
        <v>1265.0594653437595</v>
      </c>
    </row>
    <row r="183" spans="1:5" x14ac:dyDescent="0.25">
      <c r="A183" s="71">
        <v>61761</v>
      </c>
      <c r="B183" s="71" t="s">
        <v>185</v>
      </c>
      <c r="C183" s="71" t="s">
        <v>160</v>
      </c>
      <c r="D183" s="74">
        <f>'Grunddaten Umlage § 3_Plan'!J183</f>
        <v>1381.8648675460902</v>
      </c>
      <c r="E183" s="74">
        <f t="shared" si="2"/>
        <v>115.15540562884085</v>
      </c>
    </row>
    <row r="184" spans="1:5" x14ac:dyDescent="0.25">
      <c r="A184" s="71">
        <v>61762</v>
      </c>
      <c r="B184" s="71" t="s">
        <v>186</v>
      </c>
      <c r="C184" s="71" t="s">
        <v>160</v>
      </c>
      <c r="D184" s="74">
        <f>'Grunddaten Umlage § 3_Plan'!J184</f>
        <v>2065.2518704686613</v>
      </c>
      <c r="E184" s="74">
        <f t="shared" si="2"/>
        <v>172.10432253905512</v>
      </c>
    </row>
    <row r="185" spans="1:5" x14ac:dyDescent="0.25">
      <c r="A185" s="71">
        <v>61763</v>
      </c>
      <c r="B185" s="71" t="s">
        <v>187</v>
      </c>
      <c r="C185" s="71" t="s">
        <v>160</v>
      </c>
      <c r="D185" s="74">
        <f>'Grunddaten Umlage § 3_Plan'!J185</f>
        <v>4519.2066758097608</v>
      </c>
      <c r="E185" s="74">
        <f t="shared" si="2"/>
        <v>376.60055631748008</v>
      </c>
    </row>
    <row r="186" spans="1:5" x14ac:dyDescent="0.25">
      <c r="A186" s="71">
        <v>61764</v>
      </c>
      <c r="B186" s="71" t="s">
        <v>188</v>
      </c>
      <c r="C186" s="71" t="s">
        <v>160</v>
      </c>
      <c r="D186" s="74">
        <f>'Grunddaten Umlage § 3_Plan'!J186</f>
        <v>4262.8180566888859</v>
      </c>
      <c r="E186" s="74">
        <f t="shared" si="2"/>
        <v>355.23483805740716</v>
      </c>
    </row>
    <row r="187" spans="1:5" x14ac:dyDescent="0.25">
      <c r="A187" s="71">
        <v>61765</v>
      </c>
      <c r="B187" s="71" t="s">
        <v>189</v>
      </c>
      <c r="C187" s="71" t="s">
        <v>160</v>
      </c>
      <c r="D187" s="74">
        <f>'Grunddaten Umlage § 3_Plan'!J187</f>
        <v>6814.6714935854961</v>
      </c>
      <c r="E187" s="74">
        <f t="shared" si="2"/>
        <v>567.88929113212464</v>
      </c>
    </row>
    <row r="188" spans="1:5" x14ac:dyDescent="0.25">
      <c r="A188" s="71">
        <v>61766</v>
      </c>
      <c r="B188" s="71" t="s">
        <v>160</v>
      </c>
      <c r="C188" s="71" t="s">
        <v>160</v>
      </c>
      <c r="D188" s="74">
        <f>'Grunddaten Umlage § 3_Plan'!J188</f>
        <v>20457.884380585514</v>
      </c>
      <c r="E188" s="74">
        <f t="shared" si="2"/>
        <v>1704.8236983821262</v>
      </c>
    </row>
    <row r="189" spans="1:5" x14ac:dyDescent="0.25">
      <c r="A189" s="71">
        <v>62007</v>
      </c>
      <c r="B189" s="71" t="s">
        <v>190</v>
      </c>
      <c r="C189" s="71" t="s">
        <v>191</v>
      </c>
      <c r="D189" s="74">
        <f>'Grunddaten Umlage § 3_Plan'!J189</f>
        <v>8702.7852805695184</v>
      </c>
      <c r="E189" s="74">
        <f t="shared" si="2"/>
        <v>725.23210671412653</v>
      </c>
    </row>
    <row r="190" spans="1:5" x14ac:dyDescent="0.25">
      <c r="A190" s="71">
        <v>62008</v>
      </c>
      <c r="B190" s="71" t="s">
        <v>192</v>
      </c>
      <c r="C190" s="71" t="s">
        <v>191</v>
      </c>
      <c r="D190" s="74">
        <f>'Grunddaten Umlage § 3_Plan'!J190</f>
        <v>1291.8800564813157</v>
      </c>
      <c r="E190" s="74">
        <f t="shared" si="2"/>
        <v>107.65667137344298</v>
      </c>
    </row>
    <row r="191" spans="1:5" x14ac:dyDescent="0.25">
      <c r="A191" s="71">
        <v>62010</v>
      </c>
      <c r="B191" s="71" t="s">
        <v>193</v>
      </c>
      <c r="C191" s="71" t="s">
        <v>191</v>
      </c>
      <c r="D191" s="74">
        <f>'Grunddaten Umlage § 3_Plan'!J191</f>
        <v>490.55269736646773</v>
      </c>
      <c r="E191" s="74">
        <f t="shared" si="2"/>
        <v>40.879391447205641</v>
      </c>
    </row>
    <row r="192" spans="1:5" x14ac:dyDescent="0.25">
      <c r="A192" s="71">
        <v>62014</v>
      </c>
      <c r="B192" s="71" t="s">
        <v>194</v>
      </c>
      <c r="C192" s="71" t="s">
        <v>191</v>
      </c>
      <c r="D192" s="74">
        <f>'Grunddaten Umlage § 3_Plan'!J192</f>
        <v>2103.9355325585593</v>
      </c>
      <c r="E192" s="74">
        <f t="shared" si="2"/>
        <v>175.32796104654662</v>
      </c>
    </row>
    <row r="193" spans="1:5" x14ac:dyDescent="0.25">
      <c r="A193" s="71">
        <v>62021</v>
      </c>
      <c r="B193" s="71" t="s">
        <v>195</v>
      </c>
      <c r="C193" s="71" t="s">
        <v>191</v>
      </c>
      <c r="D193" s="74">
        <f>'Grunddaten Umlage § 3_Plan'!J193</f>
        <v>417.23015264146869</v>
      </c>
      <c r="E193" s="74">
        <f t="shared" si="2"/>
        <v>34.769179386789055</v>
      </c>
    </row>
    <row r="194" spans="1:5" x14ac:dyDescent="0.25">
      <c r="A194" s="71">
        <v>62026</v>
      </c>
      <c r="B194" s="71" t="s">
        <v>196</v>
      </c>
      <c r="C194" s="71" t="s">
        <v>191</v>
      </c>
      <c r="D194" s="74">
        <f>'Grunddaten Umlage § 3_Plan'!J194</f>
        <v>864.54057484890166</v>
      </c>
      <c r="E194" s="74">
        <f t="shared" si="2"/>
        <v>72.045047904075133</v>
      </c>
    </row>
    <row r="195" spans="1:5" x14ac:dyDescent="0.25">
      <c r="A195" s="71">
        <v>62032</v>
      </c>
      <c r="B195" s="71" t="s">
        <v>197</v>
      </c>
      <c r="C195" s="71" t="s">
        <v>191</v>
      </c>
      <c r="D195" s="74">
        <f>'Grunddaten Umlage § 3_Plan'!J195</f>
        <v>1150.0497002901132</v>
      </c>
      <c r="E195" s="74">
        <f t="shared" si="2"/>
        <v>95.837475024176101</v>
      </c>
    </row>
    <row r="196" spans="1:5" x14ac:dyDescent="0.25">
      <c r="A196" s="71">
        <v>62034</v>
      </c>
      <c r="B196" s="71" t="s">
        <v>198</v>
      </c>
      <c r="C196" s="71" t="s">
        <v>191</v>
      </c>
      <c r="D196" s="74">
        <f>'Grunddaten Umlage § 3_Plan'!J196</f>
        <v>1219.5099522486673</v>
      </c>
      <c r="E196" s="74">
        <f t="shared" ref="E196:E259" si="3">D196/12</f>
        <v>101.62582935405561</v>
      </c>
    </row>
    <row r="197" spans="1:5" x14ac:dyDescent="0.25">
      <c r="A197" s="71">
        <v>62036</v>
      </c>
      <c r="B197" s="71" t="s">
        <v>199</v>
      </c>
      <c r="C197" s="71" t="s">
        <v>191</v>
      </c>
      <c r="D197" s="74">
        <f>'Grunddaten Umlage § 3_Plan'!J197</f>
        <v>1350.5354710833114</v>
      </c>
      <c r="E197" s="74">
        <f t="shared" si="3"/>
        <v>112.54462259027595</v>
      </c>
    </row>
    <row r="198" spans="1:5" x14ac:dyDescent="0.25">
      <c r="A198" s="71">
        <v>62038</v>
      </c>
      <c r="B198" s="71" t="s">
        <v>200</v>
      </c>
      <c r="C198" s="71" t="s">
        <v>191</v>
      </c>
      <c r="D198" s="74">
        <f>'Grunddaten Umlage § 3_Plan'!J198</f>
        <v>0</v>
      </c>
      <c r="E198" s="74">
        <f t="shared" si="3"/>
        <v>0</v>
      </c>
    </row>
    <row r="199" spans="1:5" x14ac:dyDescent="0.25">
      <c r="A199" s="71">
        <v>62039</v>
      </c>
      <c r="B199" s="71" t="s">
        <v>201</v>
      </c>
      <c r="C199" s="71" t="s">
        <v>191</v>
      </c>
      <c r="D199" s="74">
        <f>'Grunddaten Umlage § 3_Plan'!J199</f>
        <v>1803.3355224370489</v>
      </c>
      <c r="E199" s="74">
        <f t="shared" si="3"/>
        <v>150.27796020308742</v>
      </c>
    </row>
    <row r="200" spans="1:5" x14ac:dyDescent="0.25">
      <c r="A200" s="71">
        <v>62040</v>
      </c>
      <c r="B200" s="71" t="s">
        <v>202</v>
      </c>
      <c r="C200" s="71" t="s">
        <v>191</v>
      </c>
      <c r="D200" s="74">
        <f>'Grunddaten Umlage § 3_Plan'!J200</f>
        <v>12347.54275419357</v>
      </c>
      <c r="E200" s="74">
        <f t="shared" si="3"/>
        <v>1028.9618961827975</v>
      </c>
    </row>
    <row r="201" spans="1:5" x14ac:dyDescent="0.25">
      <c r="A201" s="71">
        <v>62041</v>
      </c>
      <c r="B201" s="71" t="s">
        <v>203</v>
      </c>
      <c r="C201" s="71" t="s">
        <v>191</v>
      </c>
      <c r="D201" s="74">
        <f>'Grunddaten Umlage § 3_Plan'!J201</f>
        <v>15227.143470637029</v>
      </c>
      <c r="E201" s="74">
        <f t="shared" si="3"/>
        <v>1268.9286225530857</v>
      </c>
    </row>
    <row r="202" spans="1:5" x14ac:dyDescent="0.25">
      <c r="A202" s="71">
        <v>62042</v>
      </c>
      <c r="B202" s="71" t="s">
        <v>204</v>
      </c>
      <c r="C202" s="71" t="s">
        <v>191</v>
      </c>
      <c r="D202" s="74">
        <f>'Grunddaten Umlage § 3_Plan'!J202</f>
        <v>4229.4959598205714</v>
      </c>
      <c r="E202" s="74">
        <f t="shared" si="3"/>
        <v>352.45799665171427</v>
      </c>
    </row>
    <row r="203" spans="1:5" x14ac:dyDescent="0.25">
      <c r="A203" s="71">
        <v>62043</v>
      </c>
      <c r="B203" s="71" t="s">
        <v>205</v>
      </c>
      <c r="C203" s="71" t="s">
        <v>191</v>
      </c>
      <c r="D203" s="74">
        <f>'Grunddaten Umlage § 3_Plan'!J203</f>
        <v>3466.653368850451</v>
      </c>
      <c r="E203" s="74">
        <f t="shared" si="3"/>
        <v>288.88778073753758</v>
      </c>
    </row>
    <row r="204" spans="1:5" x14ac:dyDescent="0.25">
      <c r="A204" s="71">
        <v>62044</v>
      </c>
      <c r="B204" s="71" t="s">
        <v>206</v>
      </c>
      <c r="C204" s="71" t="s">
        <v>191</v>
      </c>
      <c r="D204" s="74">
        <f>'Grunddaten Umlage § 3_Plan'!J204</f>
        <v>2718.3303422691529</v>
      </c>
      <c r="E204" s="74">
        <f t="shared" si="3"/>
        <v>226.52752852242941</v>
      </c>
    </row>
    <row r="205" spans="1:5" x14ac:dyDescent="0.25">
      <c r="A205" s="71">
        <v>62045</v>
      </c>
      <c r="B205" s="71" t="s">
        <v>207</v>
      </c>
      <c r="C205" s="71" t="s">
        <v>191</v>
      </c>
      <c r="D205" s="74">
        <f>'Grunddaten Umlage § 3_Plan'!J205</f>
        <v>1916.2336497927911</v>
      </c>
      <c r="E205" s="74">
        <f t="shared" si="3"/>
        <v>159.68613748273259</v>
      </c>
    </row>
    <row r="206" spans="1:5" x14ac:dyDescent="0.25">
      <c r="A206" s="71">
        <v>62046</v>
      </c>
      <c r="B206" s="71" t="s">
        <v>208</v>
      </c>
      <c r="C206" s="71" t="s">
        <v>191</v>
      </c>
      <c r="D206" s="74">
        <f>'Grunddaten Umlage § 3_Plan'!J206</f>
        <v>2649.1729198616395</v>
      </c>
      <c r="E206" s="74">
        <f t="shared" si="3"/>
        <v>220.76440998846996</v>
      </c>
    </row>
    <row r="207" spans="1:5" x14ac:dyDescent="0.25">
      <c r="A207" s="71">
        <v>62047</v>
      </c>
      <c r="B207" s="71" t="s">
        <v>209</v>
      </c>
      <c r="C207" s="71" t="s">
        <v>191</v>
      </c>
      <c r="D207" s="74">
        <f>'Grunddaten Umlage § 3_Plan'!J207</f>
        <v>6792.9955923819707</v>
      </c>
      <c r="E207" s="74">
        <f t="shared" si="3"/>
        <v>566.08296603183089</v>
      </c>
    </row>
    <row r="208" spans="1:5" x14ac:dyDescent="0.25">
      <c r="A208" s="71">
        <v>62048</v>
      </c>
      <c r="B208" s="71" t="s">
        <v>210</v>
      </c>
      <c r="C208" s="71" t="s">
        <v>191</v>
      </c>
      <c r="D208" s="74">
        <f>'Grunddaten Umlage § 3_Plan'!J208</f>
        <v>4959.1434071784543</v>
      </c>
      <c r="E208" s="74">
        <f t="shared" si="3"/>
        <v>413.26195059820452</v>
      </c>
    </row>
    <row r="209" spans="1:5" x14ac:dyDescent="0.25">
      <c r="A209" s="71">
        <v>62105</v>
      </c>
      <c r="B209" s="71" t="s">
        <v>211</v>
      </c>
      <c r="C209" s="71" t="s">
        <v>212</v>
      </c>
      <c r="D209" s="74">
        <f>'Grunddaten Umlage § 3_Plan'!J209</f>
        <v>1783.8961938344821</v>
      </c>
      <c r="E209" s="74">
        <f t="shared" si="3"/>
        <v>148.6580161528735</v>
      </c>
    </row>
    <row r="210" spans="1:5" x14ac:dyDescent="0.25">
      <c r="A210" s="71">
        <v>62115</v>
      </c>
      <c r="B210" s="71" t="s">
        <v>213</v>
      </c>
      <c r="C210" s="71" t="s">
        <v>212</v>
      </c>
      <c r="D210" s="74">
        <f>'Grunddaten Umlage § 3_Plan'!J210</f>
        <v>5672.3538471174406</v>
      </c>
      <c r="E210" s="74">
        <f t="shared" si="3"/>
        <v>472.69615392645341</v>
      </c>
    </row>
    <row r="211" spans="1:5" x14ac:dyDescent="0.25">
      <c r="A211" s="71">
        <v>62116</v>
      </c>
      <c r="B211" s="71" t="s">
        <v>214</v>
      </c>
      <c r="C211" s="71" t="s">
        <v>212</v>
      </c>
      <c r="D211" s="74">
        <f>'Grunddaten Umlage § 3_Plan'!J211</f>
        <v>3914.5636287243069</v>
      </c>
      <c r="E211" s="74">
        <f t="shared" si="3"/>
        <v>326.21363572702558</v>
      </c>
    </row>
    <row r="212" spans="1:5" x14ac:dyDescent="0.25">
      <c r="A212" s="71">
        <v>62125</v>
      </c>
      <c r="B212" s="71" t="s">
        <v>215</v>
      </c>
      <c r="C212" s="71" t="s">
        <v>212</v>
      </c>
      <c r="D212" s="74">
        <f>'Grunddaten Umlage § 3_Plan'!J212</f>
        <v>2361.6915686168891</v>
      </c>
      <c r="E212" s="74">
        <f t="shared" si="3"/>
        <v>196.80763071807408</v>
      </c>
    </row>
    <row r="213" spans="1:5" x14ac:dyDescent="0.25">
      <c r="A213" s="71">
        <v>62128</v>
      </c>
      <c r="B213" s="71" t="s">
        <v>216</v>
      </c>
      <c r="C213" s="71" t="s">
        <v>212</v>
      </c>
      <c r="D213" s="74">
        <f>'Grunddaten Umlage § 3_Plan'!J213</f>
        <v>3749.0729817894248</v>
      </c>
      <c r="E213" s="74">
        <f t="shared" si="3"/>
        <v>312.42274848245205</v>
      </c>
    </row>
    <row r="214" spans="1:5" x14ac:dyDescent="0.25">
      <c r="A214" s="71">
        <v>62131</v>
      </c>
      <c r="B214" s="71" t="s">
        <v>217</v>
      </c>
      <c r="C214" s="71" t="s">
        <v>212</v>
      </c>
      <c r="D214" s="74">
        <f>'Grunddaten Umlage § 3_Plan'!J214</f>
        <v>2609.7326549708405</v>
      </c>
      <c r="E214" s="74">
        <f t="shared" si="3"/>
        <v>217.47772124757003</v>
      </c>
    </row>
    <row r="215" spans="1:5" x14ac:dyDescent="0.25">
      <c r="A215" s="71">
        <v>62132</v>
      </c>
      <c r="B215" s="71" t="s">
        <v>218</v>
      </c>
      <c r="C215" s="71" t="s">
        <v>212</v>
      </c>
      <c r="D215" s="74">
        <f>'Grunddaten Umlage § 3_Plan'!J215</f>
        <v>1658.5952297141309</v>
      </c>
      <c r="E215" s="74">
        <f t="shared" si="3"/>
        <v>138.21626914284425</v>
      </c>
    </row>
    <row r="216" spans="1:5" x14ac:dyDescent="0.25">
      <c r="A216" s="71">
        <v>62135</v>
      </c>
      <c r="B216" s="71" t="s">
        <v>219</v>
      </c>
      <c r="C216" s="71" t="s">
        <v>212</v>
      </c>
      <c r="D216" s="74">
        <f>'Grunddaten Umlage § 3_Plan'!J216</f>
        <v>1538.5501181396603</v>
      </c>
      <c r="E216" s="74">
        <f t="shared" si="3"/>
        <v>128.21250984497169</v>
      </c>
    </row>
    <row r="217" spans="1:5" x14ac:dyDescent="0.25">
      <c r="A217" s="71">
        <v>62138</v>
      </c>
      <c r="B217" s="71" t="s">
        <v>220</v>
      </c>
      <c r="C217" s="71" t="s">
        <v>212</v>
      </c>
      <c r="D217" s="74">
        <f>'Grunddaten Umlage § 3_Plan'!J217</f>
        <v>2461.1882072402336</v>
      </c>
      <c r="E217" s="74">
        <f t="shared" si="3"/>
        <v>205.09901727001946</v>
      </c>
    </row>
    <row r="218" spans="1:5" x14ac:dyDescent="0.25">
      <c r="A218" s="71">
        <v>62139</v>
      </c>
      <c r="B218" s="71" t="s">
        <v>221</v>
      </c>
      <c r="C218" s="71" t="s">
        <v>212</v>
      </c>
      <c r="D218" s="74">
        <f>'Grunddaten Umlage § 3_Plan'!J218</f>
        <v>20297.783816247163</v>
      </c>
      <c r="E218" s="74">
        <f t="shared" si="3"/>
        <v>1691.4819846872635</v>
      </c>
    </row>
    <row r="219" spans="1:5" x14ac:dyDescent="0.25">
      <c r="A219" s="71">
        <v>62140</v>
      </c>
      <c r="B219" s="71" t="s">
        <v>222</v>
      </c>
      <c r="C219" s="71" t="s">
        <v>212</v>
      </c>
      <c r="D219" s="74">
        <f>'Grunddaten Umlage § 3_Plan'!J219</f>
        <v>36341.761188845201</v>
      </c>
      <c r="E219" s="74">
        <f t="shared" si="3"/>
        <v>3028.4800990704334</v>
      </c>
    </row>
    <row r="220" spans="1:5" x14ac:dyDescent="0.25">
      <c r="A220" s="71">
        <v>62141</v>
      </c>
      <c r="B220" s="71" t="s">
        <v>223</v>
      </c>
      <c r="C220" s="71" t="s">
        <v>212</v>
      </c>
      <c r="D220" s="74">
        <f>'Grunddaten Umlage § 3_Plan'!J220</f>
        <v>9167.3640265275626</v>
      </c>
      <c r="E220" s="74">
        <f t="shared" si="3"/>
        <v>763.94700221063022</v>
      </c>
    </row>
    <row r="221" spans="1:5" x14ac:dyDescent="0.25">
      <c r="A221" s="71">
        <v>62142</v>
      </c>
      <c r="B221" s="71" t="s">
        <v>224</v>
      </c>
      <c r="C221" s="71" t="s">
        <v>212</v>
      </c>
      <c r="D221" s="74">
        <f>'Grunddaten Umlage § 3_Plan'!J221</f>
        <v>4323.2346930311214</v>
      </c>
      <c r="E221" s="74">
        <f t="shared" si="3"/>
        <v>360.26955775259347</v>
      </c>
    </row>
    <row r="222" spans="1:5" x14ac:dyDescent="0.25">
      <c r="A222" s="71">
        <v>62143</v>
      </c>
      <c r="B222" s="71" t="s">
        <v>225</v>
      </c>
      <c r="C222" s="71" t="s">
        <v>212</v>
      </c>
      <c r="D222" s="74">
        <f>'Grunddaten Umlage § 3_Plan'!J222</f>
        <v>9862.3490986935449</v>
      </c>
      <c r="E222" s="74">
        <f t="shared" si="3"/>
        <v>821.86242489112874</v>
      </c>
    </row>
    <row r="223" spans="1:5" x14ac:dyDescent="0.25">
      <c r="A223" s="71">
        <v>62144</v>
      </c>
      <c r="B223" s="71" t="s">
        <v>226</v>
      </c>
      <c r="C223" s="71" t="s">
        <v>212</v>
      </c>
      <c r="D223" s="74">
        <f>'Grunddaten Umlage § 3_Plan'!J223</f>
        <v>2548.1188020863465</v>
      </c>
      <c r="E223" s="74">
        <f t="shared" si="3"/>
        <v>212.34323350719555</v>
      </c>
    </row>
    <row r="224" spans="1:5" x14ac:dyDescent="0.25">
      <c r="A224" s="71">
        <v>62145</v>
      </c>
      <c r="B224" s="71" t="s">
        <v>227</v>
      </c>
      <c r="C224" s="71" t="s">
        <v>212</v>
      </c>
      <c r="D224" s="74">
        <f>'Grunddaten Umlage § 3_Plan'!J224</f>
        <v>7406.7942028234283</v>
      </c>
      <c r="E224" s="74">
        <f t="shared" si="3"/>
        <v>617.2328502352857</v>
      </c>
    </row>
    <row r="225" spans="1:5" x14ac:dyDescent="0.25">
      <c r="A225" s="71">
        <v>62146</v>
      </c>
      <c r="B225" s="71" t="s">
        <v>228</v>
      </c>
      <c r="C225" s="71" t="s">
        <v>212</v>
      </c>
      <c r="D225" s="74">
        <f>'Grunddaten Umlage § 3_Plan'!J225</f>
        <v>2780.7554505116914</v>
      </c>
      <c r="E225" s="74">
        <f t="shared" si="3"/>
        <v>231.72962087597429</v>
      </c>
    </row>
    <row r="226" spans="1:5" x14ac:dyDescent="0.25">
      <c r="A226" s="71">
        <v>62147</v>
      </c>
      <c r="B226" s="71" t="s">
        <v>229</v>
      </c>
      <c r="C226" s="71" t="s">
        <v>212</v>
      </c>
      <c r="D226" s="74">
        <f>'Grunddaten Umlage § 3_Plan'!J226</f>
        <v>2402.3904049178814</v>
      </c>
      <c r="E226" s="74">
        <f t="shared" si="3"/>
        <v>200.19920040982345</v>
      </c>
    </row>
    <row r="227" spans="1:5" x14ac:dyDescent="0.25">
      <c r="A227" s="71">
        <v>62148</v>
      </c>
      <c r="B227" s="71" t="s">
        <v>230</v>
      </c>
      <c r="C227" s="71" t="s">
        <v>212</v>
      </c>
      <c r="D227" s="74">
        <f>'Grunddaten Umlage § 3_Plan'!J227</f>
        <v>1790.8306803320781</v>
      </c>
      <c r="E227" s="74">
        <f t="shared" si="3"/>
        <v>149.23589002767318</v>
      </c>
    </row>
    <row r="228" spans="1:5" x14ac:dyDescent="0.25">
      <c r="A228" s="71">
        <v>62202</v>
      </c>
      <c r="B228" s="71" t="s">
        <v>231</v>
      </c>
      <c r="C228" s="71" t="s">
        <v>232</v>
      </c>
      <c r="D228" s="74">
        <f>'Grunddaten Umlage § 3_Plan'!J228</f>
        <v>2121.5423268340592</v>
      </c>
      <c r="E228" s="74">
        <f t="shared" si="3"/>
        <v>176.79519390283826</v>
      </c>
    </row>
    <row r="229" spans="1:5" x14ac:dyDescent="0.25">
      <c r="A229" s="71">
        <v>62205</v>
      </c>
      <c r="B229" s="71" t="s">
        <v>233</v>
      </c>
      <c r="C229" s="71" t="s">
        <v>232</v>
      </c>
      <c r="D229" s="74">
        <f>'Grunddaten Umlage § 3_Plan'!J229</f>
        <v>2035.9642200068481</v>
      </c>
      <c r="E229" s="74">
        <f t="shared" si="3"/>
        <v>169.66368500057067</v>
      </c>
    </row>
    <row r="230" spans="1:5" x14ac:dyDescent="0.25">
      <c r="A230" s="71">
        <v>62206</v>
      </c>
      <c r="B230" s="71" t="s">
        <v>234</v>
      </c>
      <c r="C230" s="71" t="s">
        <v>232</v>
      </c>
      <c r="D230" s="74">
        <f>'Grunddaten Umlage § 3_Plan'!J230</f>
        <v>1125.8487973280608</v>
      </c>
      <c r="E230" s="74">
        <f t="shared" si="3"/>
        <v>93.820733110671725</v>
      </c>
    </row>
    <row r="231" spans="1:5" x14ac:dyDescent="0.25">
      <c r="A231" s="71">
        <v>62209</v>
      </c>
      <c r="B231" s="71" t="s">
        <v>235</v>
      </c>
      <c r="C231" s="71" t="s">
        <v>232</v>
      </c>
      <c r="D231" s="74">
        <f>'Grunddaten Umlage § 3_Plan'!J231</f>
        <v>1320.0212900867825</v>
      </c>
      <c r="E231" s="74">
        <f t="shared" si="3"/>
        <v>110.00177417389854</v>
      </c>
    </row>
    <row r="232" spans="1:5" x14ac:dyDescent="0.25">
      <c r="A232" s="71">
        <v>62211</v>
      </c>
      <c r="B232" s="71" t="s">
        <v>236</v>
      </c>
      <c r="C232" s="71" t="s">
        <v>232</v>
      </c>
      <c r="D232" s="74">
        <f>'Grunddaten Umlage § 3_Plan'!J232</f>
        <v>2542.1013449007687</v>
      </c>
      <c r="E232" s="74">
        <f t="shared" si="3"/>
        <v>211.84177874173074</v>
      </c>
    </row>
    <row r="233" spans="1:5" x14ac:dyDescent="0.25">
      <c r="A233" s="71">
        <v>62214</v>
      </c>
      <c r="B233" s="71" t="s">
        <v>237</v>
      </c>
      <c r="C233" s="71" t="s">
        <v>232</v>
      </c>
      <c r="D233" s="74">
        <f>'Grunddaten Umlage § 3_Plan'!J233</f>
        <v>2126.46192253256</v>
      </c>
      <c r="E233" s="74">
        <f t="shared" si="3"/>
        <v>177.20516021104666</v>
      </c>
    </row>
    <row r="234" spans="1:5" x14ac:dyDescent="0.25">
      <c r="A234" s="71">
        <v>62216</v>
      </c>
      <c r="B234" s="71" t="s">
        <v>238</v>
      </c>
      <c r="C234" s="71" t="s">
        <v>232</v>
      </c>
      <c r="D234" s="74">
        <f>'Grunddaten Umlage § 3_Plan'!J234</f>
        <v>1246.5754534823461</v>
      </c>
      <c r="E234" s="74">
        <f t="shared" si="3"/>
        <v>103.88128779019551</v>
      </c>
    </row>
    <row r="235" spans="1:5" x14ac:dyDescent="0.25">
      <c r="A235" s="71">
        <v>62219</v>
      </c>
      <c r="B235" s="71" t="s">
        <v>239</v>
      </c>
      <c r="C235" s="71" t="s">
        <v>232</v>
      </c>
      <c r="D235" s="74">
        <f>'Grunddaten Umlage § 3_Plan'!J235</f>
        <v>9654.7946956097221</v>
      </c>
      <c r="E235" s="74">
        <f t="shared" si="3"/>
        <v>804.56622463414351</v>
      </c>
    </row>
    <row r="236" spans="1:5" x14ac:dyDescent="0.25">
      <c r="A236" s="71">
        <v>62220</v>
      </c>
      <c r="B236" s="71" t="s">
        <v>240</v>
      </c>
      <c r="C236" s="71" t="s">
        <v>232</v>
      </c>
      <c r="D236" s="74">
        <f>'Grunddaten Umlage § 3_Plan'!J236</f>
        <v>2551.4533817102747</v>
      </c>
      <c r="E236" s="74">
        <f t="shared" si="3"/>
        <v>212.62111514252288</v>
      </c>
    </row>
    <row r="237" spans="1:5" x14ac:dyDescent="0.25">
      <c r="A237" s="71">
        <v>62226</v>
      </c>
      <c r="B237" s="71" t="s">
        <v>241</v>
      </c>
      <c r="C237" s="71" t="s">
        <v>232</v>
      </c>
      <c r="D237" s="74">
        <f>'Grunddaten Umlage § 3_Plan'!J237</f>
        <v>2158.2187042901382</v>
      </c>
      <c r="E237" s="74">
        <f t="shared" si="3"/>
        <v>179.85155869084485</v>
      </c>
    </row>
    <row r="238" spans="1:5" x14ac:dyDescent="0.25">
      <c r="A238" s="71">
        <v>62232</v>
      </c>
      <c r="B238" s="71" t="s">
        <v>242</v>
      </c>
      <c r="C238" s="71" t="s">
        <v>232</v>
      </c>
      <c r="D238" s="74">
        <f>'Grunddaten Umlage § 3_Plan'!J238</f>
        <v>1404.1204611847436</v>
      </c>
      <c r="E238" s="74">
        <f t="shared" si="3"/>
        <v>117.01003843206196</v>
      </c>
    </row>
    <row r="239" spans="1:5" x14ac:dyDescent="0.25">
      <c r="A239" s="71">
        <v>62233</v>
      </c>
      <c r="B239" s="71" t="s">
        <v>243</v>
      </c>
      <c r="C239" s="71" t="s">
        <v>232</v>
      </c>
      <c r="D239" s="74">
        <f>'Grunddaten Umlage § 3_Plan'!J239</f>
        <v>3405.1847454660888</v>
      </c>
      <c r="E239" s="74">
        <f t="shared" si="3"/>
        <v>283.76539545550742</v>
      </c>
    </row>
    <row r="240" spans="1:5" x14ac:dyDescent="0.25">
      <c r="A240" s="71">
        <v>62235</v>
      </c>
      <c r="B240" s="71" t="s">
        <v>244</v>
      </c>
      <c r="C240" s="71" t="s">
        <v>232</v>
      </c>
      <c r="D240" s="74">
        <f>'Grunddaten Umlage § 3_Plan'!J240</f>
        <v>2006.8855973841235</v>
      </c>
      <c r="E240" s="74">
        <f t="shared" si="3"/>
        <v>167.24046644867695</v>
      </c>
    </row>
    <row r="241" spans="1:5" x14ac:dyDescent="0.25">
      <c r="A241" s="71">
        <v>62242</v>
      </c>
      <c r="B241" s="71" t="s">
        <v>245</v>
      </c>
      <c r="C241" s="71" t="s">
        <v>232</v>
      </c>
      <c r="D241" s="74">
        <f>'Grunddaten Umlage § 3_Plan'!J241</f>
        <v>1023.249992239703</v>
      </c>
      <c r="E241" s="74">
        <f t="shared" si="3"/>
        <v>85.270832686641924</v>
      </c>
    </row>
    <row r="242" spans="1:5" x14ac:dyDescent="0.25">
      <c r="A242" s="71">
        <v>62244</v>
      </c>
      <c r="B242" s="71" t="s">
        <v>246</v>
      </c>
      <c r="C242" s="71" t="s">
        <v>232</v>
      </c>
      <c r="D242" s="74">
        <f>'Grunddaten Umlage § 3_Plan'!J242</f>
        <v>2875.6278393788407</v>
      </c>
      <c r="E242" s="74">
        <f t="shared" si="3"/>
        <v>239.63565328157006</v>
      </c>
    </row>
    <row r="243" spans="1:5" x14ac:dyDescent="0.25">
      <c r="A243" s="71">
        <v>62245</v>
      </c>
      <c r="B243" s="71" t="s">
        <v>247</v>
      </c>
      <c r="C243" s="71" t="s">
        <v>232</v>
      </c>
      <c r="D243" s="74">
        <f>'Grunddaten Umlage § 3_Plan'!J243</f>
        <v>1353.8184390842487</v>
      </c>
      <c r="E243" s="74">
        <f t="shared" si="3"/>
        <v>112.81820325702073</v>
      </c>
    </row>
    <row r="244" spans="1:5" x14ac:dyDescent="0.25">
      <c r="A244" s="71">
        <v>62247</v>
      </c>
      <c r="B244" s="71" t="s">
        <v>248</v>
      </c>
      <c r="C244" s="71" t="s">
        <v>232</v>
      </c>
      <c r="D244" s="74">
        <f>'Grunddaten Umlage § 3_Plan'!J244</f>
        <v>1311.557634998024</v>
      </c>
      <c r="E244" s="74">
        <f t="shared" si="3"/>
        <v>109.29646958316867</v>
      </c>
    </row>
    <row r="245" spans="1:5" x14ac:dyDescent="0.25">
      <c r="A245" s="71">
        <v>62252</v>
      </c>
      <c r="B245" s="71" t="s">
        <v>249</v>
      </c>
      <c r="C245" s="71" t="s">
        <v>232</v>
      </c>
      <c r="D245" s="74">
        <f>'Grunddaten Umlage § 3_Plan'!J245</f>
        <v>1339.2542717745778</v>
      </c>
      <c r="E245" s="74">
        <f t="shared" si="3"/>
        <v>111.60452264788148</v>
      </c>
    </row>
    <row r="246" spans="1:5" x14ac:dyDescent="0.25">
      <c r="A246" s="71">
        <v>62256</v>
      </c>
      <c r="B246" s="71" t="s">
        <v>250</v>
      </c>
      <c r="C246" s="71" t="s">
        <v>232</v>
      </c>
      <c r="D246" s="74">
        <f>'Grunddaten Umlage § 3_Plan'!J246</f>
        <v>2313.8263075659793</v>
      </c>
      <c r="E246" s="74">
        <f t="shared" si="3"/>
        <v>192.81885896383162</v>
      </c>
    </row>
    <row r="247" spans="1:5" x14ac:dyDescent="0.25">
      <c r="A247" s="71">
        <v>62262</v>
      </c>
      <c r="B247" s="71" t="s">
        <v>251</v>
      </c>
      <c r="C247" s="71" t="s">
        <v>232</v>
      </c>
      <c r="D247" s="74">
        <f>'Grunddaten Umlage § 3_Plan'!J247</f>
        <v>1386.7457736768076</v>
      </c>
      <c r="E247" s="74">
        <f t="shared" si="3"/>
        <v>115.56214780640063</v>
      </c>
    </row>
    <row r="248" spans="1:5" x14ac:dyDescent="0.25">
      <c r="A248" s="71">
        <v>62264</v>
      </c>
      <c r="B248" s="71" t="s">
        <v>252</v>
      </c>
      <c r="C248" s="71" t="s">
        <v>232</v>
      </c>
      <c r="D248" s="74">
        <f>'Grunddaten Umlage § 3_Plan'!J248</f>
        <v>4617.6927668211338</v>
      </c>
      <c r="E248" s="74">
        <f t="shared" si="3"/>
        <v>384.80773056842781</v>
      </c>
    </row>
    <row r="249" spans="1:5" x14ac:dyDescent="0.25">
      <c r="A249" s="71">
        <v>62265</v>
      </c>
      <c r="B249" s="71" t="s">
        <v>253</v>
      </c>
      <c r="C249" s="71" t="s">
        <v>232</v>
      </c>
      <c r="D249" s="74">
        <f>'Grunddaten Umlage § 3_Plan'!J249</f>
        <v>1914.6332758517747</v>
      </c>
      <c r="E249" s="74">
        <f t="shared" si="3"/>
        <v>159.5527729876479</v>
      </c>
    </row>
    <row r="250" spans="1:5" x14ac:dyDescent="0.25">
      <c r="A250" s="71">
        <v>62266</v>
      </c>
      <c r="B250" s="71" t="s">
        <v>254</v>
      </c>
      <c r="C250" s="71" t="s">
        <v>232</v>
      </c>
      <c r="D250" s="74">
        <f>'Grunddaten Umlage § 3_Plan'!J250</f>
        <v>2457.7338822167508</v>
      </c>
      <c r="E250" s="74">
        <f t="shared" si="3"/>
        <v>204.81115685139591</v>
      </c>
    </row>
    <row r="251" spans="1:5" x14ac:dyDescent="0.25">
      <c r="A251" s="71">
        <v>62267</v>
      </c>
      <c r="B251" s="71" t="s">
        <v>255</v>
      </c>
      <c r="C251" s="71" t="s">
        <v>232</v>
      </c>
      <c r="D251" s="74">
        <f>'Grunddaten Umlage § 3_Plan'!J251</f>
        <v>11186.347111056397</v>
      </c>
      <c r="E251" s="74">
        <f t="shared" si="3"/>
        <v>932.19559258803304</v>
      </c>
    </row>
    <row r="252" spans="1:5" x14ac:dyDescent="0.25">
      <c r="A252" s="71">
        <v>62268</v>
      </c>
      <c r="B252" s="71" t="s">
        <v>256</v>
      </c>
      <c r="C252" s="71" t="s">
        <v>232</v>
      </c>
      <c r="D252" s="74">
        <f>'Grunddaten Umlage § 3_Plan'!J252</f>
        <v>3423.1100795091261</v>
      </c>
      <c r="E252" s="74">
        <f t="shared" si="3"/>
        <v>285.25917329242719</v>
      </c>
    </row>
    <row r="253" spans="1:5" x14ac:dyDescent="0.25">
      <c r="A253" s="71">
        <v>62269</v>
      </c>
      <c r="B253" s="71" t="s">
        <v>257</v>
      </c>
      <c r="C253" s="71" t="s">
        <v>232</v>
      </c>
      <c r="D253" s="74">
        <f>'Grunddaten Umlage § 3_Plan'!J253</f>
        <v>2748.3238801035773</v>
      </c>
      <c r="E253" s="74">
        <f t="shared" si="3"/>
        <v>229.02699000863143</v>
      </c>
    </row>
    <row r="254" spans="1:5" x14ac:dyDescent="0.25">
      <c r="A254" s="71">
        <v>62270</v>
      </c>
      <c r="B254" s="71" t="s">
        <v>258</v>
      </c>
      <c r="C254" s="71" t="s">
        <v>232</v>
      </c>
      <c r="D254" s="74">
        <f>'Grunddaten Umlage § 3_Plan'!J254</f>
        <v>2644.6963507363803</v>
      </c>
      <c r="E254" s="74">
        <f t="shared" si="3"/>
        <v>220.39136256136501</v>
      </c>
    </row>
    <row r="255" spans="1:5" x14ac:dyDescent="0.25">
      <c r="A255" s="71">
        <v>62271</v>
      </c>
      <c r="B255" s="71" t="s">
        <v>259</v>
      </c>
      <c r="C255" s="71" t="s">
        <v>232</v>
      </c>
      <c r="D255" s="74">
        <f>'Grunddaten Umlage § 3_Plan'!J255</f>
        <v>5772.2583845456929</v>
      </c>
      <c r="E255" s="74">
        <f t="shared" si="3"/>
        <v>481.02153204547443</v>
      </c>
    </row>
    <row r="256" spans="1:5" x14ac:dyDescent="0.25">
      <c r="A256" s="71">
        <v>62272</v>
      </c>
      <c r="B256" s="71" t="s">
        <v>260</v>
      </c>
      <c r="C256" s="71" t="s">
        <v>232</v>
      </c>
      <c r="D256" s="74">
        <f>'Grunddaten Umlage § 3_Plan'!J256</f>
        <v>3155.9467106623119</v>
      </c>
      <c r="E256" s="74">
        <f t="shared" si="3"/>
        <v>262.99555922185931</v>
      </c>
    </row>
    <row r="257" spans="1:5" x14ac:dyDescent="0.25">
      <c r="A257" s="71">
        <v>62273</v>
      </c>
      <c r="B257" s="71" t="s">
        <v>261</v>
      </c>
      <c r="C257" s="71" t="s">
        <v>232</v>
      </c>
      <c r="D257" s="74">
        <f>'Grunddaten Umlage § 3_Plan'!J257</f>
        <v>2267.8933342060727</v>
      </c>
      <c r="E257" s="74">
        <f t="shared" si="3"/>
        <v>188.99111118383939</v>
      </c>
    </row>
    <row r="258" spans="1:5" x14ac:dyDescent="0.25">
      <c r="A258" s="71">
        <v>62274</v>
      </c>
      <c r="B258" s="71" t="s">
        <v>262</v>
      </c>
      <c r="C258" s="71" t="s">
        <v>232</v>
      </c>
      <c r="D258" s="74">
        <f>'Grunddaten Umlage § 3_Plan'!J258</f>
        <v>1423.5371474665094</v>
      </c>
      <c r="E258" s="74">
        <f t="shared" si="3"/>
        <v>118.62809562220912</v>
      </c>
    </row>
    <row r="259" spans="1:5" x14ac:dyDescent="0.25">
      <c r="A259" s="71">
        <v>62275</v>
      </c>
      <c r="B259" s="71" t="s">
        <v>263</v>
      </c>
      <c r="C259" s="71" t="s">
        <v>232</v>
      </c>
      <c r="D259" s="74">
        <f>'Grunddaten Umlage § 3_Plan'!J259</f>
        <v>6166.6020454589288</v>
      </c>
      <c r="E259" s="74">
        <f t="shared" si="3"/>
        <v>513.88350378824407</v>
      </c>
    </row>
    <row r="260" spans="1:5" x14ac:dyDescent="0.25">
      <c r="A260" s="71">
        <v>62276</v>
      </c>
      <c r="B260" s="71" t="s">
        <v>264</v>
      </c>
      <c r="C260" s="71" t="s">
        <v>232</v>
      </c>
      <c r="D260" s="74">
        <f>'Grunddaten Umlage § 3_Plan'!J260</f>
        <v>1332.5864070301789</v>
      </c>
      <c r="E260" s="74">
        <f t="shared" ref="E260:E288" si="4">D260/12</f>
        <v>111.04886725251491</v>
      </c>
    </row>
    <row r="261" spans="1:5" x14ac:dyDescent="0.25">
      <c r="A261" s="71">
        <v>62277</v>
      </c>
      <c r="B261" s="71" t="s">
        <v>265</v>
      </c>
      <c r="C261" s="71" t="s">
        <v>232</v>
      </c>
      <c r="D261" s="74">
        <f>'Grunddaten Umlage § 3_Plan'!J261</f>
        <v>2885.1533319916425</v>
      </c>
      <c r="E261" s="74">
        <f t="shared" si="4"/>
        <v>240.42944433263688</v>
      </c>
    </row>
    <row r="262" spans="1:5" x14ac:dyDescent="0.25">
      <c r="A262" s="71">
        <v>62278</v>
      </c>
      <c r="B262" s="71" t="s">
        <v>266</v>
      </c>
      <c r="C262" s="71" t="s">
        <v>232</v>
      </c>
      <c r="D262" s="74">
        <f>'Grunddaten Umlage § 3_Plan'!J262</f>
        <v>4608.0725456625441</v>
      </c>
      <c r="E262" s="74">
        <f t="shared" si="4"/>
        <v>384.00604547187868</v>
      </c>
    </row>
    <row r="263" spans="1:5" x14ac:dyDescent="0.25">
      <c r="A263" s="71">
        <v>62279</v>
      </c>
      <c r="B263" s="71" t="s">
        <v>267</v>
      </c>
      <c r="C263" s="71" t="s">
        <v>232</v>
      </c>
      <c r="D263" s="74">
        <f>'Grunddaten Umlage § 3_Plan'!J263</f>
        <v>1459.4460988472308</v>
      </c>
      <c r="E263" s="74">
        <f t="shared" si="4"/>
        <v>121.62050823726923</v>
      </c>
    </row>
    <row r="264" spans="1:5" x14ac:dyDescent="0.25">
      <c r="A264" s="71">
        <v>62311</v>
      </c>
      <c r="B264" s="71" t="s">
        <v>268</v>
      </c>
      <c r="C264" s="71" t="s">
        <v>269</v>
      </c>
      <c r="D264" s="74">
        <f>'Grunddaten Umlage § 3_Plan'!J264</f>
        <v>1377.8864830969446</v>
      </c>
      <c r="E264" s="74">
        <f t="shared" si="4"/>
        <v>114.82387359141205</v>
      </c>
    </row>
    <row r="265" spans="1:5" x14ac:dyDescent="0.25">
      <c r="A265" s="71">
        <v>62314</v>
      </c>
      <c r="B265" s="71" t="s">
        <v>270</v>
      </c>
      <c r="C265" s="71" t="s">
        <v>269</v>
      </c>
      <c r="D265" s="74">
        <f>'Grunddaten Umlage § 3_Plan'!J265</f>
        <v>1218.6775865265738</v>
      </c>
      <c r="E265" s="74">
        <f t="shared" si="4"/>
        <v>101.55646554388115</v>
      </c>
    </row>
    <row r="266" spans="1:5" x14ac:dyDescent="0.25">
      <c r="A266" s="71">
        <v>62326</v>
      </c>
      <c r="B266" s="71" t="s">
        <v>271</v>
      </c>
      <c r="C266" s="71" t="s">
        <v>269</v>
      </c>
      <c r="D266" s="74">
        <f>'Grunddaten Umlage § 3_Plan'!J266</f>
        <v>1789.0298498500028</v>
      </c>
      <c r="E266" s="74">
        <f t="shared" si="4"/>
        <v>149.08582082083356</v>
      </c>
    </row>
    <row r="267" spans="1:5" x14ac:dyDescent="0.25">
      <c r="A267" s="71">
        <v>62330</v>
      </c>
      <c r="B267" s="71" t="s">
        <v>272</v>
      </c>
      <c r="C267" s="71" t="s">
        <v>269</v>
      </c>
      <c r="D267" s="74">
        <f>'Grunddaten Umlage § 3_Plan'!J267</f>
        <v>1613.7838708307484</v>
      </c>
      <c r="E267" s="74">
        <f t="shared" si="4"/>
        <v>134.4819892358957</v>
      </c>
    </row>
    <row r="268" spans="1:5" x14ac:dyDescent="0.25">
      <c r="A268" s="71">
        <v>62332</v>
      </c>
      <c r="B268" s="71" t="s">
        <v>273</v>
      </c>
      <c r="C268" s="71" t="s">
        <v>269</v>
      </c>
      <c r="D268" s="74">
        <f>'Grunddaten Umlage § 3_Plan'!J268</f>
        <v>1553.8051596457683</v>
      </c>
      <c r="E268" s="74">
        <f t="shared" si="4"/>
        <v>129.48376330381402</v>
      </c>
    </row>
    <row r="269" spans="1:5" x14ac:dyDescent="0.25">
      <c r="A269" s="71">
        <v>62335</v>
      </c>
      <c r="B269" s="71" t="s">
        <v>274</v>
      </c>
      <c r="C269" s="71" t="s">
        <v>269</v>
      </c>
      <c r="D269" s="74">
        <f>'Grunddaten Umlage § 3_Plan'!J269</f>
        <v>1292.9748080961856</v>
      </c>
      <c r="E269" s="74">
        <f t="shared" si="4"/>
        <v>107.74790067468213</v>
      </c>
    </row>
    <row r="270" spans="1:5" x14ac:dyDescent="0.25">
      <c r="A270" s="71">
        <v>62343</v>
      </c>
      <c r="B270" s="71" t="s">
        <v>275</v>
      </c>
      <c r="C270" s="71" t="s">
        <v>269</v>
      </c>
      <c r="D270" s="74">
        <f>'Grunddaten Umlage § 3_Plan'!J270</f>
        <v>1582.7751512151767</v>
      </c>
      <c r="E270" s="74">
        <f t="shared" si="4"/>
        <v>131.8979292679314</v>
      </c>
    </row>
    <row r="271" spans="1:5" x14ac:dyDescent="0.25">
      <c r="A271" s="71">
        <v>62368</v>
      </c>
      <c r="B271" s="71" t="s">
        <v>276</v>
      </c>
      <c r="C271" s="71" t="s">
        <v>269</v>
      </c>
      <c r="D271" s="74">
        <f>'Grunddaten Umlage § 3_Plan'!J271</f>
        <v>1216.1896274823216</v>
      </c>
      <c r="E271" s="74">
        <f t="shared" si="4"/>
        <v>101.34913562352681</v>
      </c>
    </row>
    <row r="272" spans="1:5" x14ac:dyDescent="0.25">
      <c r="A272" s="71">
        <v>62372</v>
      </c>
      <c r="B272" s="71" t="s">
        <v>277</v>
      </c>
      <c r="C272" s="71" t="s">
        <v>269</v>
      </c>
      <c r="D272" s="74">
        <f>'Grunddaten Umlage § 3_Plan'!J272</f>
        <v>1192.111166163709</v>
      </c>
      <c r="E272" s="74">
        <f t="shared" si="4"/>
        <v>99.342597180309085</v>
      </c>
    </row>
    <row r="273" spans="1:5" x14ac:dyDescent="0.25">
      <c r="A273" s="71">
        <v>62375</v>
      </c>
      <c r="B273" s="71" t="s">
        <v>278</v>
      </c>
      <c r="C273" s="71" t="s">
        <v>269</v>
      </c>
      <c r="D273" s="74">
        <f>'Grunddaten Umlage § 3_Plan'!J273</f>
        <v>6342.0831338809821</v>
      </c>
      <c r="E273" s="74">
        <f t="shared" si="4"/>
        <v>528.50692782341514</v>
      </c>
    </row>
    <row r="274" spans="1:5" x14ac:dyDescent="0.25">
      <c r="A274" s="71">
        <v>62376</v>
      </c>
      <c r="B274" s="71" t="s">
        <v>279</v>
      </c>
      <c r="C274" s="71" t="s">
        <v>269</v>
      </c>
      <c r="D274" s="74">
        <f>'Grunddaten Umlage § 3_Plan'!J274</f>
        <v>0</v>
      </c>
      <c r="E274" s="74">
        <f t="shared" si="4"/>
        <v>0</v>
      </c>
    </row>
    <row r="275" spans="1:5" x14ac:dyDescent="0.25">
      <c r="A275" s="71">
        <v>62377</v>
      </c>
      <c r="B275" s="71" t="s">
        <v>280</v>
      </c>
      <c r="C275" s="71" t="s">
        <v>269</v>
      </c>
      <c r="D275" s="74">
        <f>'Grunddaten Umlage § 3_Plan'!J275</f>
        <v>2072.3788166930681</v>
      </c>
      <c r="E275" s="74">
        <f t="shared" si="4"/>
        <v>172.69823472442235</v>
      </c>
    </row>
    <row r="276" spans="1:5" x14ac:dyDescent="0.25">
      <c r="A276" s="71">
        <v>62378</v>
      </c>
      <c r="B276" s="71" t="s">
        <v>281</v>
      </c>
      <c r="C276" s="71" t="s">
        <v>269</v>
      </c>
      <c r="D276" s="74">
        <f>'Grunddaten Umlage § 3_Plan'!J276</f>
        <v>0</v>
      </c>
      <c r="E276" s="74">
        <f t="shared" si="4"/>
        <v>0</v>
      </c>
    </row>
    <row r="277" spans="1:5" x14ac:dyDescent="0.25">
      <c r="A277" s="71">
        <v>62379</v>
      </c>
      <c r="B277" s="71" t="s">
        <v>282</v>
      </c>
      <c r="C277" s="71" t="s">
        <v>269</v>
      </c>
      <c r="D277" s="74">
        <f>'Grunddaten Umlage § 3_Plan'!J277</f>
        <v>16785.820428930623</v>
      </c>
      <c r="E277" s="74">
        <f t="shared" si="4"/>
        <v>1398.818369077552</v>
      </c>
    </row>
    <row r="278" spans="1:5" x14ac:dyDescent="0.25">
      <c r="A278" s="71">
        <v>62380</v>
      </c>
      <c r="B278" s="71" t="s">
        <v>283</v>
      </c>
      <c r="C278" s="71" t="s">
        <v>269</v>
      </c>
      <c r="D278" s="74">
        <f>'Grunddaten Umlage § 3_Plan'!J278</f>
        <v>6092.7796079260379</v>
      </c>
      <c r="E278" s="74">
        <f t="shared" si="4"/>
        <v>507.73163399383651</v>
      </c>
    </row>
    <row r="279" spans="1:5" x14ac:dyDescent="0.25">
      <c r="A279" s="71">
        <v>62381</v>
      </c>
      <c r="B279" s="71" t="s">
        <v>284</v>
      </c>
      <c r="C279" s="71" t="s">
        <v>269</v>
      </c>
      <c r="D279" s="74">
        <f>'Grunddaten Umlage § 3_Plan'!J279</f>
        <v>3464.5967628689864</v>
      </c>
      <c r="E279" s="74">
        <f t="shared" si="4"/>
        <v>288.71639690574887</v>
      </c>
    </row>
    <row r="280" spans="1:5" x14ac:dyDescent="0.25">
      <c r="A280" s="71">
        <v>62382</v>
      </c>
      <c r="B280" s="71" t="s">
        <v>285</v>
      </c>
      <c r="C280" s="71" t="s">
        <v>269</v>
      </c>
      <c r="D280" s="74">
        <f>'Grunddaten Umlage § 3_Plan'!J280</f>
        <v>5088.1795039950121</v>
      </c>
      <c r="E280" s="74">
        <f t="shared" si="4"/>
        <v>424.014958666251</v>
      </c>
    </row>
    <row r="281" spans="1:5" x14ac:dyDescent="0.25">
      <c r="A281" s="71">
        <v>62383</v>
      </c>
      <c r="B281" s="71" t="s">
        <v>286</v>
      </c>
      <c r="C281" s="71" t="s">
        <v>269</v>
      </c>
      <c r="D281" s="74">
        <f>'Grunddaten Umlage § 3_Plan'!J281</f>
        <v>3737.3263663595121</v>
      </c>
      <c r="E281" s="74">
        <f t="shared" si="4"/>
        <v>311.44386386329268</v>
      </c>
    </row>
    <row r="282" spans="1:5" x14ac:dyDescent="0.25">
      <c r="A282" s="71">
        <v>62384</v>
      </c>
      <c r="B282" s="71" t="s">
        <v>287</v>
      </c>
      <c r="C282" s="71" t="s">
        <v>269</v>
      </c>
      <c r="D282" s="74">
        <f>'Grunddaten Umlage § 3_Plan'!J282</f>
        <v>3214.9253221803724</v>
      </c>
      <c r="E282" s="74">
        <f t="shared" si="4"/>
        <v>267.91044351503103</v>
      </c>
    </row>
    <row r="283" spans="1:5" x14ac:dyDescent="0.25">
      <c r="A283" s="71">
        <v>62385</v>
      </c>
      <c r="B283" s="71" t="s">
        <v>288</v>
      </c>
      <c r="C283" s="71" t="s">
        <v>269</v>
      </c>
      <c r="D283" s="74">
        <f>'Grunddaten Umlage § 3_Plan'!J283</f>
        <v>2389.0822200114917</v>
      </c>
      <c r="E283" s="74">
        <f t="shared" si="4"/>
        <v>199.09018500095763</v>
      </c>
    </row>
    <row r="284" spans="1:5" x14ac:dyDescent="0.25">
      <c r="A284" s="71">
        <v>62386</v>
      </c>
      <c r="B284" s="71" t="s">
        <v>289</v>
      </c>
      <c r="C284" s="71" t="s">
        <v>269</v>
      </c>
      <c r="D284" s="74">
        <f>'Grunddaten Umlage § 3_Plan'!J284</f>
        <v>4855.3820077704431</v>
      </c>
      <c r="E284" s="74">
        <f t="shared" si="4"/>
        <v>404.61516731420357</v>
      </c>
    </row>
    <row r="285" spans="1:5" x14ac:dyDescent="0.25">
      <c r="A285" s="71">
        <v>62387</v>
      </c>
      <c r="B285" s="71" t="s">
        <v>290</v>
      </c>
      <c r="C285" s="71" t="s">
        <v>269</v>
      </c>
      <c r="D285" s="74">
        <f>'Grunddaten Umlage § 3_Plan'!J285</f>
        <v>2177.0117845964664</v>
      </c>
      <c r="E285" s="74">
        <f t="shared" si="4"/>
        <v>181.41764871637221</v>
      </c>
    </row>
    <row r="286" spans="1:5" x14ac:dyDescent="0.25">
      <c r="A286" s="71">
        <v>62388</v>
      </c>
      <c r="B286" s="71" t="s">
        <v>291</v>
      </c>
      <c r="C286" s="71" t="s">
        <v>269</v>
      </c>
      <c r="D286" s="74">
        <f>'Grunddaten Umlage § 3_Plan'!J286</f>
        <v>2850.8053909231835</v>
      </c>
      <c r="E286" s="74">
        <f t="shared" si="4"/>
        <v>237.5671159102653</v>
      </c>
    </row>
    <row r="287" spans="1:5" x14ac:dyDescent="0.25">
      <c r="A287" s="71">
        <v>62389</v>
      </c>
      <c r="B287" s="71" t="s">
        <v>292</v>
      </c>
      <c r="C287" s="71" t="s">
        <v>269</v>
      </c>
      <c r="D287" s="74">
        <f>'Grunddaten Umlage § 3_Plan'!J287</f>
        <v>4149.8855062649163</v>
      </c>
      <c r="E287" s="74">
        <f t="shared" si="4"/>
        <v>345.82379218874303</v>
      </c>
    </row>
    <row r="288" spans="1:5" ht="15.75" thickBot="1" x14ac:dyDescent="0.3">
      <c r="A288" s="71">
        <v>62390</v>
      </c>
      <c r="B288" s="10" t="s">
        <v>293</v>
      </c>
      <c r="C288" s="10" t="s">
        <v>269</v>
      </c>
      <c r="D288" s="76">
        <f>'Grunddaten Umlage § 3_Plan'!J288</f>
        <v>3803.6924333477327</v>
      </c>
      <c r="E288" s="76">
        <f t="shared" si="4"/>
        <v>316.97436944564441</v>
      </c>
    </row>
    <row r="289" spans="2:5" x14ac:dyDescent="0.25">
      <c r="B289" s="8" t="s">
        <v>302</v>
      </c>
      <c r="C289" s="8"/>
      <c r="D289" s="8">
        <f>SUM(D3:D288)</f>
        <v>1035410.545601237</v>
      </c>
      <c r="E289" s="8">
        <f>SUM(E3:E288)</f>
        <v>86284.212133436376</v>
      </c>
    </row>
  </sheetData>
  <mergeCells count="1">
    <mergeCell ref="A1:E1"/>
  </mergeCells>
  <pageMargins left="0.7" right="0.7" top="0.78740157499999996" bottom="0.78740157499999996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9"/>
  <sheetViews>
    <sheetView workbookViewId="0">
      <selection activeCell="H292" sqref="H292"/>
    </sheetView>
  </sheetViews>
  <sheetFormatPr baseColWidth="10" defaultRowHeight="15" x14ac:dyDescent="0.25"/>
  <cols>
    <col min="1" max="1" width="8.28515625" customWidth="1"/>
    <col min="2" max="2" width="31.5703125" bestFit="1" customWidth="1"/>
    <col min="3" max="3" width="19.85546875" bestFit="1" customWidth="1"/>
    <col min="4" max="4" width="17" style="4" customWidth="1"/>
    <col min="5" max="5" width="16.140625" style="4" customWidth="1"/>
    <col min="6" max="6" width="14.42578125" style="4" customWidth="1"/>
    <col min="7" max="7" width="13.7109375" style="4" customWidth="1"/>
    <col min="8" max="8" width="29.7109375" style="4" bestFit="1" customWidth="1"/>
  </cols>
  <sheetData>
    <row r="1" spans="1:10" x14ac:dyDescent="0.25">
      <c r="D1" s="3"/>
      <c r="H1" s="5" t="s">
        <v>299</v>
      </c>
    </row>
    <row r="2" spans="1:10" s="58" customFormat="1" ht="43.5" customHeight="1" x14ac:dyDescent="0.25">
      <c r="A2" s="57" t="s">
        <v>0</v>
      </c>
      <c r="B2" s="57" t="s">
        <v>1</v>
      </c>
      <c r="C2" s="57" t="s">
        <v>2</v>
      </c>
      <c r="D2" s="6" t="s">
        <v>295</v>
      </c>
      <c r="E2" s="6" t="s">
        <v>296</v>
      </c>
      <c r="F2" s="6" t="s">
        <v>297</v>
      </c>
      <c r="G2" s="6" t="s">
        <v>298</v>
      </c>
      <c r="H2" s="7" t="s">
        <v>319</v>
      </c>
      <c r="I2" s="2"/>
      <c r="J2" s="2"/>
    </row>
    <row r="3" spans="1:10" x14ac:dyDescent="0.25">
      <c r="A3">
        <v>60101</v>
      </c>
      <c r="B3" t="s">
        <v>3</v>
      </c>
      <c r="C3" t="s">
        <v>3</v>
      </c>
      <c r="D3" s="74">
        <v>670005628.99000001</v>
      </c>
      <c r="E3" s="4">
        <v>0</v>
      </c>
      <c r="F3" s="4">
        <v>2025895</v>
      </c>
      <c r="G3" s="4">
        <v>4017624</v>
      </c>
      <c r="H3" s="75">
        <f>SUM(D3:G3)-30000000</f>
        <v>646049147.99000001</v>
      </c>
    </row>
    <row r="4" spans="1:10" x14ac:dyDescent="0.25">
      <c r="A4">
        <v>60305</v>
      </c>
      <c r="B4" t="s">
        <v>4</v>
      </c>
      <c r="C4" t="s">
        <v>5</v>
      </c>
      <c r="D4" s="74">
        <v>4955720.26</v>
      </c>
      <c r="E4" s="4">
        <v>0</v>
      </c>
      <c r="F4" s="4">
        <v>14418</v>
      </c>
      <c r="G4" s="4">
        <v>0</v>
      </c>
      <c r="H4" s="4">
        <f>SUM(D4:G4)</f>
        <v>4970138.26</v>
      </c>
    </row>
    <row r="5" spans="1:10" x14ac:dyDescent="0.25">
      <c r="A5">
        <v>60318</v>
      </c>
      <c r="B5" t="s">
        <v>6</v>
      </c>
      <c r="C5" t="s">
        <v>5</v>
      </c>
      <c r="D5" s="74">
        <v>10156060.630000001</v>
      </c>
      <c r="E5" s="4">
        <v>0</v>
      </c>
      <c r="F5" s="4">
        <v>17194</v>
      </c>
      <c r="G5" s="4">
        <v>0</v>
      </c>
      <c r="H5" s="74">
        <f t="shared" ref="H5:H68" si="0">SUM(D5:G5)</f>
        <v>10173254.630000001</v>
      </c>
    </row>
    <row r="6" spans="1:10" x14ac:dyDescent="0.25">
      <c r="A6">
        <v>60323</v>
      </c>
      <c r="B6" t="s">
        <v>7</v>
      </c>
      <c r="C6" t="s">
        <v>5</v>
      </c>
      <c r="D6" s="74">
        <v>2140667.2599999998</v>
      </c>
      <c r="E6" s="4">
        <v>36867</v>
      </c>
      <c r="F6" s="4">
        <v>7794</v>
      </c>
      <c r="G6" s="4">
        <v>0</v>
      </c>
      <c r="H6" s="74">
        <f t="shared" si="0"/>
        <v>2185328.2599999998</v>
      </c>
    </row>
    <row r="7" spans="1:10" x14ac:dyDescent="0.25">
      <c r="A7">
        <v>60324</v>
      </c>
      <c r="B7" t="s">
        <v>8</v>
      </c>
      <c r="C7" t="s">
        <v>5</v>
      </c>
      <c r="D7" s="74">
        <v>2584966.58</v>
      </c>
      <c r="E7" s="4">
        <v>0</v>
      </c>
      <c r="F7" s="4">
        <v>8756</v>
      </c>
      <c r="G7" s="4">
        <v>0</v>
      </c>
      <c r="H7" s="74">
        <f t="shared" si="0"/>
        <v>2593722.58</v>
      </c>
    </row>
    <row r="8" spans="1:10" x14ac:dyDescent="0.25">
      <c r="A8">
        <v>60326</v>
      </c>
      <c r="B8" t="s">
        <v>9</v>
      </c>
      <c r="C8" t="s">
        <v>5</v>
      </c>
      <c r="D8" s="74">
        <v>1959159.5</v>
      </c>
      <c r="E8" s="4">
        <v>0</v>
      </c>
      <c r="F8" s="4">
        <v>7977</v>
      </c>
      <c r="G8" s="4">
        <v>0</v>
      </c>
      <c r="H8" s="74">
        <f t="shared" si="0"/>
        <v>1967136.5</v>
      </c>
    </row>
    <row r="9" spans="1:10" x14ac:dyDescent="0.25">
      <c r="A9">
        <v>60329</v>
      </c>
      <c r="B9" t="s">
        <v>10</v>
      </c>
      <c r="C9" t="s">
        <v>5</v>
      </c>
      <c r="D9" s="74">
        <v>1706845.07</v>
      </c>
      <c r="E9" s="4">
        <v>51590</v>
      </c>
      <c r="F9" s="4">
        <v>6052</v>
      </c>
      <c r="G9" s="4">
        <v>0</v>
      </c>
      <c r="H9" s="74">
        <f t="shared" si="0"/>
        <v>1764487.07</v>
      </c>
    </row>
    <row r="10" spans="1:10" x14ac:dyDescent="0.25">
      <c r="A10">
        <v>60341</v>
      </c>
      <c r="B10" t="s">
        <v>11</v>
      </c>
      <c r="C10" t="s">
        <v>5</v>
      </c>
      <c r="D10" s="74">
        <v>2461140.11</v>
      </c>
      <c r="E10" s="4">
        <v>0</v>
      </c>
      <c r="F10" s="4">
        <v>7914</v>
      </c>
      <c r="G10" s="4">
        <v>0</v>
      </c>
      <c r="H10" s="74">
        <f t="shared" si="0"/>
        <v>2469054.11</v>
      </c>
    </row>
    <row r="11" spans="1:10" x14ac:dyDescent="0.25">
      <c r="A11">
        <v>60344</v>
      </c>
      <c r="B11" t="s">
        <v>5</v>
      </c>
      <c r="C11" t="s">
        <v>5</v>
      </c>
      <c r="D11" s="74">
        <v>20464163.670000002</v>
      </c>
      <c r="E11" s="4">
        <v>0</v>
      </c>
      <c r="F11" s="4">
        <v>57945</v>
      </c>
      <c r="G11" s="4">
        <v>0</v>
      </c>
      <c r="H11" s="74">
        <f t="shared" si="0"/>
        <v>20522108.670000002</v>
      </c>
    </row>
    <row r="12" spans="1:10" x14ac:dyDescent="0.25">
      <c r="A12">
        <v>60345</v>
      </c>
      <c r="B12" t="s">
        <v>12</v>
      </c>
      <c r="C12" t="s">
        <v>5</v>
      </c>
      <c r="D12" s="74">
        <v>8117442.8600000003</v>
      </c>
      <c r="E12" s="4">
        <v>327051</v>
      </c>
      <c r="F12" s="4">
        <v>30689</v>
      </c>
      <c r="G12" s="4">
        <v>0</v>
      </c>
      <c r="H12" s="74">
        <f t="shared" si="0"/>
        <v>8475182.8599999994</v>
      </c>
    </row>
    <row r="13" spans="1:10" x14ac:dyDescent="0.25">
      <c r="A13">
        <v>60346</v>
      </c>
      <c r="B13" t="s">
        <v>13</v>
      </c>
      <c r="C13" t="s">
        <v>5</v>
      </c>
      <c r="D13" s="74">
        <v>5445071.2300000004</v>
      </c>
      <c r="E13" s="4">
        <v>119368</v>
      </c>
      <c r="F13" s="4">
        <v>19816</v>
      </c>
      <c r="G13" s="4">
        <v>0</v>
      </c>
      <c r="H13" s="74">
        <f t="shared" si="0"/>
        <v>5584255.2300000004</v>
      </c>
    </row>
    <row r="14" spans="1:10" x14ac:dyDescent="0.25">
      <c r="A14">
        <v>60347</v>
      </c>
      <c r="B14" t="s">
        <v>14</v>
      </c>
      <c r="C14" t="s">
        <v>5</v>
      </c>
      <c r="D14" s="74">
        <v>4398208.58</v>
      </c>
      <c r="E14" s="4">
        <v>0</v>
      </c>
      <c r="F14" s="4">
        <v>15001</v>
      </c>
      <c r="G14" s="4">
        <v>0</v>
      </c>
      <c r="H14" s="74">
        <f t="shared" si="0"/>
        <v>4413209.58</v>
      </c>
    </row>
    <row r="15" spans="1:10" x14ac:dyDescent="0.25">
      <c r="A15">
        <v>60348</v>
      </c>
      <c r="B15" t="s">
        <v>15</v>
      </c>
      <c r="C15" t="s">
        <v>5</v>
      </c>
      <c r="D15" s="74">
        <v>4340663.88</v>
      </c>
      <c r="E15" s="4">
        <v>130842</v>
      </c>
      <c r="F15" s="4">
        <v>17223</v>
      </c>
      <c r="G15" s="4">
        <v>0</v>
      </c>
      <c r="H15" s="74">
        <f t="shared" si="0"/>
        <v>4488728.88</v>
      </c>
    </row>
    <row r="16" spans="1:10" x14ac:dyDescent="0.25">
      <c r="A16">
        <v>60349</v>
      </c>
      <c r="B16" t="s">
        <v>16</v>
      </c>
      <c r="C16" t="s">
        <v>5</v>
      </c>
      <c r="D16" s="74">
        <v>5638881.8300000001</v>
      </c>
      <c r="E16" s="4">
        <v>145938</v>
      </c>
      <c r="F16" s="4">
        <v>21789</v>
      </c>
      <c r="G16" s="4">
        <v>0</v>
      </c>
      <c r="H16" s="74">
        <f t="shared" si="0"/>
        <v>5806608.8300000001</v>
      </c>
    </row>
    <row r="17" spans="1:8" x14ac:dyDescent="0.25">
      <c r="A17">
        <v>60350</v>
      </c>
      <c r="B17" t="s">
        <v>17</v>
      </c>
      <c r="C17" t="s">
        <v>5</v>
      </c>
      <c r="D17" s="74">
        <v>11126171.779999999</v>
      </c>
      <c r="E17" s="4">
        <v>135722</v>
      </c>
      <c r="F17" s="4">
        <v>41870</v>
      </c>
      <c r="G17" s="4">
        <v>0</v>
      </c>
      <c r="H17" s="74">
        <f t="shared" si="0"/>
        <v>11303763.779999999</v>
      </c>
    </row>
    <row r="18" spans="1:8" x14ac:dyDescent="0.25">
      <c r="A18">
        <v>60351</v>
      </c>
      <c r="B18" t="s">
        <v>18</v>
      </c>
      <c r="C18" t="s">
        <v>5</v>
      </c>
      <c r="D18" s="74">
        <v>5733955.2199999997</v>
      </c>
      <c r="E18" s="4">
        <v>174597</v>
      </c>
      <c r="F18" s="4">
        <v>20682</v>
      </c>
      <c r="G18" s="4">
        <v>0</v>
      </c>
      <c r="H18" s="74">
        <f t="shared" si="0"/>
        <v>5929234.2199999997</v>
      </c>
    </row>
    <row r="19" spans="1:8" x14ac:dyDescent="0.25">
      <c r="A19">
        <v>60608</v>
      </c>
      <c r="B19" t="s">
        <v>19</v>
      </c>
      <c r="C19" t="s">
        <v>20</v>
      </c>
      <c r="D19" s="74">
        <v>11187879.390000001</v>
      </c>
      <c r="E19" s="4">
        <v>0</v>
      </c>
      <c r="F19" s="4">
        <v>32926</v>
      </c>
      <c r="G19" s="4">
        <v>0</v>
      </c>
      <c r="H19" s="74">
        <f t="shared" si="0"/>
        <v>11220805.390000001</v>
      </c>
    </row>
    <row r="20" spans="1:8" x14ac:dyDescent="0.25">
      <c r="A20">
        <v>60611</v>
      </c>
      <c r="B20" t="s">
        <v>21</v>
      </c>
      <c r="C20" t="s">
        <v>20</v>
      </c>
      <c r="D20" s="74">
        <v>6395984.3499999996</v>
      </c>
      <c r="E20" s="4">
        <v>0</v>
      </c>
      <c r="F20" s="4">
        <v>20062</v>
      </c>
      <c r="G20" s="4">
        <v>0</v>
      </c>
      <c r="H20" s="74">
        <f t="shared" si="0"/>
        <v>6416046.3499999996</v>
      </c>
    </row>
    <row r="21" spans="1:8" x14ac:dyDescent="0.25">
      <c r="A21">
        <v>60613</v>
      </c>
      <c r="B21" t="s">
        <v>22</v>
      </c>
      <c r="C21" t="s">
        <v>20</v>
      </c>
      <c r="D21" s="74">
        <v>15801534.74</v>
      </c>
      <c r="E21" s="4">
        <v>0</v>
      </c>
      <c r="F21" s="4">
        <v>38800</v>
      </c>
      <c r="G21" s="4">
        <v>0</v>
      </c>
      <c r="H21" s="74">
        <f t="shared" si="0"/>
        <v>15840334.74</v>
      </c>
    </row>
    <row r="22" spans="1:8" x14ac:dyDescent="0.25">
      <c r="A22">
        <v>60617</v>
      </c>
      <c r="B22" t="s">
        <v>23</v>
      </c>
      <c r="C22" t="s">
        <v>20</v>
      </c>
      <c r="D22" s="74">
        <v>12299819.41</v>
      </c>
      <c r="E22" s="4">
        <v>0</v>
      </c>
      <c r="F22" s="4">
        <v>25152</v>
      </c>
      <c r="G22" s="4">
        <v>0</v>
      </c>
      <c r="H22" s="74">
        <f t="shared" si="0"/>
        <v>12324971.41</v>
      </c>
    </row>
    <row r="23" spans="1:8" x14ac:dyDescent="0.25">
      <c r="A23">
        <v>60618</v>
      </c>
      <c r="B23" t="s">
        <v>24</v>
      </c>
      <c r="C23" t="s">
        <v>20</v>
      </c>
      <c r="D23" s="74">
        <v>1931965.31</v>
      </c>
      <c r="E23" s="4">
        <v>0</v>
      </c>
      <c r="F23" s="4">
        <v>7572</v>
      </c>
      <c r="G23" s="4">
        <v>0</v>
      </c>
      <c r="H23" s="74">
        <f t="shared" si="0"/>
        <v>1939537.31</v>
      </c>
    </row>
    <row r="24" spans="1:8" x14ac:dyDescent="0.25">
      <c r="A24">
        <v>60619</v>
      </c>
      <c r="B24" t="s">
        <v>25</v>
      </c>
      <c r="C24" t="s">
        <v>20</v>
      </c>
      <c r="D24" s="74">
        <v>5013273.01</v>
      </c>
      <c r="E24" s="4">
        <v>0</v>
      </c>
      <c r="F24" s="4">
        <v>17228</v>
      </c>
      <c r="G24" s="4">
        <v>0</v>
      </c>
      <c r="H24" s="74">
        <f t="shared" si="0"/>
        <v>5030501.01</v>
      </c>
    </row>
    <row r="25" spans="1:8" x14ac:dyDescent="0.25">
      <c r="A25">
        <v>60623</v>
      </c>
      <c r="B25" t="s">
        <v>26</v>
      </c>
      <c r="C25" t="s">
        <v>20</v>
      </c>
      <c r="D25" s="74">
        <v>3142506.15</v>
      </c>
      <c r="E25" s="4">
        <v>66116</v>
      </c>
      <c r="F25" s="4">
        <v>13447</v>
      </c>
      <c r="G25" s="4">
        <v>0</v>
      </c>
      <c r="H25" s="74">
        <f t="shared" si="0"/>
        <v>3222069.15</v>
      </c>
    </row>
    <row r="26" spans="1:8" x14ac:dyDescent="0.25">
      <c r="A26">
        <v>60624</v>
      </c>
      <c r="B26" t="s">
        <v>27</v>
      </c>
      <c r="C26" t="s">
        <v>20</v>
      </c>
      <c r="D26" s="74">
        <v>15422730</v>
      </c>
      <c r="E26" s="4">
        <v>0</v>
      </c>
      <c r="F26" s="4">
        <v>36828</v>
      </c>
      <c r="G26" s="4">
        <v>0</v>
      </c>
      <c r="H26" s="74">
        <f t="shared" si="0"/>
        <v>15459558</v>
      </c>
    </row>
    <row r="27" spans="1:8" x14ac:dyDescent="0.25">
      <c r="A27">
        <v>60626</v>
      </c>
      <c r="B27" t="s">
        <v>28</v>
      </c>
      <c r="C27" t="s">
        <v>20</v>
      </c>
      <c r="D27" s="74">
        <v>4605848.84</v>
      </c>
      <c r="E27" s="4">
        <v>81617</v>
      </c>
      <c r="F27" s="4">
        <v>18768</v>
      </c>
      <c r="G27" s="4">
        <v>0</v>
      </c>
      <c r="H27" s="74">
        <f t="shared" si="0"/>
        <v>4706233.84</v>
      </c>
    </row>
    <row r="28" spans="1:8" x14ac:dyDescent="0.25">
      <c r="A28">
        <v>60628</v>
      </c>
      <c r="B28" t="s">
        <v>29</v>
      </c>
      <c r="C28" t="s">
        <v>20</v>
      </c>
      <c r="D28" s="74">
        <v>4142462.85</v>
      </c>
      <c r="E28" s="4">
        <v>0</v>
      </c>
      <c r="F28" s="4">
        <v>13326</v>
      </c>
      <c r="G28" s="4">
        <v>0</v>
      </c>
      <c r="H28" s="74">
        <f t="shared" si="0"/>
        <v>4155788.85</v>
      </c>
    </row>
    <row r="29" spans="1:8" x14ac:dyDescent="0.25">
      <c r="A29">
        <v>60629</v>
      </c>
      <c r="B29" t="s">
        <v>30</v>
      </c>
      <c r="C29" t="s">
        <v>20</v>
      </c>
      <c r="D29" s="74">
        <v>8558210.3100000005</v>
      </c>
      <c r="E29" s="4">
        <v>0</v>
      </c>
      <c r="F29" s="4">
        <v>25508</v>
      </c>
      <c r="G29" s="4">
        <v>0</v>
      </c>
      <c r="H29" s="74">
        <f t="shared" si="0"/>
        <v>8583718.3100000005</v>
      </c>
    </row>
    <row r="30" spans="1:8" x14ac:dyDescent="0.25">
      <c r="A30">
        <v>60632</v>
      </c>
      <c r="B30" t="s">
        <v>31</v>
      </c>
      <c r="C30" t="s">
        <v>20</v>
      </c>
      <c r="D30" s="74">
        <v>4517312.4000000004</v>
      </c>
      <c r="E30" s="4">
        <v>0</v>
      </c>
      <c r="F30" s="4">
        <v>11147</v>
      </c>
      <c r="G30" s="4">
        <v>0</v>
      </c>
      <c r="H30" s="74">
        <f t="shared" si="0"/>
        <v>4528459.4000000004</v>
      </c>
    </row>
    <row r="31" spans="1:8" x14ac:dyDescent="0.25">
      <c r="A31">
        <v>60639</v>
      </c>
      <c r="B31" t="s">
        <v>32</v>
      </c>
      <c r="C31" t="s">
        <v>20</v>
      </c>
      <c r="D31" s="74">
        <v>1879555.93</v>
      </c>
      <c r="E31" s="4">
        <v>0</v>
      </c>
      <c r="F31" s="4">
        <v>7005</v>
      </c>
      <c r="G31" s="4">
        <v>0</v>
      </c>
      <c r="H31" s="74">
        <f t="shared" si="0"/>
        <v>1886560.93</v>
      </c>
    </row>
    <row r="32" spans="1:8" x14ac:dyDescent="0.25">
      <c r="A32">
        <v>60641</v>
      </c>
      <c r="B32" t="s">
        <v>33</v>
      </c>
      <c r="C32" t="s">
        <v>20</v>
      </c>
      <c r="D32" s="74">
        <v>1406241.83</v>
      </c>
      <c r="E32" s="4">
        <v>0</v>
      </c>
      <c r="F32" s="4">
        <v>6115</v>
      </c>
      <c r="G32" s="4">
        <v>0</v>
      </c>
      <c r="H32" s="74">
        <f t="shared" si="0"/>
        <v>1412356.83</v>
      </c>
    </row>
    <row r="33" spans="1:8" x14ac:dyDescent="0.25">
      <c r="A33">
        <v>60642</v>
      </c>
      <c r="B33" t="s">
        <v>34</v>
      </c>
      <c r="C33" t="s">
        <v>20</v>
      </c>
      <c r="D33" s="74">
        <v>2819147.13</v>
      </c>
      <c r="E33" s="4">
        <v>18700</v>
      </c>
      <c r="F33" s="4">
        <v>10214</v>
      </c>
      <c r="G33" s="4">
        <v>0</v>
      </c>
      <c r="H33" s="74">
        <f t="shared" si="0"/>
        <v>2848061.13</v>
      </c>
    </row>
    <row r="34" spans="1:8" x14ac:dyDescent="0.25">
      <c r="A34">
        <v>60645</v>
      </c>
      <c r="B34" t="s">
        <v>35</v>
      </c>
      <c r="C34" t="s">
        <v>20</v>
      </c>
      <c r="D34" s="74">
        <v>4014409.92</v>
      </c>
      <c r="E34" s="4">
        <v>161359</v>
      </c>
      <c r="F34" s="4">
        <v>15838</v>
      </c>
      <c r="G34" s="4">
        <v>0</v>
      </c>
      <c r="H34" s="74">
        <f t="shared" si="0"/>
        <v>4191606.92</v>
      </c>
    </row>
    <row r="35" spans="1:8" x14ac:dyDescent="0.25">
      <c r="A35">
        <v>60646</v>
      </c>
      <c r="B35" t="s">
        <v>36</v>
      </c>
      <c r="C35" t="s">
        <v>20</v>
      </c>
      <c r="D35" s="74">
        <v>3394120.27</v>
      </c>
      <c r="E35" s="4">
        <v>46056</v>
      </c>
      <c r="F35" s="4">
        <v>14322</v>
      </c>
      <c r="G35" s="4">
        <v>0</v>
      </c>
      <c r="H35" s="74">
        <f t="shared" si="0"/>
        <v>3454498.27</v>
      </c>
    </row>
    <row r="36" spans="1:8" x14ac:dyDescent="0.25">
      <c r="A36">
        <v>60647</v>
      </c>
      <c r="B36" t="s">
        <v>37</v>
      </c>
      <c r="C36" t="s">
        <v>20</v>
      </c>
      <c r="D36" s="74">
        <v>734942.26</v>
      </c>
      <c r="E36" s="4">
        <v>48486</v>
      </c>
      <c r="F36" s="4">
        <v>3392</v>
      </c>
      <c r="G36" s="4">
        <v>0</v>
      </c>
      <c r="H36" s="74">
        <f t="shared" si="0"/>
        <v>786820.26</v>
      </c>
    </row>
    <row r="37" spans="1:8" x14ac:dyDescent="0.25">
      <c r="A37">
        <v>60648</v>
      </c>
      <c r="B37" t="s">
        <v>38</v>
      </c>
      <c r="C37" t="s">
        <v>20</v>
      </c>
      <c r="D37" s="74">
        <v>2767964.83</v>
      </c>
      <c r="E37" s="4">
        <v>0</v>
      </c>
      <c r="F37" s="4">
        <v>11493</v>
      </c>
      <c r="G37" s="4">
        <v>0</v>
      </c>
      <c r="H37" s="74">
        <f t="shared" si="0"/>
        <v>2779457.83</v>
      </c>
    </row>
    <row r="38" spans="1:8" x14ac:dyDescent="0.25">
      <c r="A38">
        <v>60651</v>
      </c>
      <c r="B38" t="s">
        <v>39</v>
      </c>
      <c r="C38" t="s">
        <v>20</v>
      </c>
      <c r="D38" s="74">
        <v>2935356.75</v>
      </c>
      <c r="E38" s="4">
        <v>0</v>
      </c>
      <c r="F38" s="4">
        <v>9834</v>
      </c>
      <c r="G38" s="4">
        <v>0</v>
      </c>
      <c r="H38" s="74">
        <f t="shared" si="0"/>
        <v>2945190.75</v>
      </c>
    </row>
    <row r="39" spans="1:8" x14ac:dyDescent="0.25">
      <c r="A39">
        <v>60653</v>
      </c>
      <c r="B39" t="s">
        <v>40</v>
      </c>
      <c r="C39" t="s">
        <v>20</v>
      </c>
      <c r="D39" s="74">
        <v>5423132.3899999997</v>
      </c>
      <c r="E39" s="4">
        <v>57877</v>
      </c>
      <c r="F39" s="4">
        <v>22217</v>
      </c>
      <c r="G39" s="4">
        <v>0</v>
      </c>
      <c r="H39" s="74">
        <f t="shared" si="0"/>
        <v>5503226.3899999997</v>
      </c>
    </row>
    <row r="40" spans="1:8" x14ac:dyDescent="0.25">
      <c r="A40">
        <v>60654</v>
      </c>
      <c r="B40" t="s">
        <v>41</v>
      </c>
      <c r="C40" t="s">
        <v>20</v>
      </c>
      <c r="D40" s="74">
        <v>3317272.72</v>
      </c>
      <c r="E40" s="4">
        <v>0</v>
      </c>
      <c r="F40" s="4">
        <v>13129</v>
      </c>
      <c r="G40" s="4">
        <v>0</v>
      </c>
      <c r="H40" s="74">
        <f t="shared" si="0"/>
        <v>3330401.72</v>
      </c>
    </row>
    <row r="41" spans="1:8" x14ac:dyDescent="0.25">
      <c r="A41">
        <v>60655</v>
      </c>
      <c r="B41" t="s">
        <v>42</v>
      </c>
      <c r="C41" t="s">
        <v>20</v>
      </c>
      <c r="D41" s="74">
        <v>4977740.25</v>
      </c>
      <c r="E41" s="4">
        <v>0</v>
      </c>
      <c r="F41" s="4">
        <v>11758</v>
      </c>
      <c r="G41" s="4">
        <v>0</v>
      </c>
      <c r="H41" s="74">
        <f t="shared" si="0"/>
        <v>4989498.25</v>
      </c>
    </row>
    <row r="42" spans="1:8" x14ac:dyDescent="0.25">
      <c r="A42">
        <v>60656</v>
      </c>
      <c r="B42" t="s">
        <v>43</v>
      </c>
      <c r="C42" t="s">
        <v>20</v>
      </c>
      <c r="D42" s="74">
        <v>3653593.68</v>
      </c>
      <c r="E42" s="4">
        <v>0</v>
      </c>
      <c r="F42" s="4">
        <v>7914</v>
      </c>
      <c r="G42" s="4">
        <v>0</v>
      </c>
      <c r="H42" s="74">
        <f t="shared" si="0"/>
        <v>3661507.68</v>
      </c>
    </row>
    <row r="43" spans="1:8" x14ac:dyDescent="0.25">
      <c r="A43">
        <v>60659</v>
      </c>
      <c r="B43" t="s">
        <v>44</v>
      </c>
      <c r="C43" t="s">
        <v>20</v>
      </c>
      <c r="D43" s="74">
        <v>5398563.1399999997</v>
      </c>
      <c r="E43" s="4">
        <v>0</v>
      </c>
      <c r="F43" s="4">
        <v>21332</v>
      </c>
      <c r="G43" s="4">
        <v>0</v>
      </c>
      <c r="H43" s="74">
        <f t="shared" si="0"/>
        <v>5419895.1399999997</v>
      </c>
    </row>
    <row r="44" spans="1:8" x14ac:dyDescent="0.25">
      <c r="A44">
        <v>60660</v>
      </c>
      <c r="B44" t="s">
        <v>45</v>
      </c>
      <c r="C44" t="s">
        <v>20</v>
      </c>
      <c r="D44" s="74">
        <v>6231555.1200000001</v>
      </c>
      <c r="E44" s="4">
        <v>0</v>
      </c>
      <c r="F44" s="4">
        <v>17036</v>
      </c>
      <c r="G44" s="4">
        <v>0</v>
      </c>
      <c r="H44" s="74">
        <f t="shared" si="0"/>
        <v>6248591.1200000001</v>
      </c>
    </row>
    <row r="45" spans="1:8" x14ac:dyDescent="0.25">
      <c r="A45">
        <v>60661</v>
      </c>
      <c r="B45" t="s">
        <v>46</v>
      </c>
      <c r="C45" t="s">
        <v>20</v>
      </c>
      <c r="D45" s="74">
        <v>8423495.1600000001</v>
      </c>
      <c r="E45" s="4">
        <v>0</v>
      </c>
      <c r="F45" s="4">
        <v>33239</v>
      </c>
      <c r="G45" s="4">
        <v>0</v>
      </c>
      <c r="H45" s="74">
        <f t="shared" si="0"/>
        <v>8456734.1600000001</v>
      </c>
    </row>
    <row r="46" spans="1:8" x14ac:dyDescent="0.25">
      <c r="A46">
        <v>60662</v>
      </c>
      <c r="B46" t="s">
        <v>47</v>
      </c>
      <c r="C46" t="s">
        <v>20</v>
      </c>
      <c r="D46" s="74">
        <v>6640171.6699999999</v>
      </c>
      <c r="E46" s="4">
        <v>0</v>
      </c>
      <c r="F46" s="4">
        <v>23559</v>
      </c>
      <c r="G46" s="4">
        <v>0</v>
      </c>
      <c r="H46" s="74">
        <f t="shared" si="0"/>
        <v>6663730.6699999999</v>
      </c>
    </row>
    <row r="47" spans="1:8" x14ac:dyDescent="0.25">
      <c r="A47">
        <v>60663</v>
      </c>
      <c r="B47" t="s">
        <v>48</v>
      </c>
      <c r="C47" t="s">
        <v>20</v>
      </c>
      <c r="D47" s="74">
        <v>10235614.859999999</v>
      </c>
      <c r="E47" s="4">
        <v>0</v>
      </c>
      <c r="F47" s="4">
        <v>31358</v>
      </c>
      <c r="G47" s="4">
        <v>0</v>
      </c>
      <c r="H47" s="74">
        <f t="shared" si="0"/>
        <v>10266972.859999999</v>
      </c>
    </row>
    <row r="48" spans="1:8" x14ac:dyDescent="0.25">
      <c r="A48">
        <v>60664</v>
      </c>
      <c r="B48" t="s">
        <v>49</v>
      </c>
      <c r="C48" t="s">
        <v>20</v>
      </c>
      <c r="D48" s="74">
        <v>17494444.84</v>
      </c>
      <c r="E48" s="4">
        <v>433211</v>
      </c>
      <c r="F48" s="4">
        <v>63805</v>
      </c>
      <c r="G48" s="4">
        <v>126098</v>
      </c>
      <c r="H48" s="74">
        <f t="shared" si="0"/>
        <v>18117558.84</v>
      </c>
    </row>
    <row r="49" spans="1:8" x14ac:dyDescent="0.25">
      <c r="A49">
        <v>60665</v>
      </c>
      <c r="B49" t="s">
        <v>50</v>
      </c>
      <c r="C49" t="s">
        <v>20</v>
      </c>
      <c r="D49" s="74">
        <v>8249047.7800000003</v>
      </c>
      <c r="E49" s="4">
        <v>184609</v>
      </c>
      <c r="F49" s="4">
        <v>34937</v>
      </c>
      <c r="G49" s="4">
        <v>0</v>
      </c>
      <c r="H49" s="74">
        <f t="shared" si="0"/>
        <v>8468593.7800000012</v>
      </c>
    </row>
    <row r="50" spans="1:8" x14ac:dyDescent="0.25">
      <c r="A50">
        <v>60666</v>
      </c>
      <c r="B50" t="s">
        <v>51</v>
      </c>
      <c r="C50" t="s">
        <v>20</v>
      </c>
      <c r="D50" s="74">
        <v>3091779.52</v>
      </c>
      <c r="E50" s="4">
        <v>109485</v>
      </c>
      <c r="F50" s="4">
        <v>12816</v>
      </c>
      <c r="G50" s="4">
        <v>0</v>
      </c>
      <c r="H50" s="74">
        <f t="shared" si="0"/>
        <v>3214080.52</v>
      </c>
    </row>
    <row r="51" spans="1:8" x14ac:dyDescent="0.25">
      <c r="A51">
        <v>60667</v>
      </c>
      <c r="B51" t="s">
        <v>52</v>
      </c>
      <c r="C51" t="s">
        <v>20</v>
      </c>
      <c r="D51" s="74">
        <v>15774986.67</v>
      </c>
      <c r="E51" s="4">
        <v>0</v>
      </c>
      <c r="F51" s="4">
        <v>22669</v>
      </c>
      <c r="G51" s="4">
        <v>0</v>
      </c>
      <c r="H51" s="74">
        <f t="shared" si="0"/>
        <v>15797655.67</v>
      </c>
    </row>
    <row r="52" spans="1:8" x14ac:dyDescent="0.25">
      <c r="A52">
        <v>60668</v>
      </c>
      <c r="B52" t="s">
        <v>53</v>
      </c>
      <c r="C52" t="s">
        <v>20</v>
      </c>
      <c r="D52" s="74">
        <v>4218833.22</v>
      </c>
      <c r="E52" s="4">
        <v>95554</v>
      </c>
      <c r="F52" s="4">
        <v>17950</v>
      </c>
      <c r="G52" s="4">
        <v>0</v>
      </c>
      <c r="H52" s="74">
        <f t="shared" si="0"/>
        <v>4332337.22</v>
      </c>
    </row>
    <row r="53" spans="1:8" x14ac:dyDescent="0.25">
      <c r="A53">
        <v>60669</v>
      </c>
      <c r="B53" t="s">
        <v>54</v>
      </c>
      <c r="C53" t="s">
        <v>20</v>
      </c>
      <c r="D53" s="74">
        <v>21928513.09</v>
      </c>
      <c r="E53" s="4">
        <v>0</v>
      </c>
      <c r="F53" s="4">
        <v>57354</v>
      </c>
      <c r="G53" s="4">
        <v>0</v>
      </c>
      <c r="H53" s="74">
        <f t="shared" si="0"/>
        <v>21985867.09</v>
      </c>
    </row>
    <row r="54" spans="1:8" x14ac:dyDescent="0.25">
      <c r="A54">
        <v>60670</v>
      </c>
      <c r="B54" t="s">
        <v>55</v>
      </c>
      <c r="C54" t="s">
        <v>20</v>
      </c>
      <c r="D54" s="74">
        <v>17378932.359999999</v>
      </c>
      <c r="E54" s="4">
        <v>0</v>
      </c>
      <c r="F54" s="4">
        <v>31151</v>
      </c>
      <c r="G54" s="4">
        <v>0</v>
      </c>
      <c r="H54" s="74">
        <f t="shared" si="0"/>
        <v>17410083.359999999</v>
      </c>
    </row>
    <row r="55" spans="1:8" x14ac:dyDescent="0.25">
      <c r="A55">
        <v>61001</v>
      </c>
      <c r="B55" t="s">
        <v>56</v>
      </c>
      <c r="C55" t="s">
        <v>57</v>
      </c>
      <c r="D55" s="74">
        <v>1872808.23</v>
      </c>
      <c r="E55" s="4">
        <v>0</v>
      </c>
      <c r="F55" s="4">
        <v>7505</v>
      </c>
      <c r="G55" s="4">
        <v>0</v>
      </c>
      <c r="H55" s="74">
        <f t="shared" si="0"/>
        <v>1880313.23</v>
      </c>
    </row>
    <row r="56" spans="1:8" x14ac:dyDescent="0.25">
      <c r="A56">
        <v>61002</v>
      </c>
      <c r="B56" t="s">
        <v>58</v>
      </c>
      <c r="C56" t="s">
        <v>57</v>
      </c>
      <c r="D56" s="74">
        <v>1243551.08</v>
      </c>
      <c r="E56" s="4">
        <v>70928</v>
      </c>
      <c r="F56" s="4">
        <v>4720</v>
      </c>
      <c r="G56" s="4">
        <v>0</v>
      </c>
      <c r="H56" s="74">
        <f t="shared" si="0"/>
        <v>1319199.08</v>
      </c>
    </row>
    <row r="57" spans="1:8" x14ac:dyDescent="0.25">
      <c r="A57">
        <v>61007</v>
      </c>
      <c r="B57" t="s">
        <v>59</v>
      </c>
      <c r="C57" t="s">
        <v>57</v>
      </c>
      <c r="D57" s="74">
        <v>1641296.93</v>
      </c>
      <c r="E57" s="4">
        <v>17114</v>
      </c>
      <c r="F57" s="4">
        <v>6721</v>
      </c>
      <c r="G57" s="4">
        <v>0</v>
      </c>
      <c r="H57" s="74">
        <f t="shared" si="0"/>
        <v>1665131.93</v>
      </c>
    </row>
    <row r="58" spans="1:8" x14ac:dyDescent="0.25">
      <c r="A58">
        <v>61008</v>
      </c>
      <c r="B58" t="s">
        <v>60</v>
      </c>
      <c r="C58" t="s">
        <v>57</v>
      </c>
      <c r="D58" s="74">
        <v>2205351.2799999998</v>
      </c>
      <c r="E58" s="4">
        <v>0</v>
      </c>
      <c r="F58" s="4">
        <v>5999</v>
      </c>
      <c r="G58" s="4">
        <v>0</v>
      </c>
      <c r="H58" s="74">
        <f t="shared" si="0"/>
        <v>2211350.2799999998</v>
      </c>
    </row>
    <row r="59" spans="1:8" x14ac:dyDescent="0.25">
      <c r="A59">
        <v>61012</v>
      </c>
      <c r="B59" t="s">
        <v>61</v>
      </c>
      <c r="C59" t="s">
        <v>57</v>
      </c>
      <c r="D59" s="74">
        <v>3775470.79</v>
      </c>
      <c r="E59" s="4">
        <v>0</v>
      </c>
      <c r="F59" s="4">
        <v>12489</v>
      </c>
      <c r="G59" s="4">
        <v>0</v>
      </c>
      <c r="H59" s="74">
        <f t="shared" si="0"/>
        <v>3787959.79</v>
      </c>
    </row>
    <row r="60" spans="1:8" x14ac:dyDescent="0.25">
      <c r="A60">
        <v>61013</v>
      </c>
      <c r="B60" t="s">
        <v>62</v>
      </c>
      <c r="C60" t="s">
        <v>57</v>
      </c>
      <c r="D60" s="74">
        <v>2818118.79</v>
      </c>
      <c r="E60" s="4">
        <v>71036</v>
      </c>
      <c r="F60" s="4">
        <v>10930</v>
      </c>
      <c r="G60" s="4">
        <v>0</v>
      </c>
      <c r="H60" s="74">
        <f t="shared" si="0"/>
        <v>2900084.79</v>
      </c>
    </row>
    <row r="61" spans="1:8" x14ac:dyDescent="0.25">
      <c r="A61">
        <v>61016</v>
      </c>
      <c r="B61" t="s">
        <v>63</v>
      </c>
      <c r="C61" t="s">
        <v>57</v>
      </c>
      <c r="D61" s="74">
        <v>2439981.34</v>
      </c>
      <c r="E61" s="4">
        <v>67735</v>
      </c>
      <c r="F61" s="4">
        <v>9559</v>
      </c>
      <c r="G61" s="4">
        <v>0</v>
      </c>
      <c r="H61" s="74">
        <f t="shared" si="0"/>
        <v>2517275.34</v>
      </c>
    </row>
    <row r="62" spans="1:8" x14ac:dyDescent="0.25">
      <c r="A62">
        <v>61017</v>
      </c>
      <c r="B62" t="s">
        <v>64</v>
      </c>
      <c r="C62" t="s">
        <v>57</v>
      </c>
      <c r="D62" s="74">
        <v>1708341.17</v>
      </c>
      <c r="E62" s="4">
        <v>37179</v>
      </c>
      <c r="F62" s="4">
        <v>7255</v>
      </c>
      <c r="G62" s="4">
        <v>0</v>
      </c>
      <c r="H62" s="74">
        <f t="shared" si="0"/>
        <v>1752775.17</v>
      </c>
    </row>
    <row r="63" spans="1:8" x14ac:dyDescent="0.25">
      <c r="A63">
        <v>61019</v>
      </c>
      <c r="B63" t="s">
        <v>65</v>
      </c>
      <c r="C63" t="s">
        <v>57</v>
      </c>
      <c r="D63" s="74">
        <v>2194870.67</v>
      </c>
      <c r="E63" s="4">
        <v>0</v>
      </c>
      <c r="F63" s="4">
        <v>5850</v>
      </c>
      <c r="G63" s="4">
        <v>0</v>
      </c>
      <c r="H63" s="74">
        <f t="shared" si="0"/>
        <v>2200720.67</v>
      </c>
    </row>
    <row r="64" spans="1:8" x14ac:dyDescent="0.25">
      <c r="A64">
        <v>61020</v>
      </c>
      <c r="B64" t="s">
        <v>66</v>
      </c>
      <c r="C64" t="s">
        <v>57</v>
      </c>
      <c r="D64" s="74">
        <v>1973068.26</v>
      </c>
      <c r="E64" s="4">
        <v>0</v>
      </c>
      <c r="F64" s="4">
        <v>6514</v>
      </c>
      <c r="G64" s="4">
        <v>0</v>
      </c>
      <c r="H64" s="74">
        <f t="shared" si="0"/>
        <v>1979582.26</v>
      </c>
    </row>
    <row r="65" spans="1:8" x14ac:dyDescent="0.25">
      <c r="A65">
        <v>61021</v>
      </c>
      <c r="B65" t="s">
        <v>67</v>
      </c>
      <c r="C65" t="s">
        <v>57</v>
      </c>
      <c r="D65" s="74">
        <v>4967986.37</v>
      </c>
      <c r="E65" s="4">
        <v>0</v>
      </c>
      <c r="F65" s="4">
        <v>10603</v>
      </c>
      <c r="G65" s="4">
        <v>0</v>
      </c>
      <c r="H65" s="74">
        <f t="shared" si="0"/>
        <v>4978589.37</v>
      </c>
    </row>
    <row r="66" spans="1:8" x14ac:dyDescent="0.25">
      <c r="A66">
        <v>61024</v>
      </c>
      <c r="B66" t="s">
        <v>68</v>
      </c>
      <c r="C66" t="s">
        <v>57</v>
      </c>
      <c r="D66" s="74">
        <v>2403848.71</v>
      </c>
      <c r="E66" s="4">
        <v>163389</v>
      </c>
      <c r="F66" s="4">
        <v>9834</v>
      </c>
      <c r="G66" s="4">
        <v>0</v>
      </c>
      <c r="H66" s="74">
        <f t="shared" si="0"/>
        <v>2577071.71</v>
      </c>
    </row>
    <row r="67" spans="1:8" x14ac:dyDescent="0.25">
      <c r="A67">
        <v>61027</v>
      </c>
      <c r="B67" t="s">
        <v>69</v>
      </c>
      <c r="C67" t="s">
        <v>57</v>
      </c>
      <c r="D67" s="74">
        <v>2057482.63</v>
      </c>
      <c r="E67" s="4">
        <v>0</v>
      </c>
      <c r="F67" s="4">
        <v>7221</v>
      </c>
      <c r="G67" s="4">
        <v>0</v>
      </c>
      <c r="H67" s="74">
        <f t="shared" si="0"/>
        <v>2064703.63</v>
      </c>
    </row>
    <row r="68" spans="1:8" x14ac:dyDescent="0.25">
      <c r="A68">
        <v>61030</v>
      </c>
      <c r="B68" t="s">
        <v>70</v>
      </c>
      <c r="C68" t="s">
        <v>57</v>
      </c>
      <c r="D68" s="74">
        <v>1963668.78</v>
      </c>
      <c r="E68" s="4">
        <v>82592</v>
      </c>
      <c r="F68" s="4">
        <v>8256</v>
      </c>
      <c r="G68" s="4">
        <v>0</v>
      </c>
      <c r="H68" s="74">
        <f t="shared" si="0"/>
        <v>2054516.78</v>
      </c>
    </row>
    <row r="69" spans="1:8" x14ac:dyDescent="0.25">
      <c r="A69">
        <v>61032</v>
      </c>
      <c r="B69" t="s">
        <v>71</v>
      </c>
      <c r="C69" t="s">
        <v>57</v>
      </c>
      <c r="D69" s="74">
        <v>2362505.09</v>
      </c>
      <c r="E69" s="4">
        <v>80124</v>
      </c>
      <c r="F69" s="4">
        <v>9632</v>
      </c>
      <c r="G69" s="4">
        <v>0</v>
      </c>
      <c r="H69" s="74">
        <f t="shared" ref="H69:H132" si="1">SUM(D69:G69)</f>
        <v>2452261.09</v>
      </c>
    </row>
    <row r="70" spans="1:8" x14ac:dyDescent="0.25">
      <c r="A70">
        <v>61033</v>
      </c>
      <c r="B70" t="s">
        <v>72</v>
      </c>
      <c r="C70" t="s">
        <v>57</v>
      </c>
      <c r="D70" s="74">
        <v>2747224.36</v>
      </c>
      <c r="E70" s="4">
        <v>0</v>
      </c>
      <c r="F70" s="4">
        <v>11277</v>
      </c>
      <c r="G70" s="4">
        <v>0</v>
      </c>
      <c r="H70" s="74">
        <f t="shared" si="1"/>
        <v>2758501.36</v>
      </c>
    </row>
    <row r="71" spans="1:8" x14ac:dyDescent="0.25">
      <c r="A71">
        <v>61043</v>
      </c>
      <c r="B71" t="s">
        <v>73</v>
      </c>
      <c r="C71" t="s">
        <v>57</v>
      </c>
      <c r="D71" s="74">
        <v>4942029.5999999996</v>
      </c>
      <c r="E71" s="4">
        <v>0</v>
      </c>
      <c r="F71" s="4">
        <v>16487</v>
      </c>
      <c r="G71" s="4">
        <v>0</v>
      </c>
      <c r="H71" s="74">
        <f t="shared" si="1"/>
        <v>4958516.5999999996</v>
      </c>
    </row>
    <row r="72" spans="1:8" x14ac:dyDescent="0.25">
      <c r="A72">
        <v>61045</v>
      </c>
      <c r="B72" t="s">
        <v>74</v>
      </c>
      <c r="C72" t="s">
        <v>57</v>
      </c>
      <c r="D72" s="74">
        <v>7929366.54</v>
      </c>
      <c r="E72" s="4">
        <v>0</v>
      </c>
      <c r="F72" s="4">
        <v>30473</v>
      </c>
      <c r="G72" s="4">
        <v>0</v>
      </c>
      <c r="H72" s="74">
        <f t="shared" si="1"/>
        <v>7959839.54</v>
      </c>
    </row>
    <row r="73" spans="1:8" x14ac:dyDescent="0.25">
      <c r="A73">
        <v>61049</v>
      </c>
      <c r="B73" t="s">
        <v>75</v>
      </c>
      <c r="C73" t="s">
        <v>57</v>
      </c>
      <c r="D73" s="74">
        <v>3496035.77</v>
      </c>
      <c r="E73" s="4">
        <v>84656</v>
      </c>
      <c r="F73" s="4">
        <v>12013</v>
      </c>
      <c r="G73" s="4">
        <v>0</v>
      </c>
      <c r="H73" s="74">
        <f t="shared" si="1"/>
        <v>3592704.77</v>
      </c>
    </row>
    <row r="74" spans="1:8" x14ac:dyDescent="0.25">
      <c r="A74">
        <v>61050</v>
      </c>
      <c r="B74" t="s">
        <v>76</v>
      </c>
      <c r="C74" t="s">
        <v>57</v>
      </c>
      <c r="D74" s="74">
        <v>4295525.84</v>
      </c>
      <c r="E74" s="4">
        <v>117915</v>
      </c>
      <c r="F74" s="4">
        <v>15467</v>
      </c>
      <c r="G74" s="4">
        <v>0</v>
      </c>
      <c r="H74" s="74">
        <f t="shared" si="1"/>
        <v>4428907.84</v>
      </c>
    </row>
    <row r="75" spans="1:8" x14ac:dyDescent="0.25">
      <c r="A75">
        <v>61051</v>
      </c>
      <c r="B75" t="s">
        <v>77</v>
      </c>
      <c r="C75" t="s">
        <v>57</v>
      </c>
      <c r="D75" s="74">
        <v>3999865.61</v>
      </c>
      <c r="E75" s="4">
        <v>65309</v>
      </c>
      <c r="F75" s="4">
        <v>13379</v>
      </c>
      <c r="G75" s="4">
        <v>0</v>
      </c>
      <c r="H75" s="74">
        <f t="shared" si="1"/>
        <v>4078553.61</v>
      </c>
    </row>
    <row r="76" spans="1:8" x14ac:dyDescent="0.25">
      <c r="A76">
        <v>61052</v>
      </c>
      <c r="B76" t="s">
        <v>78</v>
      </c>
      <c r="C76" t="s">
        <v>57</v>
      </c>
      <c r="D76" s="74">
        <v>3330536.03</v>
      </c>
      <c r="E76" s="4">
        <v>66371</v>
      </c>
      <c r="F76" s="4">
        <v>13596</v>
      </c>
      <c r="G76" s="4">
        <v>0</v>
      </c>
      <c r="H76" s="74">
        <f t="shared" si="1"/>
        <v>3410503.03</v>
      </c>
    </row>
    <row r="77" spans="1:8" x14ac:dyDescent="0.25">
      <c r="A77">
        <v>61053</v>
      </c>
      <c r="B77" t="s">
        <v>57</v>
      </c>
      <c r="C77" t="s">
        <v>57</v>
      </c>
      <c r="D77" s="74">
        <v>20811548.43</v>
      </c>
      <c r="E77" s="4">
        <v>0</v>
      </c>
      <c r="F77" s="4">
        <v>62039</v>
      </c>
      <c r="G77" s="4">
        <v>30610</v>
      </c>
      <c r="H77" s="74">
        <f t="shared" si="1"/>
        <v>20904197.43</v>
      </c>
    </row>
    <row r="78" spans="1:8" x14ac:dyDescent="0.25">
      <c r="A78">
        <v>61054</v>
      </c>
      <c r="B78" t="s">
        <v>79</v>
      </c>
      <c r="C78" t="s">
        <v>57</v>
      </c>
      <c r="D78" s="74">
        <v>4367933.8099999996</v>
      </c>
      <c r="E78" s="4">
        <v>226641</v>
      </c>
      <c r="F78" s="4">
        <v>17473</v>
      </c>
      <c r="G78" s="4">
        <v>0</v>
      </c>
      <c r="H78" s="74">
        <f t="shared" si="1"/>
        <v>4612047.8099999996</v>
      </c>
    </row>
    <row r="79" spans="1:8" x14ac:dyDescent="0.25">
      <c r="A79">
        <v>61055</v>
      </c>
      <c r="B79" t="s">
        <v>80</v>
      </c>
      <c r="C79" t="s">
        <v>57</v>
      </c>
      <c r="D79" s="74">
        <v>1850582.89</v>
      </c>
      <c r="E79" s="4">
        <v>0</v>
      </c>
      <c r="F79" s="4">
        <v>7606</v>
      </c>
      <c r="G79" s="4">
        <v>0</v>
      </c>
      <c r="H79" s="74">
        <f t="shared" si="1"/>
        <v>1858188.89</v>
      </c>
    </row>
    <row r="80" spans="1:8" x14ac:dyDescent="0.25">
      <c r="A80">
        <v>61057</v>
      </c>
      <c r="B80" t="s">
        <v>81</v>
      </c>
      <c r="C80" t="s">
        <v>57</v>
      </c>
      <c r="D80" s="74">
        <v>3497208.51</v>
      </c>
      <c r="E80" s="4">
        <v>0</v>
      </c>
      <c r="F80" s="4">
        <v>11041</v>
      </c>
      <c r="G80" s="4">
        <v>0</v>
      </c>
      <c r="H80" s="74">
        <f t="shared" si="1"/>
        <v>3508249.51</v>
      </c>
    </row>
    <row r="81" spans="1:8" x14ac:dyDescent="0.25">
      <c r="A81">
        <v>61059</v>
      </c>
      <c r="B81" t="s">
        <v>82</v>
      </c>
      <c r="C81" t="s">
        <v>57</v>
      </c>
      <c r="D81" s="74">
        <v>7561281.25</v>
      </c>
      <c r="E81" s="4">
        <v>0</v>
      </c>
      <c r="F81" s="4">
        <v>26581</v>
      </c>
      <c r="G81" s="4">
        <v>0</v>
      </c>
      <c r="H81" s="74">
        <f t="shared" si="1"/>
        <v>7587862.25</v>
      </c>
    </row>
    <row r="82" spans="1:8" x14ac:dyDescent="0.25">
      <c r="A82">
        <v>61060</v>
      </c>
      <c r="B82" t="s">
        <v>83</v>
      </c>
      <c r="C82" t="s">
        <v>57</v>
      </c>
      <c r="D82" s="74">
        <v>5568121.7199999997</v>
      </c>
      <c r="E82" s="4">
        <v>0</v>
      </c>
      <c r="F82" s="4">
        <v>21072</v>
      </c>
      <c r="G82" s="4">
        <v>0</v>
      </c>
      <c r="H82" s="74">
        <f t="shared" si="1"/>
        <v>5589193.7199999997</v>
      </c>
    </row>
    <row r="83" spans="1:8" x14ac:dyDescent="0.25">
      <c r="A83">
        <v>61061</v>
      </c>
      <c r="B83" t="s">
        <v>84</v>
      </c>
      <c r="C83" t="s">
        <v>57</v>
      </c>
      <c r="D83" s="74">
        <v>8708136.6500000004</v>
      </c>
      <c r="E83" s="4">
        <v>0</v>
      </c>
      <c r="F83" s="4">
        <v>30569</v>
      </c>
      <c r="G83" s="4">
        <v>0</v>
      </c>
      <c r="H83" s="74">
        <f t="shared" si="1"/>
        <v>8738705.6500000004</v>
      </c>
    </row>
    <row r="84" spans="1:8" x14ac:dyDescent="0.25">
      <c r="A84">
        <v>61101</v>
      </c>
      <c r="B84" t="s">
        <v>85</v>
      </c>
      <c r="C84" t="s">
        <v>86</v>
      </c>
      <c r="D84" s="74">
        <v>5097376.95</v>
      </c>
      <c r="E84" s="4">
        <v>383578</v>
      </c>
      <c r="F84" s="4">
        <v>18108</v>
      </c>
      <c r="G84" s="4">
        <v>0</v>
      </c>
      <c r="H84" s="74">
        <f t="shared" si="1"/>
        <v>5499062.9500000002</v>
      </c>
    </row>
    <row r="85" spans="1:8" x14ac:dyDescent="0.25">
      <c r="A85">
        <v>61105</v>
      </c>
      <c r="B85" t="s">
        <v>87</v>
      </c>
      <c r="C85" t="s">
        <v>86</v>
      </c>
      <c r="D85" s="74">
        <v>1349999.5</v>
      </c>
      <c r="E85" s="4">
        <v>33247</v>
      </c>
      <c r="F85" s="4">
        <v>4638</v>
      </c>
      <c r="G85" s="4">
        <v>0</v>
      </c>
      <c r="H85" s="74">
        <f t="shared" si="1"/>
        <v>1387884.5</v>
      </c>
    </row>
    <row r="86" spans="1:8" x14ac:dyDescent="0.25">
      <c r="A86">
        <v>61106</v>
      </c>
      <c r="B86" t="s">
        <v>88</v>
      </c>
      <c r="C86" t="s">
        <v>86</v>
      </c>
      <c r="D86" s="74">
        <v>2101531</v>
      </c>
      <c r="E86" s="4">
        <v>52044</v>
      </c>
      <c r="F86" s="4">
        <v>7606</v>
      </c>
      <c r="G86" s="4">
        <v>0</v>
      </c>
      <c r="H86" s="74">
        <f t="shared" si="1"/>
        <v>2161181</v>
      </c>
    </row>
    <row r="87" spans="1:8" x14ac:dyDescent="0.25">
      <c r="A87">
        <v>61107</v>
      </c>
      <c r="B87" t="s">
        <v>89</v>
      </c>
      <c r="C87" t="s">
        <v>86</v>
      </c>
      <c r="D87" s="74">
        <v>1640885.96</v>
      </c>
      <c r="E87" s="4">
        <v>0</v>
      </c>
      <c r="F87" s="4">
        <v>6384</v>
      </c>
      <c r="G87" s="4">
        <v>0</v>
      </c>
      <c r="H87" s="74">
        <f t="shared" si="1"/>
        <v>1647269.96</v>
      </c>
    </row>
    <row r="88" spans="1:8" x14ac:dyDescent="0.25">
      <c r="A88">
        <v>61108</v>
      </c>
      <c r="B88" t="s">
        <v>86</v>
      </c>
      <c r="C88" t="s">
        <v>86</v>
      </c>
      <c r="D88" s="74">
        <v>52287624.020000003</v>
      </c>
      <c r="E88" s="4">
        <v>0</v>
      </c>
      <c r="F88" s="4">
        <v>144925</v>
      </c>
      <c r="G88" s="4">
        <v>0</v>
      </c>
      <c r="H88" s="74">
        <f t="shared" si="1"/>
        <v>52432549.020000003</v>
      </c>
    </row>
    <row r="89" spans="1:8" x14ac:dyDescent="0.25">
      <c r="A89">
        <v>61109</v>
      </c>
      <c r="B89" t="s">
        <v>90</v>
      </c>
      <c r="C89" t="s">
        <v>86</v>
      </c>
      <c r="D89" s="74">
        <v>2152074.23</v>
      </c>
      <c r="E89" s="4">
        <v>114485</v>
      </c>
      <c r="F89" s="4">
        <v>8260</v>
      </c>
      <c r="G89" s="4">
        <v>0</v>
      </c>
      <c r="H89" s="74">
        <f t="shared" si="1"/>
        <v>2274819.23</v>
      </c>
    </row>
    <row r="90" spans="1:8" x14ac:dyDescent="0.25">
      <c r="A90">
        <v>61110</v>
      </c>
      <c r="B90" t="s">
        <v>91</v>
      </c>
      <c r="C90" t="s">
        <v>86</v>
      </c>
      <c r="D90" s="74">
        <v>4182922.55</v>
      </c>
      <c r="E90" s="4">
        <v>38821</v>
      </c>
      <c r="F90" s="4">
        <v>11339</v>
      </c>
      <c r="G90" s="4">
        <v>0</v>
      </c>
      <c r="H90" s="74">
        <f t="shared" si="1"/>
        <v>4233082.55</v>
      </c>
    </row>
    <row r="91" spans="1:8" x14ac:dyDescent="0.25">
      <c r="A91">
        <v>61111</v>
      </c>
      <c r="B91" t="s">
        <v>92</v>
      </c>
      <c r="C91" t="s">
        <v>86</v>
      </c>
      <c r="D91" s="74">
        <v>1821839.33</v>
      </c>
      <c r="E91" s="4">
        <v>10140</v>
      </c>
      <c r="F91" s="4">
        <v>7698</v>
      </c>
      <c r="G91" s="4">
        <v>0</v>
      </c>
      <c r="H91" s="74">
        <f t="shared" si="1"/>
        <v>1839677.33</v>
      </c>
    </row>
    <row r="92" spans="1:8" x14ac:dyDescent="0.25">
      <c r="A92">
        <v>61112</v>
      </c>
      <c r="B92" t="s">
        <v>93</v>
      </c>
      <c r="C92" t="s">
        <v>86</v>
      </c>
      <c r="D92" s="74">
        <v>584138.52</v>
      </c>
      <c r="E92" s="4">
        <v>68658</v>
      </c>
      <c r="F92" s="4">
        <v>2454</v>
      </c>
      <c r="G92" s="4">
        <v>0</v>
      </c>
      <c r="H92" s="74">
        <f t="shared" si="1"/>
        <v>655250.52</v>
      </c>
    </row>
    <row r="93" spans="1:8" x14ac:dyDescent="0.25">
      <c r="A93">
        <v>61113</v>
      </c>
      <c r="B93" t="s">
        <v>94</v>
      </c>
      <c r="C93" t="s">
        <v>86</v>
      </c>
      <c r="D93" s="74">
        <v>4001803.11</v>
      </c>
      <c r="E93" s="4">
        <v>56423</v>
      </c>
      <c r="F93" s="4">
        <v>14664</v>
      </c>
      <c r="G93" s="4">
        <v>0</v>
      </c>
      <c r="H93" s="74">
        <f t="shared" si="1"/>
        <v>4072890.11</v>
      </c>
    </row>
    <row r="94" spans="1:8" x14ac:dyDescent="0.25">
      <c r="A94">
        <v>61114</v>
      </c>
      <c r="B94" t="s">
        <v>95</v>
      </c>
      <c r="C94" t="s">
        <v>86</v>
      </c>
      <c r="D94" s="74">
        <v>3722499.02</v>
      </c>
      <c r="E94" s="4">
        <v>0</v>
      </c>
      <c r="F94" s="4">
        <v>11248</v>
      </c>
      <c r="G94" s="4">
        <v>0</v>
      </c>
      <c r="H94" s="74">
        <f t="shared" si="1"/>
        <v>3733747.02</v>
      </c>
    </row>
    <row r="95" spans="1:8" x14ac:dyDescent="0.25">
      <c r="A95">
        <v>61115</v>
      </c>
      <c r="B95" t="s">
        <v>96</v>
      </c>
      <c r="C95" t="s">
        <v>86</v>
      </c>
      <c r="D95" s="74">
        <v>2266856.7400000002</v>
      </c>
      <c r="E95" s="4">
        <v>77447</v>
      </c>
      <c r="F95" s="4">
        <v>9131</v>
      </c>
      <c r="G95" s="4">
        <v>0</v>
      </c>
      <c r="H95" s="74">
        <f t="shared" si="1"/>
        <v>2353434.7400000002</v>
      </c>
    </row>
    <row r="96" spans="1:8" x14ac:dyDescent="0.25">
      <c r="A96">
        <v>61116</v>
      </c>
      <c r="B96" t="s">
        <v>97</v>
      </c>
      <c r="C96" t="s">
        <v>86</v>
      </c>
      <c r="D96" s="74">
        <v>2797893.99</v>
      </c>
      <c r="E96" s="4">
        <v>0</v>
      </c>
      <c r="F96" s="4">
        <v>6774</v>
      </c>
      <c r="G96" s="4">
        <v>0</v>
      </c>
      <c r="H96" s="74">
        <f t="shared" si="1"/>
        <v>2804667.99</v>
      </c>
    </row>
    <row r="97" spans="1:8" x14ac:dyDescent="0.25">
      <c r="A97">
        <v>61118</v>
      </c>
      <c r="B97" t="s">
        <v>98</v>
      </c>
      <c r="C97" t="s">
        <v>86</v>
      </c>
      <c r="D97" s="74">
        <v>1256309.6399999999</v>
      </c>
      <c r="E97" s="4">
        <v>53466</v>
      </c>
      <c r="F97" s="4">
        <v>4700</v>
      </c>
      <c r="G97" s="4">
        <v>0</v>
      </c>
      <c r="H97" s="74">
        <f t="shared" si="1"/>
        <v>1314475.6399999999</v>
      </c>
    </row>
    <row r="98" spans="1:8" x14ac:dyDescent="0.25">
      <c r="A98">
        <v>61119</v>
      </c>
      <c r="B98" t="s">
        <v>99</v>
      </c>
      <c r="C98" t="s">
        <v>86</v>
      </c>
      <c r="D98" s="74">
        <v>699344.7</v>
      </c>
      <c r="E98" s="4">
        <v>39978</v>
      </c>
      <c r="F98" s="4">
        <v>2627</v>
      </c>
      <c r="G98" s="4">
        <v>0</v>
      </c>
      <c r="H98" s="74">
        <f t="shared" si="1"/>
        <v>741949.7</v>
      </c>
    </row>
    <row r="99" spans="1:8" x14ac:dyDescent="0.25">
      <c r="A99">
        <v>61120</v>
      </c>
      <c r="B99" t="s">
        <v>100</v>
      </c>
      <c r="C99" t="s">
        <v>86</v>
      </c>
      <c r="D99" s="74">
        <v>14923127.99</v>
      </c>
      <c r="E99" s="4">
        <v>436477</v>
      </c>
      <c r="F99" s="4">
        <v>54812</v>
      </c>
      <c r="G99" s="4">
        <v>113436</v>
      </c>
      <c r="H99" s="74">
        <f t="shared" si="1"/>
        <v>15527852.99</v>
      </c>
    </row>
    <row r="100" spans="1:8" x14ac:dyDescent="0.25">
      <c r="A100">
        <v>61203</v>
      </c>
      <c r="B100" t="s">
        <v>101</v>
      </c>
      <c r="C100" t="s">
        <v>102</v>
      </c>
      <c r="D100" s="74">
        <v>3408411.97</v>
      </c>
      <c r="E100" s="4">
        <v>62765</v>
      </c>
      <c r="F100" s="4">
        <v>13004</v>
      </c>
      <c r="G100" s="4">
        <v>0</v>
      </c>
      <c r="H100" s="74">
        <f t="shared" si="1"/>
        <v>3484180.97</v>
      </c>
    </row>
    <row r="101" spans="1:8" x14ac:dyDescent="0.25">
      <c r="A101">
        <v>61204</v>
      </c>
      <c r="B101" t="s">
        <v>103</v>
      </c>
      <c r="C101" t="s">
        <v>102</v>
      </c>
      <c r="D101" s="74">
        <v>3154753.21</v>
      </c>
      <c r="E101" s="4">
        <v>0</v>
      </c>
      <c r="F101" s="4">
        <v>8992</v>
      </c>
      <c r="G101" s="4">
        <v>0</v>
      </c>
      <c r="H101" s="74">
        <f t="shared" si="1"/>
        <v>3163745.21</v>
      </c>
    </row>
    <row r="102" spans="1:8" x14ac:dyDescent="0.25">
      <c r="A102">
        <v>61205</v>
      </c>
      <c r="B102" t="s">
        <v>104</v>
      </c>
      <c r="C102" t="s">
        <v>102</v>
      </c>
      <c r="D102" s="74">
        <v>1956792.01</v>
      </c>
      <c r="E102" s="4">
        <v>0</v>
      </c>
      <c r="F102" s="4">
        <v>3906</v>
      </c>
      <c r="G102" s="4">
        <v>0</v>
      </c>
      <c r="H102" s="74">
        <f t="shared" si="1"/>
        <v>1960698.01</v>
      </c>
    </row>
    <row r="103" spans="1:8" x14ac:dyDescent="0.25">
      <c r="A103">
        <v>61206</v>
      </c>
      <c r="B103" t="s">
        <v>105</v>
      </c>
      <c r="C103" t="s">
        <v>102</v>
      </c>
      <c r="D103" s="74">
        <v>1527316.86</v>
      </c>
      <c r="E103" s="4">
        <v>28364</v>
      </c>
      <c r="F103" s="4">
        <v>5932</v>
      </c>
      <c r="G103" s="4">
        <v>0</v>
      </c>
      <c r="H103" s="74">
        <f t="shared" si="1"/>
        <v>1561612.86</v>
      </c>
    </row>
    <row r="104" spans="1:8" x14ac:dyDescent="0.25">
      <c r="A104">
        <v>61207</v>
      </c>
      <c r="B104" t="s">
        <v>106</v>
      </c>
      <c r="C104" t="s">
        <v>102</v>
      </c>
      <c r="D104" s="74">
        <v>7449156.9199999999</v>
      </c>
      <c r="E104" s="4">
        <v>0</v>
      </c>
      <c r="F104" s="4">
        <v>23670</v>
      </c>
      <c r="G104" s="4">
        <v>0</v>
      </c>
      <c r="H104" s="74">
        <f t="shared" si="1"/>
        <v>7472826.9199999999</v>
      </c>
    </row>
    <row r="105" spans="1:8" x14ac:dyDescent="0.25">
      <c r="A105">
        <v>61213</v>
      </c>
      <c r="B105" t="s">
        <v>107</v>
      </c>
      <c r="C105" t="s">
        <v>102</v>
      </c>
      <c r="D105" s="74">
        <v>4728378.25</v>
      </c>
      <c r="E105" s="4">
        <v>0</v>
      </c>
      <c r="F105" s="4">
        <v>14972</v>
      </c>
      <c r="G105" s="4">
        <v>0</v>
      </c>
      <c r="H105" s="74">
        <f t="shared" si="1"/>
        <v>4743350.25</v>
      </c>
    </row>
    <row r="106" spans="1:8" x14ac:dyDescent="0.25">
      <c r="A106">
        <v>61215</v>
      </c>
      <c r="B106" t="s">
        <v>108</v>
      </c>
      <c r="C106" t="s">
        <v>102</v>
      </c>
      <c r="D106" s="74">
        <v>1892746.69</v>
      </c>
      <c r="E106" s="4">
        <v>39588</v>
      </c>
      <c r="F106" s="4">
        <v>5643</v>
      </c>
      <c r="G106" s="4">
        <v>0</v>
      </c>
      <c r="H106" s="74">
        <f t="shared" si="1"/>
        <v>1937977.69</v>
      </c>
    </row>
    <row r="107" spans="1:8" x14ac:dyDescent="0.25">
      <c r="A107">
        <v>61217</v>
      </c>
      <c r="B107" t="s">
        <v>109</v>
      </c>
      <c r="C107" t="s">
        <v>102</v>
      </c>
      <c r="D107" s="74">
        <v>4248077</v>
      </c>
      <c r="E107" s="4">
        <v>0</v>
      </c>
      <c r="F107" s="4">
        <v>11811</v>
      </c>
      <c r="G107" s="4">
        <v>0</v>
      </c>
      <c r="H107" s="74">
        <f t="shared" si="1"/>
        <v>4259888</v>
      </c>
    </row>
    <row r="108" spans="1:8" x14ac:dyDescent="0.25">
      <c r="A108">
        <v>61222</v>
      </c>
      <c r="B108" t="s">
        <v>110</v>
      </c>
      <c r="C108" t="s">
        <v>102</v>
      </c>
      <c r="D108" s="74">
        <v>2101928.2599999998</v>
      </c>
      <c r="E108" s="4">
        <v>45618</v>
      </c>
      <c r="F108" s="4">
        <v>8236</v>
      </c>
      <c r="G108" s="4">
        <v>0</v>
      </c>
      <c r="H108" s="74">
        <f t="shared" si="1"/>
        <v>2155782.2599999998</v>
      </c>
    </row>
    <row r="109" spans="1:8" x14ac:dyDescent="0.25">
      <c r="A109">
        <v>61236</v>
      </c>
      <c r="B109" t="s">
        <v>111</v>
      </c>
      <c r="C109" t="s">
        <v>102</v>
      </c>
      <c r="D109" s="74">
        <v>4788789</v>
      </c>
      <c r="E109" s="4">
        <v>0</v>
      </c>
      <c r="F109" s="4">
        <v>13456</v>
      </c>
      <c r="G109" s="4">
        <v>0</v>
      </c>
      <c r="H109" s="74">
        <f t="shared" si="1"/>
        <v>4802245</v>
      </c>
    </row>
    <row r="110" spans="1:8" x14ac:dyDescent="0.25">
      <c r="A110">
        <v>61243</v>
      </c>
      <c r="B110" t="s">
        <v>112</v>
      </c>
      <c r="C110" t="s">
        <v>102</v>
      </c>
      <c r="D110" s="74">
        <v>1851036.32</v>
      </c>
      <c r="E110" s="4">
        <v>108460</v>
      </c>
      <c r="F110" s="4">
        <v>7404</v>
      </c>
      <c r="G110" s="4">
        <v>0</v>
      </c>
      <c r="H110" s="74">
        <f t="shared" si="1"/>
        <v>1966900.32</v>
      </c>
    </row>
    <row r="111" spans="1:8" x14ac:dyDescent="0.25">
      <c r="A111">
        <v>61247</v>
      </c>
      <c r="B111" t="s">
        <v>113</v>
      </c>
      <c r="C111" t="s">
        <v>102</v>
      </c>
      <c r="D111" s="74">
        <v>4952154.34</v>
      </c>
      <c r="E111" s="4">
        <v>0</v>
      </c>
      <c r="F111" s="4">
        <v>16136</v>
      </c>
      <c r="G111" s="4">
        <v>0</v>
      </c>
      <c r="H111" s="74">
        <f t="shared" si="1"/>
        <v>4968290.34</v>
      </c>
    </row>
    <row r="112" spans="1:8" x14ac:dyDescent="0.25">
      <c r="A112">
        <v>61251</v>
      </c>
      <c r="B112" t="s">
        <v>114</v>
      </c>
      <c r="C112" t="s">
        <v>102</v>
      </c>
      <c r="D112" s="74">
        <v>686662.33</v>
      </c>
      <c r="E112" s="4">
        <v>18358</v>
      </c>
      <c r="F112" s="4">
        <v>2160</v>
      </c>
      <c r="G112" s="4">
        <v>0</v>
      </c>
      <c r="H112" s="74">
        <f t="shared" si="1"/>
        <v>707180.33</v>
      </c>
    </row>
    <row r="113" spans="1:8" x14ac:dyDescent="0.25">
      <c r="A113">
        <v>61252</v>
      </c>
      <c r="B113" t="s">
        <v>115</v>
      </c>
      <c r="C113" t="s">
        <v>102</v>
      </c>
      <c r="D113" s="74">
        <v>1484763.03</v>
      </c>
      <c r="E113" s="4">
        <v>0</v>
      </c>
      <c r="F113" s="4">
        <v>5576</v>
      </c>
      <c r="G113" s="4">
        <v>0</v>
      </c>
      <c r="H113" s="74">
        <f t="shared" si="1"/>
        <v>1490339.03</v>
      </c>
    </row>
    <row r="114" spans="1:8" x14ac:dyDescent="0.25">
      <c r="A114">
        <v>61253</v>
      </c>
      <c r="B114" t="s">
        <v>116</v>
      </c>
      <c r="C114" t="s">
        <v>102</v>
      </c>
      <c r="D114" s="74">
        <v>6593273.3499999996</v>
      </c>
      <c r="E114" s="4">
        <v>165546</v>
      </c>
      <c r="F114" s="4">
        <v>23867</v>
      </c>
      <c r="G114" s="4">
        <v>0</v>
      </c>
      <c r="H114" s="74">
        <f t="shared" si="1"/>
        <v>6782686.3499999996</v>
      </c>
    </row>
    <row r="115" spans="1:8" x14ac:dyDescent="0.25">
      <c r="A115">
        <v>61254</v>
      </c>
      <c r="B115" t="s">
        <v>117</v>
      </c>
      <c r="C115" t="s">
        <v>102</v>
      </c>
      <c r="D115" s="74">
        <v>1762275.19</v>
      </c>
      <c r="E115" s="4">
        <v>0</v>
      </c>
      <c r="F115" s="4">
        <v>6365</v>
      </c>
      <c r="G115" s="4">
        <v>0</v>
      </c>
      <c r="H115" s="74">
        <f t="shared" si="1"/>
        <v>1768640.19</v>
      </c>
    </row>
    <row r="116" spans="1:8" x14ac:dyDescent="0.25">
      <c r="A116">
        <v>61255</v>
      </c>
      <c r="B116" t="s">
        <v>118</v>
      </c>
      <c r="C116" t="s">
        <v>102</v>
      </c>
      <c r="D116" s="74">
        <v>7822327.9000000004</v>
      </c>
      <c r="E116" s="4">
        <v>0</v>
      </c>
      <c r="F116" s="4">
        <v>23694</v>
      </c>
      <c r="G116" s="4">
        <v>0</v>
      </c>
      <c r="H116" s="74">
        <f t="shared" si="1"/>
        <v>7846021.9000000004</v>
      </c>
    </row>
    <row r="117" spans="1:8" x14ac:dyDescent="0.25">
      <c r="A117">
        <v>61256</v>
      </c>
      <c r="B117" t="s">
        <v>119</v>
      </c>
      <c r="C117" t="s">
        <v>102</v>
      </c>
      <c r="D117" s="74">
        <v>1943274.75</v>
      </c>
      <c r="E117" s="4">
        <v>0</v>
      </c>
      <c r="F117" s="4">
        <v>6235</v>
      </c>
      <c r="G117" s="4">
        <v>0</v>
      </c>
      <c r="H117" s="74">
        <f t="shared" si="1"/>
        <v>1949509.75</v>
      </c>
    </row>
    <row r="118" spans="1:8" x14ac:dyDescent="0.25">
      <c r="A118">
        <v>61257</v>
      </c>
      <c r="B118" t="s">
        <v>120</v>
      </c>
      <c r="C118" t="s">
        <v>102</v>
      </c>
      <c r="D118" s="74">
        <v>5497920.0099999998</v>
      </c>
      <c r="E118" s="4">
        <v>79311</v>
      </c>
      <c r="F118" s="4">
        <v>19932</v>
      </c>
      <c r="G118" s="4">
        <v>0</v>
      </c>
      <c r="H118" s="74">
        <f t="shared" si="1"/>
        <v>5597163.0099999998</v>
      </c>
    </row>
    <row r="119" spans="1:8" x14ac:dyDescent="0.25">
      <c r="A119">
        <v>61258</v>
      </c>
      <c r="B119" t="s">
        <v>121</v>
      </c>
      <c r="C119" t="s">
        <v>102</v>
      </c>
      <c r="D119" s="74">
        <v>3447489.79</v>
      </c>
      <c r="E119" s="4">
        <v>147893</v>
      </c>
      <c r="F119" s="4">
        <v>12711</v>
      </c>
      <c r="G119" s="4">
        <v>0</v>
      </c>
      <c r="H119" s="74">
        <f t="shared" si="1"/>
        <v>3608093.79</v>
      </c>
    </row>
    <row r="120" spans="1:8" x14ac:dyDescent="0.25">
      <c r="A120">
        <v>61259</v>
      </c>
      <c r="B120" t="s">
        <v>102</v>
      </c>
      <c r="C120" t="s">
        <v>102</v>
      </c>
      <c r="D120" s="74">
        <v>14444733.1</v>
      </c>
      <c r="E120" s="4">
        <v>0</v>
      </c>
      <c r="F120" s="4">
        <v>39556</v>
      </c>
      <c r="G120" s="4">
        <v>0</v>
      </c>
      <c r="H120" s="74">
        <f t="shared" si="1"/>
        <v>14484289.1</v>
      </c>
    </row>
    <row r="121" spans="1:8" x14ac:dyDescent="0.25">
      <c r="A121">
        <v>61260</v>
      </c>
      <c r="B121" t="s">
        <v>122</v>
      </c>
      <c r="C121" t="s">
        <v>102</v>
      </c>
      <c r="D121" s="74">
        <v>1796889.29</v>
      </c>
      <c r="E121" s="4">
        <v>0</v>
      </c>
      <c r="F121" s="4">
        <v>5778</v>
      </c>
      <c r="G121" s="4">
        <v>0</v>
      </c>
      <c r="H121" s="74">
        <f t="shared" si="1"/>
        <v>1802667.29</v>
      </c>
    </row>
    <row r="122" spans="1:8" x14ac:dyDescent="0.25">
      <c r="A122">
        <v>61261</v>
      </c>
      <c r="B122" t="s">
        <v>123</v>
      </c>
      <c r="C122" t="s">
        <v>102</v>
      </c>
      <c r="D122" s="74">
        <v>2479849.44</v>
      </c>
      <c r="E122" s="4">
        <v>56189</v>
      </c>
      <c r="F122" s="4">
        <v>9199</v>
      </c>
      <c r="G122" s="4">
        <v>0</v>
      </c>
      <c r="H122" s="74">
        <f t="shared" si="1"/>
        <v>2545237.44</v>
      </c>
    </row>
    <row r="123" spans="1:8" x14ac:dyDescent="0.25">
      <c r="A123">
        <v>61262</v>
      </c>
      <c r="B123" t="s">
        <v>124</v>
      </c>
      <c r="C123" t="s">
        <v>102</v>
      </c>
      <c r="D123" s="74">
        <v>2447009.0299999998</v>
      </c>
      <c r="E123" s="4">
        <v>83369</v>
      </c>
      <c r="F123" s="4">
        <v>9708</v>
      </c>
      <c r="G123" s="4">
        <v>0</v>
      </c>
      <c r="H123" s="74">
        <f t="shared" si="1"/>
        <v>2540086.0299999998</v>
      </c>
    </row>
    <row r="124" spans="1:8" x14ac:dyDescent="0.25">
      <c r="A124">
        <v>61263</v>
      </c>
      <c r="B124" t="s">
        <v>125</v>
      </c>
      <c r="C124" t="s">
        <v>102</v>
      </c>
      <c r="D124" s="74">
        <v>8335152.7699999996</v>
      </c>
      <c r="E124" s="4">
        <v>0</v>
      </c>
      <c r="F124" s="4">
        <v>24560</v>
      </c>
      <c r="G124" s="4">
        <v>0</v>
      </c>
      <c r="H124" s="74">
        <f t="shared" si="1"/>
        <v>8359712.7699999996</v>
      </c>
    </row>
    <row r="125" spans="1:8" x14ac:dyDescent="0.25">
      <c r="A125">
        <v>61264</v>
      </c>
      <c r="B125" t="s">
        <v>126</v>
      </c>
      <c r="C125" t="s">
        <v>102</v>
      </c>
      <c r="D125" s="74">
        <v>2663197.09</v>
      </c>
      <c r="E125" s="4">
        <v>34577</v>
      </c>
      <c r="F125" s="4">
        <v>8607</v>
      </c>
      <c r="G125" s="4">
        <v>0</v>
      </c>
      <c r="H125" s="74">
        <f t="shared" si="1"/>
        <v>2706381.09</v>
      </c>
    </row>
    <row r="126" spans="1:8" x14ac:dyDescent="0.25">
      <c r="A126">
        <v>61265</v>
      </c>
      <c r="B126" t="s">
        <v>127</v>
      </c>
      <c r="C126" t="s">
        <v>102</v>
      </c>
      <c r="D126" s="74">
        <v>13551169.08</v>
      </c>
      <c r="E126" s="4">
        <v>0</v>
      </c>
      <c r="F126" s="4">
        <v>31661</v>
      </c>
      <c r="G126" s="4">
        <v>0</v>
      </c>
      <c r="H126" s="74">
        <f t="shared" si="1"/>
        <v>13582830.08</v>
      </c>
    </row>
    <row r="127" spans="1:8" x14ac:dyDescent="0.25">
      <c r="A127">
        <v>61266</v>
      </c>
      <c r="B127" t="s">
        <v>128</v>
      </c>
      <c r="C127" t="s">
        <v>102</v>
      </c>
      <c r="D127" s="74">
        <v>1737141.24</v>
      </c>
      <c r="E127" s="4">
        <v>89154</v>
      </c>
      <c r="F127" s="4">
        <v>7115</v>
      </c>
      <c r="G127" s="4">
        <v>0</v>
      </c>
      <c r="H127" s="74">
        <f t="shared" si="1"/>
        <v>1833410.24</v>
      </c>
    </row>
    <row r="128" spans="1:8" x14ac:dyDescent="0.25">
      <c r="A128">
        <v>61267</v>
      </c>
      <c r="B128" t="s">
        <v>129</v>
      </c>
      <c r="C128" t="s">
        <v>102</v>
      </c>
      <c r="D128" s="74">
        <v>4506179.25</v>
      </c>
      <c r="E128" s="4">
        <v>0</v>
      </c>
      <c r="F128" s="4">
        <v>13471</v>
      </c>
      <c r="G128" s="4">
        <v>0</v>
      </c>
      <c r="H128" s="74">
        <f t="shared" si="1"/>
        <v>4519650.25</v>
      </c>
    </row>
    <row r="129" spans="1:8" x14ac:dyDescent="0.25">
      <c r="A129">
        <v>61410</v>
      </c>
      <c r="B129" t="s">
        <v>130</v>
      </c>
      <c r="C129" t="s">
        <v>131</v>
      </c>
      <c r="D129" s="74">
        <v>1020177.73</v>
      </c>
      <c r="E129" s="4">
        <v>25301</v>
      </c>
      <c r="F129" s="4">
        <v>4277</v>
      </c>
      <c r="G129" s="4">
        <v>0</v>
      </c>
      <c r="H129" s="74">
        <f t="shared" si="1"/>
        <v>1049755.73</v>
      </c>
    </row>
    <row r="130" spans="1:8" x14ac:dyDescent="0.25">
      <c r="A130">
        <v>61413</v>
      </c>
      <c r="B130" t="s">
        <v>132</v>
      </c>
      <c r="C130" t="s">
        <v>131</v>
      </c>
      <c r="D130" s="74">
        <v>818502.89</v>
      </c>
      <c r="E130" s="4">
        <v>0</v>
      </c>
      <c r="F130" s="4">
        <v>2920</v>
      </c>
      <c r="G130" s="4">
        <v>0</v>
      </c>
      <c r="H130" s="74">
        <f t="shared" si="1"/>
        <v>821422.89</v>
      </c>
    </row>
    <row r="131" spans="1:8" x14ac:dyDescent="0.25">
      <c r="A131">
        <v>61425</v>
      </c>
      <c r="B131" t="s">
        <v>133</v>
      </c>
      <c r="C131" t="s">
        <v>131</v>
      </c>
      <c r="D131" s="74">
        <v>2371390.25</v>
      </c>
      <c r="E131" s="4">
        <v>116920</v>
      </c>
      <c r="F131" s="4">
        <v>9737</v>
      </c>
      <c r="G131" s="4">
        <v>0</v>
      </c>
      <c r="H131" s="74">
        <f t="shared" si="1"/>
        <v>2498047.25</v>
      </c>
    </row>
    <row r="132" spans="1:8" x14ac:dyDescent="0.25">
      <c r="A132">
        <v>61428</v>
      </c>
      <c r="B132" t="s">
        <v>134</v>
      </c>
      <c r="C132" t="s">
        <v>131</v>
      </c>
      <c r="D132" s="74">
        <v>1031823.04</v>
      </c>
      <c r="E132" s="4">
        <v>80434</v>
      </c>
      <c r="F132" s="4">
        <v>4436</v>
      </c>
      <c r="G132" s="4">
        <v>0</v>
      </c>
      <c r="H132" s="74">
        <f t="shared" si="1"/>
        <v>1116693.04</v>
      </c>
    </row>
    <row r="133" spans="1:8" x14ac:dyDescent="0.25">
      <c r="A133">
        <v>61437</v>
      </c>
      <c r="B133" t="s">
        <v>135</v>
      </c>
      <c r="C133" t="s">
        <v>131</v>
      </c>
      <c r="D133" s="74">
        <v>1564573.06</v>
      </c>
      <c r="E133" s="4">
        <v>110893</v>
      </c>
      <c r="F133" s="4">
        <v>6658</v>
      </c>
      <c r="G133" s="4">
        <v>0</v>
      </c>
      <c r="H133" s="74">
        <f t="shared" ref="H133:H196" si="2">SUM(D133:G133)</f>
        <v>1682124.06</v>
      </c>
    </row>
    <row r="134" spans="1:8" x14ac:dyDescent="0.25">
      <c r="A134">
        <v>61438</v>
      </c>
      <c r="B134" t="s">
        <v>131</v>
      </c>
      <c r="C134" t="s">
        <v>131</v>
      </c>
      <c r="D134" s="74">
        <v>5814933.6299999999</v>
      </c>
      <c r="E134" s="4">
        <v>58297</v>
      </c>
      <c r="F134" s="4">
        <v>16732</v>
      </c>
      <c r="G134" s="4">
        <v>0</v>
      </c>
      <c r="H134" s="74">
        <f t="shared" si="2"/>
        <v>5889962.6299999999</v>
      </c>
    </row>
    <row r="135" spans="1:8" x14ac:dyDescent="0.25">
      <c r="A135">
        <v>61439</v>
      </c>
      <c r="B135" t="s">
        <v>136</v>
      </c>
      <c r="C135" t="s">
        <v>131</v>
      </c>
      <c r="D135" s="74">
        <v>6378180.6399999997</v>
      </c>
      <c r="E135" s="4">
        <v>228002</v>
      </c>
      <c r="F135" s="4">
        <v>23521</v>
      </c>
      <c r="G135" s="4">
        <v>0</v>
      </c>
      <c r="H135" s="74">
        <f t="shared" si="2"/>
        <v>6629703.6399999997</v>
      </c>
    </row>
    <row r="136" spans="1:8" x14ac:dyDescent="0.25">
      <c r="A136">
        <v>61440</v>
      </c>
      <c r="B136" t="s">
        <v>137</v>
      </c>
      <c r="C136" t="s">
        <v>131</v>
      </c>
      <c r="D136" s="74">
        <v>3695807.27</v>
      </c>
      <c r="E136" s="4">
        <v>125962</v>
      </c>
      <c r="F136" s="4">
        <v>14202</v>
      </c>
      <c r="G136" s="4">
        <v>0</v>
      </c>
      <c r="H136" s="74">
        <f t="shared" si="2"/>
        <v>3835971.27</v>
      </c>
    </row>
    <row r="137" spans="1:8" x14ac:dyDescent="0.25">
      <c r="A137">
        <v>61441</v>
      </c>
      <c r="B137" t="s">
        <v>138</v>
      </c>
      <c r="C137" t="s">
        <v>131</v>
      </c>
      <c r="D137" s="74">
        <v>1261822.73</v>
      </c>
      <c r="E137" s="4">
        <v>73156</v>
      </c>
      <c r="F137" s="4">
        <v>5499</v>
      </c>
      <c r="G137" s="4">
        <v>0</v>
      </c>
      <c r="H137" s="74">
        <f t="shared" si="2"/>
        <v>1340477.73</v>
      </c>
    </row>
    <row r="138" spans="1:8" x14ac:dyDescent="0.25">
      <c r="A138">
        <v>61442</v>
      </c>
      <c r="B138" t="s">
        <v>139</v>
      </c>
      <c r="C138" t="s">
        <v>131</v>
      </c>
      <c r="D138" s="74">
        <v>2678144.54</v>
      </c>
      <c r="E138" s="4">
        <v>81955</v>
      </c>
      <c r="F138" s="4">
        <v>8251</v>
      </c>
      <c r="G138" s="4">
        <v>0</v>
      </c>
      <c r="H138" s="74">
        <f t="shared" si="2"/>
        <v>2768350.54</v>
      </c>
    </row>
    <row r="139" spans="1:8" x14ac:dyDescent="0.25">
      <c r="A139">
        <v>61443</v>
      </c>
      <c r="B139" t="s">
        <v>140</v>
      </c>
      <c r="C139" t="s">
        <v>131</v>
      </c>
      <c r="D139" s="74">
        <v>2373176.08</v>
      </c>
      <c r="E139" s="4">
        <v>121113</v>
      </c>
      <c r="F139" s="4">
        <v>8549</v>
      </c>
      <c r="G139" s="4">
        <v>0</v>
      </c>
      <c r="H139" s="74">
        <f t="shared" si="2"/>
        <v>2502838.08</v>
      </c>
    </row>
    <row r="140" spans="1:8" x14ac:dyDescent="0.25">
      <c r="A140">
        <v>61444</v>
      </c>
      <c r="B140" t="s">
        <v>141</v>
      </c>
      <c r="C140" t="s">
        <v>131</v>
      </c>
      <c r="D140" s="74">
        <v>3138445.99</v>
      </c>
      <c r="E140" s="4">
        <v>0</v>
      </c>
      <c r="F140" s="4">
        <v>10334</v>
      </c>
      <c r="G140" s="4">
        <v>0</v>
      </c>
      <c r="H140" s="74">
        <f t="shared" si="2"/>
        <v>3148779.99</v>
      </c>
    </row>
    <row r="141" spans="1:8" x14ac:dyDescent="0.25">
      <c r="A141">
        <v>61445</v>
      </c>
      <c r="B141" t="s">
        <v>142</v>
      </c>
      <c r="C141" t="s">
        <v>131</v>
      </c>
      <c r="D141" s="74">
        <v>2769383.05</v>
      </c>
      <c r="E141" s="4">
        <v>16897</v>
      </c>
      <c r="F141" s="4">
        <v>8078</v>
      </c>
      <c r="G141" s="4">
        <v>0</v>
      </c>
      <c r="H141" s="74">
        <f t="shared" si="2"/>
        <v>2794358.05</v>
      </c>
    </row>
    <row r="142" spans="1:8" x14ac:dyDescent="0.25">
      <c r="A142">
        <v>61446</v>
      </c>
      <c r="B142" t="s">
        <v>143</v>
      </c>
      <c r="C142" t="s">
        <v>131</v>
      </c>
      <c r="D142" s="74">
        <v>3090644.83</v>
      </c>
      <c r="E142" s="4">
        <v>0</v>
      </c>
      <c r="F142" s="4">
        <v>9001</v>
      </c>
      <c r="G142" s="4">
        <v>0</v>
      </c>
      <c r="H142" s="74">
        <f t="shared" si="2"/>
        <v>3099645.83</v>
      </c>
    </row>
    <row r="143" spans="1:8" x14ac:dyDescent="0.25">
      <c r="A143">
        <v>61611</v>
      </c>
      <c r="B143" t="s">
        <v>144</v>
      </c>
      <c r="C143" t="s">
        <v>145</v>
      </c>
      <c r="D143" s="74">
        <v>3030636.45</v>
      </c>
      <c r="E143" s="4">
        <v>52625</v>
      </c>
      <c r="F143" s="4">
        <v>11845</v>
      </c>
      <c r="G143" s="4">
        <v>0</v>
      </c>
      <c r="H143" s="74">
        <f t="shared" si="2"/>
        <v>3095106.45</v>
      </c>
    </row>
    <row r="144" spans="1:8" x14ac:dyDescent="0.25">
      <c r="A144">
        <v>61612</v>
      </c>
      <c r="B144" t="s">
        <v>146</v>
      </c>
      <c r="C144" t="s">
        <v>145</v>
      </c>
      <c r="D144" s="74">
        <v>3906655.23</v>
      </c>
      <c r="E144" s="4">
        <v>144660</v>
      </c>
      <c r="F144" s="4">
        <v>15486</v>
      </c>
      <c r="G144" s="4">
        <v>0</v>
      </c>
      <c r="H144" s="74">
        <f t="shared" si="2"/>
        <v>4066801.23</v>
      </c>
    </row>
    <row r="145" spans="1:8" x14ac:dyDescent="0.25">
      <c r="A145">
        <v>61615</v>
      </c>
      <c r="B145" t="s">
        <v>147</v>
      </c>
      <c r="C145" t="s">
        <v>145</v>
      </c>
      <c r="D145" s="74">
        <v>2544051.75</v>
      </c>
      <c r="E145" s="4">
        <v>103054</v>
      </c>
      <c r="F145" s="4">
        <v>10589</v>
      </c>
      <c r="G145" s="4">
        <v>0</v>
      </c>
      <c r="H145" s="74">
        <f t="shared" si="2"/>
        <v>2657694.75</v>
      </c>
    </row>
    <row r="146" spans="1:8" x14ac:dyDescent="0.25">
      <c r="A146">
        <v>61618</v>
      </c>
      <c r="B146" t="s">
        <v>148</v>
      </c>
      <c r="C146" t="s">
        <v>145</v>
      </c>
      <c r="D146" s="74">
        <v>2407268.37</v>
      </c>
      <c r="E146" s="4">
        <v>0</v>
      </c>
      <c r="F146" s="4">
        <v>7986</v>
      </c>
      <c r="G146" s="4">
        <v>0</v>
      </c>
      <c r="H146" s="74">
        <f t="shared" si="2"/>
        <v>2415254.37</v>
      </c>
    </row>
    <row r="147" spans="1:8" x14ac:dyDescent="0.25">
      <c r="A147">
        <v>61621</v>
      </c>
      <c r="B147" t="s">
        <v>149</v>
      </c>
      <c r="C147" t="s">
        <v>145</v>
      </c>
      <c r="D147" s="74">
        <v>875317.33</v>
      </c>
      <c r="E147" s="4">
        <v>20521</v>
      </c>
      <c r="F147" s="4">
        <v>3897</v>
      </c>
      <c r="G147" s="4">
        <v>0</v>
      </c>
      <c r="H147" s="74">
        <f t="shared" si="2"/>
        <v>899735.33</v>
      </c>
    </row>
    <row r="148" spans="1:8" x14ac:dyDescent="0.25">
      <c r="A148">
        <v>61624</v>
      </c>
      <c r="B148" t="s">
        <v>150</v>
      </c>
      <c r="C148" t="s">
        <v>145</v>
      </c>
      <c r="D148" s="74">
        <v>3636498.08</v>
      </c>
      <c r="E148" s="4">
        <v>94545</v>
      </c>
      <c r="F148" s="4">
        <v>15169</v>
      </c>
      <c r="G148" s="4">
        <v>0</v>
      </c>
      <c r="H148" s="74">
        <f t="shared" si="2"/>
        <v>3746212.08</v>
      </c>
    </row>
    <row r="149" spans="1:8" x14ac:dyDescent="0.25">
      <c r="A149">
        <v>61625</v>
      </c>
      <c r="B149" t="s">
        <v>145</v>
      </c>
      <c r="C149" t="s">
        <v>145</v>
      </c>
      <c r="D149" s="74">
        <v>14385717.58</v>
      </c>
      <c r="E149" s="4">
        <v>0</v>
      </c>
      <c r="F149" s="4">
        <v>45966</v>
      </c>
      <c r="G149" s="4">
        <v>0</v>
      </c>
      <c r="H149" s="74">
        <f t="shared" si="2"/>
        <v>14431683.58</v>
      </c>
    </row>
    <row r="150" spans="1:8" x14ac:dyDescent="0.25">
      <c r="A150">
        <v>61626</v>
      </c>
      <c r="B150" t="s">
        <v>151</v>
      </c>
      <c r="C150" t="s">
        <v>145</v>
      </c>
      <c r="D150" s="74">
        <v>7324984.0599999996</v>
      </c>
      <c r="E150" s="4">
        <v>104111</v>
      </c>
      <c r="F150" s="4">
        <v>27403</v>
      </c>
      <c r="G150" s="4">
        <v>0</v>
      </c>
      <c r="H150" s="74">
        <f t="shared" si="2"/>
        <v>7456498.0599999996</v>
      </c>
    </row>
    <row r="151" spans="1:8" x14ac:dyDescent="0.25">
      <c r="A151">
        <v>61627</v>
      </c>
      <c r="B151" t="s">
        <v>152</v>
      </c>
      <c r="C151" t="s">
        <v>145</v>
      </c>
      <c r="D151" s="74">
        <v>1957158.81</v>
      </c>
      <c r="E151" s="4">
        <v>115270</v>
      </c>
      <c r="F151" s="4">
        <v>8174</v>
      </c>
      <c r="G151" s="4">
        <v>0</v>
      </c>
      <c r="H151" s="74">
        <f t="shared" si="2"/>
        <v>2080602.81</v>
      </c>
    </row>
    <row r="152" spans="1:8" x14ac:dyDescent="0.25">
      <c r="A152">
        <v>61628</v>
      </c>
      <c r="B152" t="s">
        <v>153</v>
      </c>
      <c r="C152" t="s">
        <v>145</v>
      </c>
      <c r="D152" s="74">
        <v>1611058.09</v>
      </c>
      <c r="E152" s="4">
        <v>128733</v>
      </c>
      <c r="F152" s="4">
        <v>7202</v>
      </c>
      <c r="G152" s="4">
        <v>0</v>
      </c>
      <c r="H152" s="74">
        <f t="shared" si="2"/>
        <v>1746993.09</v>
      </c>
    </row>
    <row r="153" spans="1:8" x14ac:dyDescent="0.25">
      <c r="A153">
        <v>61629</v>
      </c>
      <c r="B153" t="s">
        <v>154</v>
      </c>
      <c r="C153" t="s">
        <v>145</v>
      </c>
      <c r="D153" s="74">
        <v>1195377.1499999999</v>
      </c>
      <c r="E153" s="4">
        <v>60761</v>
      </c>
      <c r="F153" s="4">
        <v>4888</v>
      </c>
      <c r="G153" s="4">
        <v>0</v>
      </c>
      <c r="H153" s="74">
        <f t="shared" si="2"/>
        <v>1261026.1499999999</v>
      </c>
    </row>
    <row r="154" spans="1:8" x14ac:dyDescent="0.25">
      <c r="A154">
        <v>61630</v>
      </c>
      <c r="B154" t="s">
        <v>155</v>
      </c>
      <c r="C154" t="s">
        <v>145</v>
      </c>
      <c r="D154" s="74">
        <v>1789252.5</v>
      </c>
      <c r="E154" s="4">
        <v>106038</v>
      </c>
      <c r="F154" s="4">
        <v>7726</v>
      </c>
      <c r="G154" s="4">
        <v>0</v>
      </c>
      <c r="H154" s="74">
        <f t="shared" si="2"/>
        <v>1903016.5</v>
      </c>
    </row>
    <row r="155" spans="1:8" x14ac:dyDescent="0.25">
      <c r="A155">
        <v>61631</v>
      </c>
      <c r="B155" t="s">
        <v>156</v>
      </c>
      <c r="C155" t="s">
        <v>145</v>
      </c>
      <c r="D155" s="74">
        <v>15235603.9</v>
      </c>
      <c r="E155" s="4">
        <v>212131</v>
      </c>
      <c r="F155" s="4">
        <v>47945</v>
      </c>
      <c r="G155" s="4">
        <v>0</v>
      </c>
      <c r="H155" s="74">
        <f t="shared" si="2"/>
        <v>15495679.9</v>
      </c>
    </row>
    <row r="156" spans="1:8" x14ac:dyDescent="0.25">
      <c r="A156">
        <v>61632</v>
      </c>
      <c r="B156" t="s">
        <v>157</v>
      </c>
      <c r="C156" t="s">
        <v>145</v>
      </c>
      <c r="D156" s="74">
        <v>3150021.16</v>
      </c>
      <c r="E156" s="4">
        <v>232042</v>
      </c>
      <c r="F156" s="4">
        <v>13235</v>
      </c>
      <c r="G156" s="4">
        <v>0</v>
      </c>
      <c r="H156" s="74">
        <f t="shared" si="2"/>
        <v>3395298.16</v>
      </c>
    </row>
    <row r="157" spans="1:8" x14ac:dyDescent="0.25">
      <c r="A157">
        <v>61633</v>
      </c>
      <c r="B157" t="s">
        <v>158</v>
      </c>
      <c r="C157" t="s">
        <v>145</v>
      </c>
      <c r="D157" s="74">
        <v>5493024.2000000002</v>
      </c>
      <c r="E157" s="4">
        <v>67849</v>
      </c>
      <c r="F157" s="4">
        <v>19922</v>
      </c>
      <c r="G157" s="4">
        <v>0</v>
      </c>
      <c r="H157" s="74">
        <f t="shared" si="2"/>
        <v>5580795.2000000002</v>
      </c>
    </row>
    <row r="158" spans="1:8" x14ac:dyDescent="0.25">
      <c r="A158">
        <v>61701</v>
      </c>
      <c r="B158" t="s">
        <v>159</v>
      </c>
      <c r="C158" t="s">
        <v>160</v>
      </c>
      <c r="D158" s="74">
        <v>4875505.5999999996</v>
      </c>
      <c r="E158" s="4">
        <v>0</v>
      </c>
      <c r="F158" s="4">
        <v>10849</v>
      </c>
      <c r="G158" s="4">
        <v>0</v>
      </c>
      <c r="H158" s="74">
        <f t="shared" si="2"/>
        <v>4886354.5999999996</v>
      </c>
    </row>
    <row r="159" spans="1:8" x14ac:dyDescent="0.25">
      <c r="A159">
        <v>61708</v>
      </c>
      <c r="B159" t="s">
        <v>161</v>
      </c>
      <c r="C159" t="s">
        <v>160</v>
      </c>
      <c r="D159" s="74">
        <v>1855780.52</v>
      </c>
      <c r="E159" s="4">
        <v>41501</v>
      </c>
      <c r="F159" s="4">
        <v>7356</v>
      </c>
      <c r="G159" s="4">
        <v>0</v>
      </c>
      <c r="H159" s="74">
        <f t="shared" si="2"/>
        <v>1904637.52</v>
      </c>
    </row>
    <row r="160" spans="1:8" x14ac:dyDescent="0.25">
      <c r="A160">
        <v>61710</v>
      </c>
      <c r="B160" t="s">
        <v>162</v>
      </c>
      <c r="C160" t="s">
        <v>160</v>
      </c>
      <c r="D160" s="74">
        <v>1410092.95</v>
      </c>
      <c r="E160" s="4">
        <v>45724</v>
      </c>
      <c r="F160" s="4">
        <v>5764</v>
      </c>
      <c r="G160" s="4">
        <v>0</v>
      </c>
      <c r="H160" s="74">
        <f t="shared" si="2"/>
        <v>1461580.95</v>
      </c>
    </row>
    <row r="161" spans="1:8" x14ac:dyDescent="0.25">
      <c r="A161">
        <v>61711</v>
      </c>
      <c r="B161" t="s">
        <v>163</v>
      </c>
      <c r="C161" t="s">
        <v>160</v>
      </c>
      <c r="D161" s="74">
        <v>1106911.22</v>
      </c>
      <c r="E161" s="4">
        <v>53867</v>
      </c>
      <c r="F161" s="4">
        <v>4267</v>
      </c>
      <c r="G161" s="4">
        <v>0</v>
      </c>
      <c r="H161" s="74">
        <f t="shared" si="2"/>
        <v>1165045.22</v>
      </c>
    </row>
    <row r="162" spans="1:8" x14ac:dyDescent="0.25">
      <c r="A162">
        <v>61716</v>
      </c>
      <c r="B162" t="s">
        <v>164</v>
      </c>
      <c r="C162" t="s">
        <v>160</v>
      </c>
      <c r="D162" s="74">
        <v>3589160.64</v>
      </c>
      <c r="E162" s="4">
        <v>83105</v>
      </c>
      <c r="F162" s="4">
        <v>14250</v>
      </c>
      <c r="G162" s="4">
        <v>0</v>
      </c>
      <c r="H162" s="74">
        <f t="shared" si="2"/>
        <v>3686515.64</v>
      </c>
    </row>
    <row r="163" spans="1:8" x14ac:dyDescent="0.25">
      <c r="A163">
        <v>61719</v>
      </c>
      <c r="B163" t="s">
        <v>165</v>
      </c>
      <c r="C163" t="s">
        <v>160</v>
      </c>
      <c r="D163" s="74">
        <v>3690685.1</v>
      </c>
      <c r="E163" s="4">
        <v>0</v>
      </c>
      <c r="F163" s="4">
        <v>11056</v>
      </c>
      <c r="G163" s="4">
        <v>0</v>
      </c>
      <c r="H163" s="74">
        <f t="shared" si="2"/>
        <v>3701741.1</v>
      </c>
    </row>
    <row r="164" spans="1:8" x14ac:dyDescent="0.25">
      <c r="A164">
        <v>61727</v>
      </c>
      <c r="B164" t="s">
        <v>166</v>
      </c>
      <c r="C164" t="s">
        <v>160</v>
      </c>
      <c r="D164" s="74">
        <v>3626934.45</v>
      </c>
      <c r="E164" s="4">
        <v>0</v>
      </c>
      <c r="F164" s="4">
        <v>12056</v>
      </c>
      <c r="G164" s="4">
        <v>0</v>
      </c>
      <c r="H164" s="74">
        <f t="shared" si="2"/>
        <v>3638990.45</v>
      </c>
    </row>
    <row r="165" spans="1:8" x14ac:dyDescent="0.25">
      <c r="A165">
        <v>61728</v>
      </c>
      <c r="B165" t="s">
        <v>167</v>
      </c>
      <c r="C165" t="s">
        <v>160</v>
      </c>
      <c r="D165" s="74">
        <v>775345.22</v>
      </c>
      <c r="E165" s="4">
        <v>46336</v>
      </c>
      <c r="F165" s="4">
        <v>3257</v>
      </c>
      <c r="G165" s="4">
        <v>0</v>
      </c>
      <c r="H165" s="74">
        <f t="shared" si="2"/>
        <v>824938.22</v>
      </c>
    </row>
    <row r="166" spans="1:8" x14ac:dyDescent="0.25">
      <c r="A166">
        <v>61729</v>
      </c>
      <c r="B166" t="s">
        <v>168</v>
      </c>
      <c r="C166" t="s">
        <v>160</v>
      </c>
      <c r="D166" s="74">
        <v>2313893.5099999998</v>
      </c>
      <c r="E166" s="4">
        <v>70163</v>
      </c>
      <c r="F166" s="4">
        <v>10190</v>
      </c>
      <c r="G166" s="4">
        <v>0</v>
      </c>
      <c r="H166" s="74">
        <f t="shared" si="2"/>
        <v>2394246.5099999998</v>
      </c>
    </row>
    <row r="167" spans="1:8" x14ac:dyDescent="0.25">
      <c r="A167">
        <v>61730</v>
      </c>
      <c r="B167" t="s">
        <v>169</v>
      </c>
      <c r="C167" t="s">
        <v>160</v>
      </c>
      <c r="D167" s="74">
        <v>2418669.4</v>
      </c>
      <c r="E167" s="4">
        <v>42921</v>
      </c>
      <c r="F167" s="4">
        <v>10618</v>
      </c>
      <c r="G167" s="4">
        <v>0</v>
      </c>
      <c r="H167" s="74">
        <f t="shared" si="2"/>
        <v>2472208.4</v>
      </c>
    </row>
    <row r="168" spans="1:8" x14ac:dyDescent="0.25">
      <c r="A168">
        <v>61731</v>
      </c>
      <c r="B168" t="s">
        <v>170</v>
      </c>
      <c r="C168" t="s">
        <v>160</v>
      </c>
      <c r="D168" s="74">
        <v>1949843.31</v>
      </c>
      <c r="E168" s="4">
        <v>0</v>
      </c>
      <c r="F168" s="4">
        <v>6471</v>
      </c>
      <c r="G168" s="4">
        <v>0</v>
      </c>
      <c r="H168" s="74">
        <f t="shared" si="2"/>
        <v>1956314.31</v>
      </c>
    </row>
    <row r="169" spans="1:8" x14ac:dyDescent="0.25">
      <c r="A169">
        <v>61740</v>
      </c>
      <c r="B169" t="s">
        <v>171</v>
      </c>
      <c r="C169" t="s">
        <v>160</v>
      </c>
      <c r="D169" s="74">
        <v>2367435.06</v>
      </c>
      <c r="E169" s="4">
        <v>110241</v>
      </c>
      <c r="F169" s="4">
        <v>9853</v>
      </c>
      <c r="G169" s="4">
        <v>0</v>
      </c>
      <c r="H169" s="74">
        <f t="shared" si="2"/>
        <v>2487529.06</v>
      </c>
    </row>
    <row r="170" spans="1:8" x14ac:dyDescent="0.25">
      <c r="A170">
        <v>61741</v>
      </c>
      <c r="B170" t="s">
        <v>172</v>
      </c>
      <c r="C170" t="s">
        <v>160</v>
      </c>
      <c r="D170" s="74">
        <v>1530324.42</v>
      </c>
      <c r="E170" s="4">
        <v>61851</v>
      </c>
      <c r="F170" s="4">
        <v>5249</v>
      </c>
      <c r="G170" s="4">
        <v>0</v>
      </c>
      <c r="H170" s="74">
        <f t="shared" si="2"/>
        <v>1597424.42</v>
      </c>
    </row>
    <row r="171" spans="1:8" x14ac:dyDescent="0.25">
      <c r="A171">
        <v>61743</v>
      </c>
      <c r="B171" t="s">
        <v>173</v>
      </c>
      <c r="C171" t="s">
        <v>160</v>
      </c>
      <c r="D171" s="74">
        <v>850019.99</v>
      </c>
      <c r="E171" s="4">
        <v>57599</v>
      </c>
      <c r="F171" s="4">
        <v>3406</v>
      </c>
      <c r="G171" s="4">
        <v>0</v>
      </c>
      <c r="H171" s="74">
        <f t="shared" si="2"/>
        <v>911024.99</v>
      </c>
    </row>
    <row r="172" spans="1:8" x14ac:dyDescent="0.25">
      <c r="A172">
        <v>61744</v>
      </c>
      <c r="B172" t="s">
        <v>174</v>
      </c>
      <c r="C172" t="s">
        <v>160</v>
      </c>
      <c r="D172" s="74">
        <v>715756.9</v>
      </c>
      <c r="E172" s="4">
        <v>45502</v>
      </c>
      <c r="F172" s="4">
        <v>3007</v>
      </c>
      <c r="G172" s="4">
        <v>0</v>
      </c>
      <c r="H172" s="74">
        <f t="shared" si="2"/>
        <v>764265.9</v>
      </c>
    </row>
    <row r="173" spans="1:8" x14ac:dyDescent="0.25">
      <c r="A173">
        <v>61745</v>
      </c>
      <c r="B173" t="s">
        <v>175</v>
      </c>
      <c r="C173" t="s">
        <v>160</v>
      </c>
      <c r="D173" s="74">
        <v>1274777.93</v>
      </c>
      <c r="E173" s="4">
        <v>48892</v>
      </c>
      <c r="F173" s="4">
        <v>5138</v>
      </c>
      <c r="G173" s="4">
        <v>0</v>
      </c>
      <c r="H173" s="74">
        <f t="shared" si="2"/>
        <v>1328807.93</v>
      </c>
    </row>
    <row r="174" spans="1:8" x14ac:dyDescent="0.25">
      <c r="A174">
        <v>61746</v>
      </c>
      <c r="B174" t="s">
        <v>176</v>
      </c>
      <c r="C174" t="s">
        <v>160</v>
      </c>
      <c r="D174" s="74">
        <v>5522512.8700000001</v>
      </c>
      <c r="E174" s="4">
        <v>0</v>
      </c>
      <c r="F174" s="4">
        <v>19893</v>
      </c>
      <c r="G174" s="4">
        <v>0</v>
      </c>
      <c r="H174" s="74">
        <f t="shared" si="2"/>
        <v>5542405.8700000001</v>
      </c>
    </row>
    <row r="175" spans="1:8" x14ac:dyDescent="0.25">
      <c r="A175">
        <v>61748</v>
      </c>
      <c r="B175" t="s">
        <v>177</v>
      </c>
      <c r="C175" t="s">
        <v>160</v>
      </c>
      <c r="D175" s="74">
        <v>6596100.71</v>
      </c>
      <c r="E175" s="4">
        <v>0</v>
      </c>
      <c r="F175" s="4">
        <v>21062</v>
      </c>
      <c r="G175" s="4">
        <v>0</v>
      </c>
      <c r="H175" s="74">
        <f t="shared" si="2"/>
        <v>6617162.71</v>
      </c>
    </row>
    <row r="176" spans="1:8" x14ac:dyDescent="0.25">
      <c r="A176">
        <v>61750</v>
      </c>
      <c r="B176" t="s">
        <v>178</v>
      </c>
      <c r="C176" t="s">
        <v>160</v>
      </c>
      <c r="D176" s="74">
        <v>2121997.44</v>
      </c>
      <c r="E176" s="4">
        <v>120550</v>
      </c>
      <c r="F176" s="4">
        <v>9189</v>
      </c>
      <c r="G176" s="4">
        <v>0</v>
      </c>
      <c r="H176" s="74">
        <f t="shared" si="2"/>
        <v>2251736.44</v>
      </c>
    </row>
    <row r="177" spans="1:8" x14ac:dyDescent="0.25">
      <c r="A177">
        <v>61751</v>
      </c>
      <c r="B177" t="s">
        <v>179</v>
      </c>
      <c r="C177" t="s">
        <v>160</v>
      </c>
      <c r="D177" s="74">
        <v>2860677.09</v>
      </c>
      <c r="E177" s="4">
        <v>63894</v>
      </c>
      <c r="F177" s="4">
        <v>11859</v>
      </c>
      <c r="G177" s="4">
        <v>0</v>
      </c>
      <c r="H177" s="74">
        <f t="shared" si="2"/>
        <v>2936430.09</v>
      </c>
    </row>
    <row r="178" spans="1:8" x14ac:dyDescent="0.25">
      <c r="A178">
        <v>61756</v>
      </c>
      <c r="B178" t="s">
        <v>180</v>
      </c>
      <c r="C178" t="s">
        <v>160</v>
      </c>
      <c r="D178" s="74">
        <v>5751075.2800000003</v>
      </c>
      <c r="E178" s="4">
        <v>145534</v>
      </c>
      <c r="F178" s="4">
        <v>19075</v>
      </c>
      <c r="G178" s="4">
        <v>0</v>
      </c>
      <c r="H178" s="74">
        <f t="shared" si="2"/>
        <v>5915684.2800000003</v>
      </c>
    </row>
    <row r="179" spans="1:8" x14ac:dyDescent="0.25">
      <c r="A179">
        <v>61757</v>
      </c>
      <c r="B179" t="s">
        <v>181</v>
      </c>
      <c r="C179" t="s">
        <v>160</v>
      </c>
      <c r="D179" s="74">
        <v>6389612.7800000003</v>
      </c>
      <c r="E179" s="4">
        <v>194057</v>
      </c>
      <c r="F179" s="4">
        <v>23781</v>
      </c>
      <c r="G179" s="4">
        <v>0</v>
      </c>
      <c r="H179" s="74">
        <f t="shared" si="2"/>
        <v>6607450.7800000003</v>
      </c>
    </row>
    <row r="180" spans="1:8" x14ac:dyDescent="0.25">
      <c r="A180">
        <v>61758</v>
      </c>
      <c r="B180" t="s">
        <v>182</v>
      </c>
      <c r="C180" t="s">
        <v>160</v>
      </c>
      <c r="D180" s="74">
        <v>2758219.84</v>
      </c>
      <c r="E180" s="4">
        <v>0</v>
      </c>
      <c r="F180" s="4">
        <v>8645</v>
      </c>
      <c r="G180" s="4">
        <v>0</v>
      </c>
      <c r="H180" s="74">
        <f t="shared" si="2"/>
        <v>2766864.84</v>
      </c>
    </row>
    <row r="181" spans="1:8" x14ac:dyDescent="0.25">
      <c r="A181">
        <v>61759</v>
      </c>
      <c r="B181" t="s">
        <v>183</v>
      </c>
      <c r="C181" t="s">
        <v>160</v>
      </c>
      <c r="D181" s="74">
        <v>2375614.88</v>
      </c>
      <c r="E181" s="4">
        <v>22025</v>
      </c>
      <c r="F181" s="4">
        <v>8174</v>
      </c>
      <c r="G181" s="4">
        <v>0</v>
      </c>
      <c r="H181" s="74">
        <f t="shared" si="2"/>
        <v>2405813.88</v>
      </c>
    </row>
    <row r="182" spans="1:8" x14ac:dyDescent="0.25">
      <c r="A182">
        <v>61760</v>
      </c>
      <c r="B182" t="s">
        <v>184</v>
      </c>
      <c r="C182" t="s">
        <v>160</v>
      </c>
      <c r="D182" s="74">
        <v>19517797.100000001</v>
      </c>
      <c r="E182" s="4">
        <v>0</v>
      </c>
      <c r="F182" s="4">
        <v>54871</v>
      </c>
      <c r="G182" s="4">
        <v>8140</v>
      </c>
      <c r="H182" s="74">
        <f t="shared" si="2"/>
        <v>19580808.100000001</v>
      </c>
    </row>
    <row r="183" spans="1:8" x14ac:dyDescent="0.25">
      <c r="A183">
        <v>61761</v>
      </c>
      <c r="B183" t="s">
        <v>185</v>
      </c>
      <c r="C183" t="s">
        <v>160</v>
      </c>
      <c r="D183" s="74">
        <v>1745544.44</v>
      </c>
      <c r="E183" s="4">
        <v>43081</v>
      </c>
      <c r="F183" s="4">
        <v>7799</v>
      </c>
      <c r="G183" s="4">
        <v>0</v>
      </c>
      <c r="H183" s="74">
        <f t="shared" si="2"/>
        <v>1796424.44</v>
      </c>
    </row>
    <row r="184" spans="1:8" x14ac:dyDescent="0.25">
      <c r="A184">
        <v>61762</v>
      </c>
      <c r="B184" t="s">
        <v>186</v>
      </c>
      <c r="C184" t="s">
        <v>160</v>
      </c>
      <c r="D184" s="74">
        <v>2610376.34</v>
      </c>
      <c r="E184" s="4">
        <v>24818</v>
      </c>
      <c r="F184" s="4">
        <v>10502</v>
      </c>
      <c r="G184" s="4">
        <v>0</v>
      </c>
      <c r="H184" s="74">
        <f t="shared" si="2"/>
        <v>2645696.34</v>
      </c>
    </row>
    <row r="185" spans="1:8" x14ac:dyDescent="0.25">
      <c r="A185">
        <v>61763</v>
      </c>
      <c r="B185" t="s">
        <v>187</v>
      </c>
      <c r="C185" t="s">
        <v>160</v>
      </c>
      <c r="D185" s="74">
        <v>5696624.8399999999</v>
      </c>
      <c r="E185" s="4">
        <v>122200</v>
      </c>
      <c r="F185" s="4">
        <v>21260</v>
      </c>
      <c r="G185" s="4">
        <v>0</v>
      </c>
      <c r="H185" s="74">
        <f t="shared" si="2"/>
        <v>5840084.8399999999</v>
      </c>
    </row>
    <row r="186" spans="1:8" x14ac:dyDescent="0.25">
      <c r="A186">
        <v>61764</v>
      </c>
      <c r="B186" t="s">
        <v>188</v>
      </c>
      <c r="C186" t="s">
        <v>160</v>
      </c>
      <c r="D186" s="74">
        <v>5506725.5499999998</v>
      </c>
      <c r="E186" s="4">
        <v>0</v>
      </c>
      <c r="F186" s="4">
        <v>17714</v>
      </c>
      <c r="G186" s="4">
        <v>0</v>
      </c>
      <c r="H186" s="74">
        <f t="shared" si="2"/>
        <v>5524439.5499999998</v>
      </c>
    </row>
    <row r="187" spans="1:8" x14ac:dyDescent="0.25">
      <c r="A187">
        <v>61765</v>
      </c>
      <c r="B187" t="s">
        <v>189</v>
      </c>
      <c r="C187" t="s">
        <v>160</v>
      </c>
      <c r="D187" s="74">
        <v>8758519.2799999993</v>
      </c>
      <c r="E187" s="4">
        <v>0</v>
      </c>
      <c r="F187" s="4">
        <v>26018</v>
      </c>
      <c r="G187" s="4">
        <v>0</v>
      </c>
      <c r="H187" s="74">
        <f t="shared" si="2"/>
        <v>8784537.2799999993</v>
      </c>
    </row>
    <row r="188" spans="1:8" x14ac:dyDescent="0.25">
      <c r="A188">
        <v>61766</v>
      </c>
      <c r="B188" t="s">
        <v>160</v>
      </c>
      <c r="C188" t="s">
        <v>160</v>
      </c>
      <c r="D188" s="74">
        <v>26535695.670000002</v>
      </c>
      <c r="E188" s="4">
        <v>0</v>
      </c>
      <c r="F188" s="4">
        <v>58522</v>
      </c>
      <c r="G188" s="4">
        <v>0</v>
      </c>
      <c r="H188" s="74">
        <f t="shared" si="2"/>
        <v>26594217.670000002</v>
      </c>
    </row>
    <row r="189" spans="1:8" x14ac:dyDescent="0.25">
      <c r="A189">
        <v>62007</v>
      </c>
      <c r="B189" t="s">
        <v>190</v>
      </c>
      <c r="C189" t="s">
        <v>191</v>
      </c>
      <c r="D189" s="74">
        <v>11139250.43</v>
      </c>
      <c r="E189" s="4">
        <v>45506</v>
      </c>
      <c r="F189" s="4">
        <v>36655</v>
      </c>
      <c r="G189" s="4">
        <v>0</v>
      </c>
      <c r="H189" s="74">
        <f t="shared" si="2"/>
        <v>11221411.43</v>
      </c>
    </row>
    <row r="190" spans="1:8" x14ac:dyDescent="0.25">
      <c r="A190">
        <v>62008</v>
      </c>
      <c r="B190" t="s">
        <v>192</v>
      </c>
      <c r="C190" t="s">
        <v>191</v>
      </c>
      <c r="D190" s="74">
        <v>1584573.67</v>
      </c>
      <c r="E190" s="4">
        <v>88945</v>
      </c>
      <c r="F190" s="4">
        <v>6418</v>
      </c>
      <c r="G190" s="4">
        <v>0</v>
      </c>
      <c r="H190" s="74">
        <f t="shared" si="2"/>
        <v>1679936.67</v>
      </c>
    </row>
    <row r="191" spans="1:8" x14ac:dyDescent="0.25">
      <c r="A191">
        <v>62010</v>
      </c>
      <c r="B191" t="s">
        <v>193</v>
      </c>
      <c r="C191" t="s">
        <v>191</v>
      </c>
      <c r="D191" s="74">
        <v>591994.30000000005</v>
      </c>
      <c r="E191" s="4">
        <v>46541</v>
      </c>
      <c r="F191" s="4">
        <v>1871</v>
      </c>
      <c r="G191" s="4">
        <v>0</v>
      </c>
      <c r="H191" s="74">
        <f t="shared" si="2"/>
        <v>640406.30000000005</v>
      </c>
    </row>
    <row r="192" spans="1:8" x14ac:dyDescent="0.25">
      <c r="A192">
        <v>62014</v>
      </c>
      <c r="B192" t="s">
        <v>194</v>
      </c>
      <c r="C192" t="s">
        <v>191</v>
      </c>
      <c r="D192" s="74">
        <v>2672299.96</v>
      </c>
      <c r="E192" s="4">
        <v>0</v>
      </c>
      <c r="F192" s="4">
        <v>9141</v>
      </c>
      <c r="G192" s="4">
        <v>0</v>
      </c>
      <c r="H192" s="74">
        <f t="shared" si="2"/>
        <v>2681440.96</v>
      </c>
    </row>
    <row r="193" spans="1:8" x14ac:dyDescent="0.25">
      <c r="A193">
        <v>62021</v>
      </c>
      <c r="B193" t="s">
        <v>195</v>
      </c>
      <c r="C193" t="s">
        <v>191</v>
      </c>
      <c r="D193" s="74">
        <v>484079.99</v>
      </c>
      <c r="E193" s="4">
        <v>47045</v>
      </c>
      <c r="F193" s="4">
        <v>2064</v>
      </c>
      <c r="G193" s="4">
        <v>0</v>
      </c>
      <c r="H193" s="74">
        <f t="shared" si="2"/>
        <v>533188.99</v>
      </c>
    </row>
    <row r="194" spans="1:8" x14ac:dyDescent="0.25">
      <c r="A194">
        <v>62026</v>
      </c>
      <c r="B194" t="s">
        <v>196</v>
      </c>
      <c r="C194" t="s">
        <v>191</v>
      </c>
      <c r="D194" s="74">
        <v>1096748.54</v>
      </c>
      <c r="E194" s="4">
        <v>7501</v>
      </c>
      <c r="F194" s="4">
        <v>4166</v>
      </c>
      <c r="G194" s="4">
        <v>0</v>
      </c>
      <c r="H194" s="74">
        <f t="shared" si="2"/>
        <v>1108415.54</v>
      </c>
    </row>
    <row r="195" spans="1:8" x14ac:dyDescent="0.25">
      <c r="A195">
        <v>62032</v>
      </c>
      <c r="B195" t="s">
        <v>197</v>
      </c>
      <c r="C195" t="s">
        <v>191</v>
      </c>
      <c r="D195" s="74">
        <v>1419130.92</v>
      </c>
      <c r="E195" s="4">
        <v>53397</v>
      </c>
      <c r="F195" s="4">
        <v>5162</v>
      </c>
      <c r="G195" s="4">
        <v>0</v>
      </c>
      <c r="H195" s="74">
        <f t="shared" si="2"/>
        <v>1477689.92</v>
      </c>
    </row>
    <row r="196" spans="1:8" x14ac:dyDescent="0.25">
      <c r="A196">
        <v>62034</v>
      </c>
      <c r="B196" t="s">
        <v>198</v>
      </c>
      <c r="C196" t="s">
        <v>191</v>
      </c>
      <c r="D196" s="74">
        <v>1548408.33</v>
      </c>
      <c r="E196" s="4">
        <v>24949</v>
      </c>
      <c r="F196" s="4">
        <v>6259</v>
      </c>
      <c r="G196" s="4">
        <v>0</v>
      </c>
      <c r="H196" s="74">
        <f t="shared" si="2"/>
        <v>1579616.33</v>
      </c>
    </row>
    <row r="197" spans="1:8" x14ac:dyDescent="0.25">
      <c r="A197">
        <v>62036</v>
      </c>
      <c r="B197" t="s">
        <v>199</v>
      </c>
      <c r="C197" t="s">
        <v>191</v>
      </c>
      <c r="D197" s="74">
        <v>1656004.34</v>
      </c>
      <c r="E197" s="4">
        <v>86481</v>
      </c>
      <c r="F197" s="4">
        <v>6168</v>
      </c>
      <c r="G197" s="4">
        <v>0</v>
      </c>
      <c r="H197" s="74">
        <f t="shared" ref="H197:H260" si="3">SUM(D197:G197)</f>
        <v>1748653.34</v>
      </c>
    </row>
    <row r="198" spans="1:8" x14ac:dyDescent="0.25">
      <c r="A198">
        <v>62038</v>
      </c>
      <c r="B198" t="s">
        <v>200</v>
      </c>
      <c r="C198" t="s">
        <v>191</v>
      </c>
      <c r="D198" s="74">
        <v>12504410.310000001</v>
      </c>
      <c r="E198" s="4">
        <v>0</v>
      </c>
      <c r="F198" s="4">
        <v>33893</v>
      </c>
      <c r="G198" s="4">
        <v>0</v>
      </c>
      <c r="H198" s="74">
        <f t="shared" si="3"/>
        <v>12538303.310000001</v>
      </c>
    </row>
    <row r="199" spans="1:8" x14ac:dyDescent="0.25">
      <c r="A199">
        <v>62039</v>
      </c>
      <c r="B199" t="s">
        <v>201</v>
      </c>
      <c r="C199" t="s">
        <v>191</v>
      </c>
      <c r="D199" s="74">
        <v>2286656.0299999998</v>
      </c>
      <c r="E199" s="4">
        <v>56844</v>
      </c>
      <c r="F199" s="4">
        <v>8838</v>
      </c>
      <c r="G199" s="4">
        <v>0</v>
      </c>
      <c r="H199" s="74">
        <f t="shared" si="3"/>
        <v>2352338.0299999998</v>
      </c>
    </row>
    <row r="200" spans="1:8" x14ac:dyDescent="0.25">
      <c r="A200">
        <v>62040</v>
      </c>
      <c r="B200" t="s">
        <v>202</v>
      </c>
      <c r="C200" t="s">
        <v>191</v>
      </c>
      <c r="D200" s="74">
        <v>15863854.880000001</v>
      </c>
      <c r="E200" s="4">
        <v>169644</v>
      </c>
      <c r="F200" s="4">
        <v>47951</v>
      </c>
      <c r="G200" s="4">
        <v>0</v>
      </c>
      <c r="H200" s="74">
        <f t="shared" si="3"/>
        <v>16081449.880000001</v>
      </c>
    </row>
    <row r="201" spans="1:8" x14ac:dyDescent="0.25">
      <c r="A201">
        <v>62041</v>
      </c>
      <c r="B201" t="s">
        <v>203</v>
      </c>
      <c r="C201" t="s">
        <v>191</v>
      </c>
      <c r="D201" s="74">
        <v>19597105.100000001</v>
      </c>
      <c r="E201" s="4">
        <v>79426</v>
      </c>
      <c r="F201" s="4">
        <v>62661</v>
      </c>
      <c r="G201" s="4">
        <v>60123</v>
      </c>
      <c r="H201" s="74">
        <f t="shared" si="3"/>
        <v>19799315.100000001</v>
      </c>
    </row>
    <row r="202" spans="1:8" x14ac:dyDescent="0.25">
      <c r="A202">
        <v>62042</v>
      </c>
      <c r="B202" t="s">
        <v>204</v>
      </c>
      <c r="C202" t="s">
        <v>191</v>
      </c>
      <c r="D202" s="74">
        <v>5397991.96</v>
      </c>
      <c r="E202" s="4">
        <v>74480</v>
      </c>
      <c r="F202" s="4">
        <v>18104</v>
      </c>
      <c r="G202" s="4">
        <v>0</v>
      </c>
      <c r="H202" s="74">
        <f t="shared" si="3"/>
        <v>5490575.96</v>
      </c>
    </row>
    <row r="203" spans="1:8" x14ac:dyDescent="0.25">
      <c r="A203">
        <v>62043</v>
      </c>
      <c r="B203" t="s">
        <v>205</v>
      </c>
      <c r="C203" t="s">
        <v>191</v>
      </c>
      <c r="D203" s="74">
        <v>4485732.93</v>
      </c>
      <c r="E203" s="4">
        <v>17969</v>
      </c>
      <c r="F203" s="4">
        <v>14159</v>
      </c>
      <c r="G203" s="4">
        <v>0</v>
      </c>
      <c r="H203" s="74">
        <f t="shared" si="3"/>
        <v>4517860.93</v>
      </c>
    </row>
    <row r="204" spans="1:8" x14ac:dyDescent="0.25">
      <c r="A204">
        <v>62044</v>
      </c>
      <c r="B204" t="s">
        <v>206</v>
      </c>
      <c r="C204" t="s">
        <v>191</v>
      </c>
      <c r="D204" s="74">
        <v>3325508.28</v>
      </c>
      <c r="E204" s="4">
        <v>176635</v>
      </c>
      <c r="F204" s="4">
        <v>12335</v>
      </c>
      <c r="G204" s="4">
        <v>0</v>
      </c>
      <c r="H204" s="74">
        <f t="shared" si="3"/>
        <v>3514478.28</v>
      </c>
    </row>
    <row r="205" spans="1:8" x14ac:dyDescent="0.25">
      <c r="A205">
        <v>62045</v>
      </c>
      <c r="B205" t="s">
        <v>207</v>
      </c>
      <c r="C205" t="s">
        <v>191</v>
      </c>
      <c r="D205" s="74">
        <v>2398373.92</v>
      </c>
      <c r="E205" s="4">
        <v>79094</v>
      </c>
      <c r="F205" s="4">
        <v>9819</v>
      </c>
      <c r="G205" s="4">
        <v>0</v>
      </c>
      <c r="H205" s="74">
        <f t="shared" si="3"/>
        <v>2487286.92</v>
      </c>
    </row>
    <row r="206" spans="1:8" x14ac:dyDescent="0.25">
      <c r="A206">
        <v>62046</v>
      </c>
      <c r="B206" t="s">
        <v>208</v>
      </c>
      <c r="C206" t="s">
        <v>191</v>
      </c>
      <c r="D206" s="74">
        <v>3269674.88</v>
      </c>
      <c r="E206" s="4">
        <v>155324</v>
      </c>
      <c r="F206" s="4">
        <v>12802</v>
      </c>
      <c r="G206" s="4">
        <v>0</v>
      </c>
      <c r="H206" s="74">
        <f t="shared" si="3"/>
        <v>3437800.88</v>
      </c>
    </row>
    <row r="207" spans="1:8" x14ac:dyDescent="0.25">
      <c r="A207">
        <v>62047</v>
      </c>
      <c r="B207" t="s">
        <v>209</v>
      </c>
      <c r="C207" t="s">
        <v>191</v>
      </c>
      <c r="D207" s="74">
        <v>8769764.3399999999</v>
      </c>
      <c r="E207" s="4">
        <v>0</v>
      </c>
      <c r="F207" s="4">
        <v>25878</v>
      </c>
      <c r="G207" s="4">
        <v>0</v>
      </c>
      <c r="H207" s="74">
        <f t="shared" si="3"/>
        <v>8795642.3399999999</v>
      </c>
    </row>
    <row r="208" spans="1:8" x14ac:dyDescent="0.25">
      <c r="A208">
        <v>62048</v>
      </c>
      <c r="B208" t="s">
        <v>210</v>
      </c>
      <c r="C208" t="s">
        <v>191</v>
      </c>
      <c r="D208" s="74">
        <v>6182050.8399999999</v>
      </c>
      <c r="E208" s="4">
        <v>215304</v>
      </c>
      <c r="F208" s="4">
        <v>22910</v>
      </c>
      <c r="G208" s="4">
        <v>0</v>
      </c>
      <c r="H208" s="74">
        <f t="shared" si="3"/>
        <v>6420264.8399999999</v>
      </c>
    </row>
    <row r="209" spans="1:8" x14ac:dyDescent="0.25">
      <c r="A209">
        <v>62105</v>
      </c>
      <c r="B209" t="s">
        <v>211</v>
      </c>
      <c r="C209" t="s">
        <v>212</v>
      </c>
      <c r="D209" s="74">
        <v>2241673.83</v>
      </c>
      <c r="E209" s="4">
        <v>77110</v>
      </c>
      <c r="F209" s="4">
        <v>7861</v>
      </c>
      <c r="G209" s="4">
        <v>0</v>
      </c>
      <c r="H209" s="74">
        <f t="shared" si="3"/>
        <v>2326644.83</v>
      </c>
    </row>
    <row r="210" spans="1:8" x14ac:dyDescent="0.25">
      <c r="A210">
        <v>62115</v>
      </c>
      <c r="B210" t="s">
        <v>213</v>
      </c>
      <c r="C210" t="s">
        <v>212</v>
      </c>
      <c r="D210" s="74">
        <v>7289050.71</v>
      </c>
      <c r="E210" s="4">
        <v>0</v>
      </c>
      <c r="F210" s="4">
        <v>25676</v>
      </c>
      <c r="G210" s="4">
        <v>0</v>
      </c>
      <c r="H210" s="74">
        <f t="shared" si="3"/>
        <v>7314726.71</v>
      </c>
    </row>
    <row r="211" spans="1:8" x14ac:dyDescent="0.25">
      <c r="A211">
        <v>62116</v>
      </c>
      <c r="B211" t="s">
        <v>214</v>
      </c>
      <c r="C211" t="s">
        <v>212</v>
      </c>
      <c r="D211" s="74">
        <v>4980552.9000000004</v>
      </c>
      <c r="E211" s="4">
        <v>78637</v>
      </c>
      <c r="F211" s="4">
        <v>18681</v>
      </c>
      <c r="G211" s="4">
        <v>0</v>
      </c>
      <c r="H211" s="74">
        <f t="shared" si="3"/>
        <v>5077870.9000000004</v>
      </c>
    </row>
    <row r="212" spans="1:8" x14ac:dyDescent="0.25">
      <c r="A212">
        <v>62125</v>
      </c>
      <c r="B212" t="s">
        <v>215</v>
      </c>
      <c r="C212" t="s">
        <v>212</v>
      </c>
      <c r="D212" s="74">
        <v>2942321.7</v>
      </c>
      <c r="E212" s="4">
        <v>42988</v>
      </c>
      <c r="F212" s="4">
        <v>11575</v>
      </c>
      <c r="G212" s="4">
        <v>0</v>
      </c>
      <c r="H212" s="74">
        <f t="shared" si="3"/>
        <v>2996884.7</v>
      </c>
    </row>
    <row r="213" spans="1:8" x14ac:dyDescent="0.25">
      <c r="A213">
        <v>62128</v>
      </c>
      <c r="B213" t="s">
        <v>216</v>
      </c>
      <c r="C213" t="s">
        <v>212</v>
      </c>
      <c r="D213" s="74">
        <v>4846822.8899999997</v>
      </c>
      <c r="E213" s="4">
        <v>0</v>
      </c>
      <c r="F213" s="4">
        <v>17642</v>
      </c>
      <c r="G213" s="4">
        <v>0</v>
      </c>
      <c r="H213" s="74">
        <f t="shared" si="3"/>
        <v>4864464.8899999997</v>
      </c>
    </row>
    <row r="214" spans="1:8" x14ac:dyDescent="0.25">
      <c r="A214">
        <v>62131</v>
      </c>
      <c r="B214" t="s">
        <v>217</v>
      </c>
      <c r="C214" t="s">
        <v>212</v>
      </c>
      <c r="D214" s="74">
        <v>3382252.88</v>
      </c>
      <c r="E214" s="4">
        <v>0</v>
      </c>
      <c r="F214" s="4">
        <v>6923</v>
      </c>
      <c r="G214" s="4">
        <v>0</v>
      </c>
      <c r="H214" s="74">
        <f t="shared" si="3"/>
        <v>3389175.88</v>
      </c>
    </row>
    <row r="215" spans="1:8" x14ac:dyDescent="0.25">
      <c r="A215">
        <v>62132</v>
      </c>
      <c r="B215" t="s">
        <v>218</v>
      </c>
      <c r="C215" t="s">
        <v>212</v>
      </c>
      <c r="D215" s="74">
        <v>2087273.67</v>
      </c>
      <c r="E215" s="4">
        <v>56495</v>
      </c>
      <c r="F215" s="4">
        <v>8910</v>
      </c>
      <c r="G215" s="4">
        <v>0</v>
      </c>
      <c r="H215" s="74">
        <f t="shared" si="3"/>
        <v>2152678.67</v>
      </c>
    </row>
    <row r="216" spans="1:8" x14ac:dyDescent="0.25">
      <c r="A216">
        <v>62135</v>
      </c>
      <c r="B216" t="s">
        <v>219</v>
      </c>
      <c r="C216" t="s">
        <v>212</v>
      </c>
      <c r="D216" s="74">
        <v>1977778.8</v>
      </c>
      <c r="E216" s="4">
        <v>0</v>
      </c>
      <c r="F216" s="4">
        <v>7707</v>
      </c>
      <c r="G216" s="4">
        <v>0</v>
      </c>
      <c r="H216" s="74">
        <f t="shared" si="3"/>
        <v>1985485.8</v>
      </c>
    </row>
    <row r="217" spans="1:8" x14ac:dyDescent="0.25">
      <c r="A217">
        <v>62138</v>
      </c>
      <c r="B217" t="s">
        <v>220</v>
      </c>
      <c r="C217" t="s">
        <v>212</v>
      </c>
      <c r="D217" s="74">
        <v>3117801.65</v>
      </c>
      <c r="E217" s="4">
        <v>53960</v>
      </c>
      <c r="F217" s="4">
        <v>11777</v>
      </c>
      <c r="G217" s="4">
        <v>0</v>
      </c>
      <c r="H217" s="74">
        <f t="shared" si="3"/>
        <v>3183538.65</v>
      </c>
    </row>
    <row r="218" spans="1:8" x14ac:dyDescent="0.25">
      <c r="A218">
        <v>62139</v>
      </c>
      <c r="B218" t="s">
        <v>221</v>
      </c>
      <c r="C218" t="s">
        <v>212</v>
      </c>
      <c r="D218" s="74">
        <v>26197054.039999999</v>
      </c>
      <c r="E218" s="4">
        <v>0</v>
      </c>
      <c r="F218" s="4">
        <v>78171</v>
      </c>
      <c r="G218" s="4">
        <v>51908</v>
      </c>
      <c r="H218" s="74">
        <f t="shared" si="3"/>
        <v>26327133.039999999</v>
      </c>
    </row>
    <row r="219" spans="1:8" x14ac:dyDescent="0.25">
      <c r="A219">
        <v>62140</v>
      </c>
      <c r="B219" t="s">
        <v>222</v>
      </c>
      <c r="C219" t="s">
        <v>212</v>
      </c>
      <c r="D219" s="74">
        <v>47196253.869999997</v>
      </c>
      <c r="E219" s="4">
        <v>0</v>
      </c>
      <c r="F219" s="4">
        <v>134061</v>
      </c>
      <c r="G219" s="4">
        <v>0</v>
      </c>
      <c r="H219" s="74">
        <f t="shared" si="3"/>
        <v>47330314.869999997</v>
      </c>
    </row>
    <row r="220" spans="1:8" x14ac:dyDescent="0.25">
      <c r="A220">
        <v>62141</v>
      </c>
      <c r="B220" t="s">
        <v>223</v>
      </c>
      <c r="C220" t="s">
        <v>212</v>
      </c>
      <c r="D220" s="74">
        <v>11895644.16</v>
      </c>
      <c r="E220" s="4">
        <v>0</v>
      </c>
      <c r="F220" s="4">
        <v>39118</v>
      </c>
      <c r="G220" s="4">
        <v>0</v>
      </c>
      <c r="H220" s="74">
        <f t="shared" si="3"/>
        <v>11934762.16</v>
      </c>
    </row>
    <row r="221" spans="1:8" x14ac:dyDescent="0.25">
      <c r="A221">
        <v>62142</v>
      </c>
      <c r="B221" t="s">
        <v>224</v>
      </c>
      <c r="C221" t="s">
        <v>212</v>
      </c>
      <c r="D221" s="74">
        <v>5403692.1600000001</v>
      </c>
      <c r="E221" s="4">
        <v>211289</v>
      </c>
      <c r="F221" s="4">
        <v>17497</v>
      </c>
      <c r="G221" s="4">
        <v>0</v>
      </c>
      <c r="H221" s="74">
        <f t="shared" si="3"/>
        <v>5632478.1600000001</v>
      </c>
    </row>
    <row r="222" spans="1:8" x14ac:dyDescent="0.25">
      <c r="A222">
        <v>62143</v>
      </c>
      <c r="B222" t="s">
        <v>225</v>
      </c>
      <c r="C222" t="s">
        <v>212</v>
      </c>
      <c r="D222" s="74">
        <v>12382021.210000001</v>
      </c>
      <c r="E222" s="4">
        <v>241457</v>
      </c>
      <c r="F222" s="4">
        <v>39738</v>
      </c>
      <c r="G222" s="4">
        <v>0</v>
      </c>
      <c r="H222" s="74">
        <f t="shared" si="3"/>
        <v>12663216.210000001</v>
      </c>
    </row>
    <row r="223" spans="1:8" x14ac:dyDescent="0.25">
      <c r="A223">
        <v>62144</v>
      </c>
      <c r="B223" t="s">
        <v>226</v>
      </c>
      <c r="C223" t="s">
        <v>212</v>
      </c>
      <c r="D223" s="74">
        <v>3027228.82</v>
      </c>
      <c r="E223" s="4">
        <v>269703</v>
      </c>
      <c r="F223" s="4">
        <v>11349</v>
      </c>
      <c r="G223" s="4">
        <v>0</v>
      </c>
      <c r="H223" s="74">
        <f t="shared" si="3"/>
        <v>3308280.82</v>
      </c>
    </row>
    <row r="224" spans="1:8" x14ac:dyDescent="0.25">
      <c r="A224">
        <v>62145</v>
      </c>
      <c r="B224" t="s">
        <v>227</v>
      </c>
      <c r="C224" t="s">
        <v>212</v>
      </c>
      <c r="D224" s="74">
        <v>9627105.9900000002</v>
      </c>
      <c r="E224" s="4">
        <v>0</v>
      </c>
      <c r="F224" s="4">
        <v>31757</v>
      </c>
      <c r="G224" s="4">
        <v>0</v>
      </c>
      <c r="H224" s="74">
        <f t="shared" si="3"/>
        <v>9658862.9900000002</v>
      </c>
    </row>
    <row r="225" spans="1:8" x14ac:dyDescent="0.25">
      <c r="A225">
        <v>62146</v>
      </c>
      <c r="B225" t="s">
        <v>228</v>
      </c>
      <c r="C225" t="s">
        <v>212</v>
      </c>
      <c r="D225" s="74">
        <v>3579828.55</v>
      </c>
      <c r="E225" s="4">
        <v>0</v>
      </c>
      <c r="F225" s="4">
        <v>13562</v>
      </c>
      <c r="G225" s="4">
        <v>0</v>
      </c>
      <c r="H225" s="74">
        <f t="shared" si="3"/>
        <v>3593390.55</v>
      </c>
    </row>
    <row r="226" spans="1:8" x14ac:dyDescent="0.25">
      <c r="A226">
        <v>62147</v>
      </c>
      <c r="B226" t="s">
        <v>229</v>
      </c>
      <c r="C226" t="s">
        <v>212</v>
      </c>
      <c r="D226" s="74">
        <v>3005719.98</v>
      </c>
      <c r="E226" s="4">
        <v>100056</v>
      </c>
      <c r="F226" s="4">
        <v>10762</v>
      </c>
      <c r="G226" s="4">
        <v>0</v>
      </c>
      <c r="H226" s="74">
        <f t="shared" si="3"/>
        <v>3116537.98</v>
      </c>
    </row>
    <row r="227" spans="1:8" x14ac:dyDescent="0.25">
      <c r="A227">
        <v>62148</v>
      </c>
      <c r="B227" t="s">
        <v>230</v>
      </c>
      <c r="C227" t="s">
        <v>212</v>
      </c>
      <c r="D227" s="74">
        <v>2205525.7999999998</v>
      </c>
      <c r="E227" s="4">
        <v>100013</v>
      </c>
      <c r="F227" s="4">
        <v>8857</v>
      </c>
      <c r="G227" s="4">
        <v>0</v>
      </c>
      <c r="H227" s="74">
        <f t="shared" si="3"/>
        <v>2314395.7999999998</v>
      </c>
    </row>
    <row r="228" spans="1:8" x14ac:dyDescent="0.25">
      <c r="A228">
        <v>62202</v>
      </c>
      <c r="B228" t="s">
        <v>231</v>
      </c>
      <c r="C228" t="s">
        <v>232</v>
      </c>
      <c r="D228" s="74">
        <v>2728935.26</v>
      </c>
      <c r="E228" s="4">
        <v>0</v>
      </c>
      <c r="F228" s="4">
        <v>7866</v>
      </c>
      <c r="G228" s="4">
        <v>0</v>
      </c>
      <c r="H228" s="74">
        <f t="shared" si="3"/>
        <v>2736801.26</v>
      </c>
    </row>
    <row r="229" spans="1:8" x14ac:dyDescent="0.25">
      <c r="A229">
        <v>62205</v>
      </c>
      <c r="B229" t="s">
        <v>233</v>
      </c>
      <c r="C229" t="s">
        <v>232</v>
      </c>
      <c r="D229" s="74">
        <v>2528604.44</v>
      </c>
      <c r="E229" s="4">
        <v>93271</v>
      </c>
      <c r="F229" s="4">
        <v>10401</v>
      </c>
      <c r="G229" s="4">
        <v>0</v>
      </c>
      <c r="H229" s="74">
        <f t="shared" si="3"/>
        <v>2632276.44</v>
      </c>
    </row>
    <row r="230" spans="1:8" x14ac:dyDescent="0.25">
      <c r="A230">
        <v>62206</v>
      </c>
      <c r="B230" t="s">
        <v>234</v>
      </c>
      <c r="C230" t="s">
        <v>232</v>
      </c>
      <c r="D230" s="74">
        <v>1431312.25</v>
      </c>
      <c r="E230" s="4">
        <v>8575</v>
      </c>
      <c r="F230" s="4">
        <v>5066</v>
      </c>
      <c r="G230" s="4">
        <v>0</v>
      </c>
      <c r="H230" s="74">
        <f t="shared" si="3"/>
        <v>1444953.25</v>
      </c>
    </row>
    <row r="231" spans="1:8" x14ac:dyDescent="0.25">
      <c r="A231">
        <v>62209</v>
      </c>
      <c r="B231" t="s">
        <v>235</v>
      </c>
      <c r="C231" t="s">
        <v>232</v>
      </c>
      <c r="D231" s="74">
        <v>1662580.8</v>
      </c>
      <c r="E231" s="4">
        <v>0</v>
      </c>
      <c r="F231" s="4">
        <v>6211</v>
      </c>
      <c r="G231" s="4">
        <v>0</v>
      </c>
      <c r="H231" s="74">
        <f t="shared" si="3"/>
        <v>1668791.8</v>
      </c>
    </row>
    <row r="232" spans="1:8" x14ac:dyDescent="0.25">
      <c r="A232">
        <v>62211</v>
      </c>
      <c r="B232" t="s">
        <v>236</v>
      </c>
      <c r="C232" t="s">
        <v>232</v>
      </c>
      <c r="D232" s="74">
        <v>3222999.09</v>
      </c>
      <c r="E232" s="4">
        <v>40203</v>
      </c>
      <c r="F232" s="4">
        <v>12600</v>
      </c>
      <c r="G232" s="4">
        <v>0</v>
      </c>
      <c r="H232" s="74">
        <f t="shared" si="3"/>
        <v>3275802.09</v>
      </c>
    </row>
    <row r="233" spans="1:8" x14ac:dyDescent="0.25">
      <c r="A233">
        <v>62214</v>
      </c>
      <c r="B233" t="s">
        <v>237</v>
      </c>
      <c r="C233" t="s">
        <v>232</v>
      </c>
      <c r="D233" s="74">
        <v>2663643.16</v>
      </c>
      <c r="E233" s="4">
        <v>0</v>
      </c>
      <c r="F233" s="4">
        <v>8722</v>
      </c>
      <c r="G233" s="4">
        <v>0</v>
      </c>
      <c r="H233" s="74">
        <f t="shared" si="3"/>
        <v>2672365.16</v>
      </c>
    </row>
    <row r="234" spans="1:8" x14ac:dyDescent="0.25">
      <c r="A234">
        <v>62216</v>
      </c>
      <c r="B234" t="s">
        <v>238</v>
      </c>
      <c r="C234" t="s">
        <v>232</v>
      </c>
      <c r="D234" s="74">
        <v>1561466.99</v>
      </c>
      <c r="E234" s="4">
        <v>37810</v>
      </c>
      <c r="F234" s="4">
        <v>6105</v>
      </c>
      <c r="G234" s="4">
        <v>0</v>
      </c>
      <c r="H234" s="74">
        <f t="shared" si="3"/>
        <v>1605381.99</v>
      </c>
    </row>
    <row r="235" spans="1:8" x14ac:dyDescent="0.25">
      <c r="A235">
        <v>62219</v>
      </c>
      <c r="B235" t="s">
        <v>239</v>
      </c>
      <c r="C235" t="s">
        <v>232</v>
      </c>
      <c r="D235" s="74">
        <v>12425587.82</v>
      </c>
      <c r="E235" s="4">
        <v>0</v>
      </c>
      <c r="F235" s="4">
        <v>32637</v>
      </c>
      <c r="G235" s="4">
        <v>0</v>
      </c>
      <c r="H235" s="74">
        <f t="shared" si="3"/>
        <v>12458224.82</v>
      </c>
    </row>
    <row r="236" spans="1:8" x14ac:dyDescent="0.25">
      <c r="A236">
        <v>62220</v>
      </c>
      <c r="B236" t="s">
        <v>240</v>
      </c>
      <c r="C236" t="s">
        <v>232</v>
      </c>
      <c r="D236" s="74">
        <v>3205081.18</v>
      </c>
      <c r="E236" s="4">
        <v>54334</v>
      </c>
      <c r="F236" s="4">
        <v>10493</v>
      </c>
      <c r="G236" s="4">
        <v>0</v>
      </c>
      <c r="H236" s="74">
        <f t="shared" si="3"/>
        <v>3269908.18</v>
      </c>
    </row>
    <row r="237" spans="1:8" x14ac:dyDescent="0.25">
      <c r="A237">
        <v>62226</v>
      </c>
      <c r="B237" t="s">
        <v>241</v>
      </c>
      <c r="C237" t="s">
        <v>232</v>
      </c>
      <c r="D237" s="74">
        <v>2749843.03</v>
      </c>
      <c r="E237" s="4">
        <v>0</v>
      </c>
      <c r="F237" s="4">
        <v>6990</v>
      </c>
      <c r="G237" s="4">
        <v>0</v>
      </c>
      <c r="H237" s="74">
        <f t="shared" si="3"/>
        <v>2756833.03</v>
      </c>
    </row>
    <row r="238" spans="1:8" x14ac:dyDescent="0.25">
      <c r="A238">
        <v>62232</v>
      </c>
      <c r="B238" t="s">
        <v>242</v>
      </c>
      <c r="C238" t="s">
        <v>232</v>
      </c>
      <c r="D238" s="74">
        <v>1733403.45</v>
      </c>
      <c r="E238" s="4">
        <v>64717</v>
      </c>
      <c r="F238" s="4">
        <v>7534</v>
      </c>
      <c r="G238" s="4">
        <v>0</v>
      </c>
      <c r="H238" s="74">
        <f t="shared" si="3"/>
        <v>1805654.45</v>
      </c>
    </row>
    <row r="239" spans="1:8" x14ac:dyDescent="0.25">
      <c r="A239">
        <v>62233</v>
      </c>
      <c r="B239" t="s">
        <v>243</v>
      </c>
      <c r="C239" t="s">
        <v>232</v>
      </c>
      <c r="D239" s="74">
        <v>4348063.67</v>
      </c>
      <c r="E239" s="4">
        <v>57612</v>
      </c>
      <c r="F239" s="4">
        <v>15116</v>
      </c>
      <c r="G239" s="4">
        <v>0</v>
      </c>
      <c r="H239" s="74">
        <f t="shared" si="3"/>
        <v>4420791.67</v>
      </c>
    </row>
    <row r="240" spans="1:8" x14ac:dyDescent="0.25">
      <c r="A240">
        <v>62235</v>
      </c>
      <c r="B240" t="s">
        <v>244</v>
      </c>
      <c r="C240" t="s">
        <v>232</v>
      </c>
      <c r="D240" s="74">
        <v>2479421.63</v>
      </c>
      <c r="E240" s="4">
        <v>89863</v>
      </c>
      <c r="F240" s="4">
        <v>9882</v>
      </c>
      <c r="G240" s="4">
        <v>0</v>
      </c>
      <c r="H240" s="74">
        <f t="shared" si="3"/>
        <v>2579166.63</v>
      </c>
    </row>
    <row r="241" spans="1:8" x14ac:dyDescent="0.25">
      <c r="A241">
        <v>62242</v>
      </c>
      <c r="B241" t="s">
        <v>245</v>
      </c>
      <c r="C241" t="s">
        <v>232</v>
      </c>
      <c r="D241" s="74">
        <v>1261011.52</v>
      </c>
      <c r="E241" s="4">
        <v>46824</v>
      </c>
      <c r="F241" s="4">
        <v>4994</v>
      </c>
      <c r="G241" s="4">
        <v>0</v>
      </c>
      <c r="H241" s="74">
        <f t="shared" si="3"/>
        <v>1312829.52</v>
      </c>
    </row>
    <row r="242" spans="1:8" x14ac:dyDescent="0.25">
      <c r="A242">
        <v>62244</v>
      </c>
      <c r="B242" t="s">
        <v>246</v>
      </c>
      <c r="C242" t="s">
        <v>232</v>
      </c>
      <c r="D242" s="74">
        <v>3669255.96</v>
      </c>
      <c r="E242" s="4">
        <v>0</v>
      </c>
      <c r="F242" s="4">
        <v>10478</v>
      </c>
      <c r="G242" s="4">
        <v>0</v>
      </c>
      <c r="H242" s="74">
        <f t="shared" si="3"/>
        <v>3679733.96</v>
      </c>
    </row>
    <row r="243" spans="1:8" x14ac:dyDescent="0.25">
      <c r="A243">
        <v>62245</v>
      </c>
      <c r="B243" t="s">
        <v>247</v>
      </c>
      <c r="C243" t="s">
        <v>232</v>
      </c>
      <c r="D243" s="74">
        <v>1644731.29</v>
      </c>
      <c r="E243" s="4">
        <v>107887</v>
      </c>
      <c r="F243" s="4">
        <v>6909</v>
      </c>
      <c r="G243" s="4">
        <v>0</v>
      </c>
      <c r="H243" s="74">
        <f t="shared" si="3"/>
        <v>1759527.29</v>
      </c>
    </row>
    <row r="244" spans="1:8" x14ac:dyDescent="0.25">
      <c r="A244">
        <v>62247</v>
      </c>
      <c r="B244" t="s">
        <v>248</v>
      </c>
      <c r="C244" t="s">
        <v>232</v>
      </c>
      <c r="D244" s="74">
        <v>1566148.8</v>
      </c>
      <c r="E244" s="4">
        <v>100391</v>
      </c>
      <c r="F244" s="4">
        <v>6480</v>
      </c>
      <c r="G244" s="4">
        <v>0</v>
      </c>
      <c r="H244" s="74">
        <f t="shared" si="3"/>
        <v>1673019.8</v>
      </c>
    </row>
    <row r="245" spans="1:8" x14ac:dyDescent="0.25">
      <c r="A245">
        <v>62252</v>
      </c>
      <c r="B245" t="s">
        <v>249</v>
      </c>
      <c r="C245" t="s">
        <v>232</v>
      </c>
      <c r="D245" s="74">
        <v>1691906.74</v>
      </c>
      <c r="E245" s="4">
        <v>30776</v>
      </c>
      <c r="F245" s="4">
        <v>6981</v>
      </c>
      <c r="G245" s="4">
        <v>0</v>
      </c>
      <c r="H245" s="74">
        <f t="shared" si="3"/>
        <v>1729663.74</v>
      </c>
    </row>
    <row r="246" spans="1:8" x14ac:dyDescent="0.25">
      <c r="A246">
        <v>62256</v>
      </c>
      <c r="B246" t="s">
        <v>250</v>
      </c>
      <c r="C246" t="s">
        <v>232</v>
      </c>
      <c r="D246" s="74">
        <v>2976272.97</v>
      </c>
      <c r="E246" s="4">
        <v>0</v>
      </c>
      <c r="F246" s="4">
        <v>10608</v>
      </c>
      <c r="G246" s="4">
        <v>0</v>
      </c>
      <c r="H246" s="74">
        <f t="shared" si="3"/>
        <v>2986880.97</v>
      </c>
    </row>
    <row r="247" spans="1:8" x14ac:dyDescent="0.25">
      <c r="A247">
        <v>62262</v>
      </c>
      <c r="B247" t="s">
        <v>251</v>
      </c>
      <c r="C247" t="s">
        <v>232</v>
      </c>
      <c r="D247" s="74">
        <v>1753906.68</v>
      </c>
      <c r="E247" s="4">
        <v>44893</v>
      </c>
      <c r="F247" s="4">
        <v>6735</v>
      </c>
      <c r="G247" s="4">
        <v>0</v>
      </c>
      <c r="H247" s="74">
        <f t="shared" si="3"/>
        <v>1805534.68</v>
      </c>
    </row>
    <row r="248" spans="1:8" x14ac:dyDescent="0.25">
      <c r="A248">
        <v>62264</v>
      </c>
      <c r="B248" t="s">
        <v>252</v>
      </c>
      <c r="C248" t="s">
        <v>232</v>
      </c>
      <c r="D248" s="74">
        <v>5909124.4000000004</v>
      </c>
      <c r="E248" s="4">
        <v>0</v>
      </c>
      <c r="F248" s="4">
        <v>18681</v>
      </c>
      <c r="G248" s="4">
        <v>0</v>
      </c>
      <c r="H248" s="74">
        <f t="shared" si="3"/>
        <v>5927805.4000000004</v>
      </c>
    </row>
    <row r="249" spans="1:8" x14ac:dyDescent="0.25">
      <c r="A249">
        <v>62265</v>
      </c>
      <c r="B249" t="s">
        <v>253</v>
      </c>
      <c r="C249" t="s">
        <v>232</v>
      </c>
      <c r="D249" s="74">
        <v>2361642.9700000002</v>
      </c>
      <c r="E249" s="4">
        <v>94107</v>
      </c>
      <c r="F249" s="4">
        <v>9660</v>
      </c>
      <c r="G249" s="4">
        <v>0</v>
      </c>
      <c r="H249" s="74">
        <f t="shared" si="3"/>
        <v>2465409.9700000002</v>
      </c>
    </row>
    <row r="250" spans="1:8" x14ac:dyDescent="0.25">
      <c r="A250">
        <v>62266</v>
      </c>
      <c r="B250" t="s">
        <v>254</v>
      </c>
      <c r="C250" t="s">
        <v>232</v>
      </c>
      <c r="D250" s="74">
        <v>3028385.66</v>
      </c>
      <c r="E250" s="4">
        <v>123720</v>
      </c>
      <c r="F250" s="4">
        <v>11566</v>
      </c>
      <c r="G250" s="4">
        <v>0</v>
      </c>
      <c r="H250" s="74">
        <f t="shared" si="3"/>
        <v>3163671.66</v>
      </c>
    </row>
    <row r="251" spans="1:8" x14ac:dyDescent="0.25">
      <c r="A251">
        <v>62267</v>
      </c>
      <c r="B251" t="s">
        <v>255</v>
      </c>
      <c r="C251" t="s">
        <v>232</v>
      </c>
      <c r="D251" s="74">
        <v>14331513.109999999</v>
      </c>
      <c r="E251" s="4">
        <v>0</v>
      </c>
      <c r="F251" s="4">
        <v>41725</v>
      </c>
      <c r="G251" s="4">
        <v>0</v>
      </c>
      <c r="H251" s="74">
        <f t="shared" si="3"/>
        <v>14373238.109999999</v>
      </c>
    </row>
    <row r="252" spans="1:8" x14ac:dyDescent="0.25">
      <c r="A252">
        <v>62268</v>
      </c>
      <c r="B252" t="s">
        <v>256</v>
      </c>
      <c r="C252" t="s">
        <v>232</v>
      </c>
      <c r="D252" s="74">
        <v>4362494.2699999996</v>
      </c>
      <c r="E252" s="4">
        <v>0</v>
      </c>
      <c r="F252" s="4">
        <v>15106</v>
      </c>
      <c r="G252" s="4">
        <v>0</v>
      </c>
      <c r="H252" s="74">
        <f t="shared" si="3"/>
        <v>4377600.2699999996</v>
      </c>
    </row>
    <row r="253" spans="1:8" x14ac:dyDescent="0.25">
      <c r="A253">
        <v>62269</v>
      </c>
      <c r="B253" t="s">
        <v>257</v>
      </c>
      <c r="C253" t="s">
        <v>232</v>
      </c>
      <c r="D253" s="74">
        <v>3557626.74</v>
      </c>
      <c r="E253" s="4">
        <v>0</v>
      </c>
      <c r="F253" s="4">
        <v>10060</v>
      </c>
      <c r="G253" s="4">
        <v>0</v>
      </c>
      <c r="H253" s="74">
        <f t="shared" si="3"/>
        <v>3567686.74</v>
      </c>
    </row>
    <row r="254" spans="1:8" x14ac:dyDescent="0.25">
      <c r="A254">
        <v>62270</v>
      </c>
      <c r="B254" t="s">
        <v>258</v>
      </c>
      <c r="C254" t="s">
        <v>232</v>
      </c>
      <c r="D254" s="74">
        <v>3428817.95</v>
      </c>
      <c r="E254" s="4">
        <v>0</v>
      </c>
      <c r="F254" s="4">
        <v>10194</v>
      </c>
      <c r="G254" s="4">
        <v>0</v>
      </c>
      <c r="H254" s="74">
        <f t="shared" si="3"/>
        <v>3439011.95</v>
      </c>
    </row>
    <row r="255" spans="1:8" x14ac:dyDescent="0.25">
      <c r="A255">
        <v>62271</v>
      </c>
      <c r="B255" t="s">
        <v>259</v>
      </c>
      <c r="C255" t="s">
        <v>232</v>
      </c>
      <c r="D255" s="74">
        <v>7185449.2800000003</v>
      </c>
      <c r="E255" s="4">
        <v>0</v>
      </c>
      <c r="F255" s="4">
        <v>18113</v>
      </c>
      <c r="G255" s="4">
        <v>0</v>
      </c>
      <c r="H255" s="74">
        <f t="shared" si="3"/>
        <v>7203562.2800000003</v>
      </c>
    </row>
    <row r="256" spans="1:8" x14ac:dyDescent="0.25">
      <c r="A256">
        <v>62272</v>
      </c>
      <c r="B256" t="s">
        <v>260</v>
      </c>
      <c r="C256" t="s">
        <v>232</v>
      </c>
      <c r="D256" s="74">
        <v>4053936.65</v>
      </c>
      <c r="E256" s="4">
        <v>0</v>
      </c>
      <c r="F256" s="4">
        <v>14467</v>
      </c>
      <c r="G256" s="4">
        <v>0</v>
      </c>
      <c r="H256" s="74">
        <f t="shared" si="3"/>
        <v>4068403.65</v>
      </c>
    </row>
    <row r="257" spans="1:8" x14ac:dyDescent="0.25">
      <c r="A257">
        <v>62273</v>
      </c>
      <c r="B257" t="s">
        <v>261</v>
      </c>
      <c r="C257" t="s">
        <v>232</v>
      </c>
      <c r="D257" s="74">
        <v>2857044.3</v>
      </c>
      <c r="E257" s="4">
        <v>61253</v>
      </c>
      <c r="F257" s="4">
        <v>8751</v>
      </c>
      <c r="G257" s="4">
        <v>0</v>
      </c>
      <c r="H257" s="74">
        <f t="shared" si="3"/>
        <v>2927048.3</v>
      </c>
    </row>
    <row r="258" spans="1:8" x14ac:dyDescent="0.25">
      <c r="A258">
        <v>62274</v>
      </c>
      <c r="B258" t="s">
        <v>262</v>
      </c>
      <c r="C258" t="s">
        <v>232</v>
      </c>
      <c r="D258" s="74">
        <v>1812684.05</v>
      </c>
      <c r="E258" s="4">
        <v>38652</v>
      </c>
      <c r="F258" s="4">
        <v>7120</v>
      </c>
      <c r="G258" s="4">
        <v>0</v>
      </c>
      <c r="H258" s="74">
        <f t="shared" si="3"/>
        <v>1858456.05</v>
      </c>
    </row>
    <row r="259" spans="1:8" x14ac:dyDescent="0.25">
      <c r="A259">
        <v>62275</v>
      </c>
      <c r="B259" t="s">
        <v>263</v>
      </c>
      <c r="C259" t="s">
        <v>232</v>
      </c>
      <c r="D259" s="74">
        <v>7669771.7699999996</v>
      </c>
      <c r="E259" s="4">
        <v>248005</v>
      </c>
      <c r="F259" s="4">
        <v>28495</v>
      </c>
      <c r="G259" s="4">
        <v>0</v>
      </c>
      <c r="H259" s="74">
        <f t="shared" si="3"/>
        <v>7946271.7699999996</v>
      </c>
    </row>
    <row r="260" spans="1:8" x14ac:dyDescent="0.25">
      <c r="A260">
        <v>62276</v>
      </c>
      <c r="B260" t="s">
        <v>264</v>
      </c>
      <c r="C260" t="s">
        <v>232</v>
      </c>
      <c r="D260" s="74">
        <v>1668069.18</v>
      </c>
      <c r="E260" s="4">
        <v>56262</v>
      </c>
      <c r="F260" s="4">
        <v>7000</v>
      </c>
      <c r="G260" s="4">
        <v>0</v>
      </c>
      <c r="H260" s="74">
        <f t="shared" si="3"/>
        <v>1731331.18</v>
      </c>
    </row>
    <row r="261" spans="1:8" x14ac:dyDescent="0.25">
      <c r="A261">
        <v>62277</v>
      </c>
      <c r="B261" t="s">
        <v>265</v>
      </c>
      <c r="C261" t="s">
        <v>232</v>
      </c>
      <c r="D261" s="74">
        <v>3681746.09</v>
      </c>
      <c r="E261" s="4">
        <v>48946</v>
      </c>
      <c r="F261" s="4">
        <v>12749</v>
      </c>
      <c r="G261" s="4">
        <v>0</v>
      </c>
      <c r="H261" s="74">
        <f t="shared" ref="H261:H288" si="4">SUM(D261:G261)</f>
        <v>3743441.09</v>
      </c>
    </row>
    <row r="262" spans="1:8" x14ac:dyDescent="0.25">
      <c r="A262">
        <v>62278</v>
      </c>
      <c r="B262" t="s">
        <v>266</v>
      </c>
      <c r="C262" t="s">
        <v>232</v>
      </c>
      <c r="D262" s="74">
        <v>5719316.9199999999</v>
      </c>
      <c r="E262" s="4">
        <v>214558</v>
      </c>
      <c r="F262" s="4">
        <v>22405</v>
      </c>
      <c r="G262" s="4">
        <v>0</v>
      </c>
      <c r="H262" s="74">
        <f t="shared" si="4"/>
        <v>5956279.9199999999</v>
      </c>
    </row>
    <row r="263" spans="1:8" x14ac:dyDescent="0.25">
      <c r="A263">
        <v>62279</v>
      </c>
      <c r="B263" t="s">
        <v>267</v>
      </c>
      <c r="C263" t="s">
        <v>232</v>
      </c>
      <c r="D263" s="74">
        <v>1772060.97</v>
      </c>
      <c r="E263" s="4">
        <v>111021</v>
      </c>
      <c r="F263" s="4">
        <v>7024</v>
      </c>
      <c r="G263" s="4">
        <v>0</v>
      </c>
      <c r="H263" s="74">
        <f t="shared" si="4"/>
        <v>1890105.97</v>
      </c>
    </row>
    <row r="264" spans="1:8" x14ac:dyDescent="0.25">
      <c r="A264">
        <v>62311</v>
      </c>
      <c r="B264" t="s">
        <v>268</v>
      </c>
      <c r="C264" t="s">
        <v>269</v>
      </c>
      <c r="D264" s="74">
        <v>1745349.07</v>
      </c>
      <c r="E264" s="4">
        <v>25441</v>
      </c>
      <c r="F264" s="4">
        <v>6403</v>
      </c>
      <c r="G264" s="4">
        <v>0</v>
      </c>
      <c r="H264" s="74">
        <f t="shared" si="4"/>
        <v>1777193.07</v>
      </c>
    </row>
    <row r="265" spans="1:8" x14ac:dyDescent="0.25">
      <c r="A265">
        <v>62314</v>
      </c>
      <c r="B265" t="s">
        <v>270</v>
      </c>
      <c r="C265" t="s">
        <v>269</v>
      </c>
      <c r="D265" s="74">
        <v>1540355.3</v>
      </c>
      <c r="E265" s="4">
        <v>22827</v>
      </c>
      <c r="F265" s="4">
        <v>6480</v>
      </c>
      <c r="G265" s="4">
        <v>0</v>
      </c>
      <c r="H265" s="74">
        <f t="shared" si="4"/>
        <v>1569662.3</v>
      </c>
    </row>
    <row r="266" spans="1:8" x14ac:dyDescent="0.25">
      <c r="A266">
        <v>62326</v>
      </c>
      <c r="B266" t="s">
        <v>271</v>
      </c>
      <c r="C266" t="s">
        <v>269</v>
      </c>
      <c r="D266" s="74">
        <v>2266053.27</v>
      </c>
      <c r="E266" s="4">
        <v>35414</v>
      </c>
      <c r="F266" s="4">
        <v>8361</v>
      </c>
      <c r="G266" s="4">
        <v>0</v>
      </c>
      <c r="H266" s="74">
        <f t="shared" si="4"/>
        <v>2309828.27</v>
      </c>
    </row>
    <row r="267" spans="1:8" x14ac:dyDescent="0.25">
      <c r="A267">
        <v>62330</v>
      </c>
      <c r="B267" t="s">
        <v>272</v>
      </c>
      <c r="C267" t="s">
        <v>269</v>
      </c>
      <c r="D267" s="74">
        <v>2043117.97</v>
      </c>
      <c r="E267" s="4">
        <v>49270</v>
      </c>
      <c r="F267" s="4">
        <v>7914</v>
      </c>
      <c r="G267" s="4">
        <v>0</v>
      </c>
      <c r="H267" s="74">
        <f t="shared" si="4"/>
        <v>2100301.9699999997</v>
      </c>
    </row>
    <row r="268" spans="1:8" x14ac:dyDescent="0.25">
      <c r="A268">
        <v>62332</v>
      </c>
      <c r="B268" t="s">
        <v>273</v>
      </c>
      <c r="C268" t="s">
        <v>269</v>
      </c>
      <c r="D268" s="74">
        <v>1935827.68</v>
      </c>
      <c r="E268" s="4">
        <v>60362</v>
      </c>
      <c r="F268" s="4">
        <v>7476</v>
      </c>
      <c r="G268" s="4">
        <v>0</v>
      </c>
      <c r="H268" s="74">
        <f t="shared" si="4"/>
        <v>2003665.68</v>
      </c>
    </row>
    <row r="269" spans="1:8" x14ac:dyDescent="0.25">
      <c r="A269">
        <v>62335</v>
      </c>
      <c r="B269" t="s">
        <v>274</v>
      </c>
      <c r="C269" t="s">
        <v>269</v>
      </c>
      <c r="D269" s="74">
        <v>1621421.2</v>
      </c>
      <c r="E269" s="4">
        <v>43746</v>
      </c>
      <c r="F269" s="4">
        <v>5667</v>
      </c>
      <c r="G269" s="4">
        <v>0</v>
      </c>
      <c r="H269" s="74">
        <f t="shared" si="4"/>
        <v>1670834.2</v>
      </c>
    </row>
    <row r="270" spans="1:8" x14ac:dyDescent="0.25">
      <c r="A270">
        <v>62343</v>
      </c>
      <c r="B270" t="s">
        <v>275</v>
      </c>
      <c r="C270" t="s">
        <v>269</v>
      </c>
      <c r="D270" s="74">
        <v>2031949.44</v>
      </c>
      <c r="E270" s="4">
        <v>0</v>
      </c>
      <c r="F270" s="4">
        <v>6451</v>
      </c>
      <c r="G270" s="4">
        <v>0</v>
      </c>
      <c r="H270" s="74">
        <f t="shared" si="4"/>
        <v>2038400.44</v>
      </c>
    </row>
    <row r="271" spans="1:8" x14ac:dyDescent="0.25">
      <c r="A271">
        <v>62368</v>
      </c>
      <c r="B271" t="s">
        <v>276</v>
      </c>
      <c r="C271" t="s">
        <v>269</v>
      </c>
      <c r="D271" s="74">
        <v>1465607.56</v>
      </c>
      <c r="E271" s="4">
        <v>100067</v>
      </c>
      <c r="F271" s="4">
        <v>5783</v>
      </c>
      <c r="G271" s="4">
        <v>0</v>
      </c>
      <c r="H271" s="74">
        <f t="shared" si="4"/>
        <v>1571457.56</v>
      </c>
    </row>
    <row r="272" spans="1:8" x14ac:dyDescent="0.25">
      <c r="A272">
        <v>62372</v>
      </c>
      <c r="B272" t="s">
        <v>277</v>
      </c>
      <c r="C272" t="s">
        <v>269</v>
      </c>
      <c r="D272" s="74">
        <v>1503887.31</v>
      </c>
      <c r="E272" s="4">
        <v>26891</v>
      </c>
      <c r="F272" s="4">
        <v>6110</v>
      </c>
      <c r="G272" s="4">
        <v>0</v>
      </c>
      <c r="H272" s="74">
        <f t="shared" si="4"/>
        <v>1536888.31</v>
      </c>
    </row>
    <row r="273" spans="1:8" x14ac:dyDescent="0.25">
      <c r="A273">
        <v>62375</v>
      </c>
      <c r="B273" t="s">
        <v>278</v>
      </c>
      <c r="C273" t="s">
        <v>269</v>
      </c>
      <c r="D273" s="74">
        <v>8041883.2800000003</v>
      </c>
      <c r="E273" s="4">
        <v>110871</v>
      </c>
      <c r="F273" s="4">
        <v>24954</v>
      </c>
      <c r="G273" s="4">
        <v>0</v>
      </c>
      <c r="H273" s="74">
        <f t="shared" si="4"/>
        <v>8177708.2800000003</v>
      </c>
    </row>
    <row r="274" spans="1:8" x14ac:dyDescent="0.25">
      <c r="A274">
        <v>62376</v>
      </c>
      <c r="B274" t="s">
        <v>279</v>
      </c>
      <c r="C274" t="s">
        <v>269</v>
      </c>
      <c r="D274" s="74">
        <v>5976792.6500000004</v>
      </c>
      <c r="E274" s="4">
        <v>0</v>
      </c>
      <c r="F274" s="4">
        <v>15400</v>
      </c>
      <c r="G274" s="4">
        <v>0</v>
      </c>
      <c r="H274" s="74">
        <f t="shared" si="4"/>
        <v>5992192.6500000004</v>
      </c>
    </row>
    <row r="275" spans="1:8" x14ac:dyDescent="0.25">
      <c r="A275">
        <v>62377</v>
      </c>
      <c r="B275" t="s">
        <v>280</v>
      </c>
      <c r="C275" t="s">
        <v>269</v>
      </c>
      <c r="D275" s="74">
        <v>2670730.4</v>
      </c>
      <c r="E275" s="4">
        <v>0</v>
      </c>
      <c r="F275" s="4">
        <v>8665</v>
      </c>
      <c r="G275" s="4">
        <v>0</v>
      </c>
      <c r="H275" s="74">
        <f t="shared" si="4"/>
        <v>2679395.4</v>
      </c>
    </row>
    <row r="276" spans="1:8" x14ac:dyDescent="0.25">
      <c r="A276">
        <v>62378</v>
      </c>
      <c r="B276" t="s">
        <v>281</v>
      </c>
      <c r="C276" t="s">
        <v>269</v>
      </c>
      <c r="D276" s="74">
        <v>9594725.1300000008</v>
      </c>
      <c r="E276" s="4">
        <v>253368</v>
      </c>
      <c r="F276" s="4">
        <v>34495</v>
      </c>
      <c r="G276" s="4">
        <v>0</v>
      </c>
      <c r="H276" s="74">
        <f t="shared" si="4"/>
        <v>9882588.1300000008</v>
      </c>
    </row>
    <row r="277" spans="1:8" x14ac:dyDescent="0.25">
      <c r="A277">
        <v>62379</v>
      </c>
      <c r="B277" t="s">
        <v>282</v>
      </c>
      <c r="C277" t="s">
        <v>269</v>
      </c>
      <c r="D277" s="74">
        <v>21662598.510000002</v>
      </c>
      <c r="E277" s="4">
        <v>0</v>
      </c>
      <c r="F277" s="4">
        <v>66511</v>
      </c>
      <c r="G277" s="4">
        <v>33363</v>
      </c>
      <c r="H277" s="74">
        <f t="shared" si="4"/>
        <v>21762472.510000002</v>
      </c>
    </row>
    <row r="278" spans="1:8" x14ac:dyDescent="0.25">
      <c r="A278">
        <v>62380</v>
      </c>
      <c r="B278" t="s">
        <v>283</v>
      </c>
      <c r="C278" t="s">
        <v>269</v>
      </c>
      <c r="D278" s="74">
        <v>7543259.7400000002</v>
      </c>
      <c r="E278" s="4">
        <v>229486</v>
      </c>
      <c r="F278" s="4">
        <v>28741</v>
      </c>
      <c r="G278" s="4">
        <v>0</v>
      </c>
      <c r="H278" s="74">
        <f t="shared" si="4"/>
        <v>7801486.7400000002</v>
      </c>
    </row>
    <row r="279" spans="1:8" x14ac:dyDescent="0.25">
      <c r="A279">
        <v>62381</v>
      </c>
      <c r="B279" t="s">
        <v>284</v>
      </c>
      <c r="C279" t="s">
        <v>269</v>
      </c>
      <c r="D279" s="74">
        <v>4296449.4800000004</v>
      </c>
      <c r="E279" s="4">
        <v>75470</v>
      </c>
      <c r="F279" s="4">
        <v>15693</v>
      </c>
      <c r="G279" s="4">
        <v>0</v>
      </c>
      <c r="H279" s="74">
        <f t="shared" si="4"/>
        <v>4387612.4800000004</v>
      </c>
    </row>
    <row r="280" spans="1:8" x14ac:dyDescent="0.25">
      <c r="A280">
        <v>62382</v>
      </c>
      <c r="B280" t="s">
        <v>285</v>
      </c>
      <c r="C280" t="s">
        <v>269</v>
      </c>
      <c r="D280" s="74">
        <v>6486761.7599999998</v>
      </c>
      <c r="E280" s="4">
        <v>0</v>
      </c>
      <c r="F280" s="4">
        <v>22087</v>
      </c>
      <c r="G280" s="4">
        <v>0</v>
      </c>
      <c r="H280" s="74">
        <f t="shared" si="4"/>
        <v>6508848.7599999998</v>
      </c>
    </row>
    <row r="281" spans="1:8" x14ac:dyDescent="0.25">
      <c r="A281">
        <v>62383</v>
      </c>
      <c r="B281" t="s">
        <v>286</v>
      </c>
      <c r="C281" t="s">
        <v>269</v>
      </c>
      <c r="D281" s="74">
        <v>4713938.4400000004</v>
      </c>
      <c r="E281" s="4">
        <v>110382</v>
      </c>
      <c r="F281" s="4">
        <v>16829</v>
      </c>
      <c r="G281" s="4">
        <v>0</v>
      </c>
      <c r="H281" s="74">
        <f t="shared" si="4"/>
        <v>4841149.4400000004</v>
      </c>
    </row>
    <row r="282" spans="1:8" x14ac:dyDescent="0.25">
      <c r="A282">
        <v>62384</v>
      </c>
      <c r="B282" t="s">
        <v>287</v>
      </c>
      <c r="C282" t="s">
        <v>269</v>
      </c>
      <c r="D282" s="74">
        <v>4090444.47</v>
      </c>
      <c r="E282" s="4">
        <v>25790</v>
      </c>
      <c r="F282" s="4">
        <v>15154</v>
      </c>
      <c r="G282" s="4">
        <v>0</v>
      </c>
      <c r="H282" s="74">
        <f t="shared" si="4"/>
        <v>4131388.47</v>
      </c>
    </row>
    <row r="283" spans="1:8" x14ac:dyDescent="0.25">
      <c r="A283">
        <v>62385</v>
      </c>
      <c r="B283" t="s">
        <v>288</v>
      </c>
      <c r="C283" t="s">
        <v>269</v>
      </c>
      <c r="D283" s="74">
        <v>2944404.35</v>
      </c>
      <c r="E283" s="4">
        <v>128078</v>
      </c>
      <c r="F283" s="4">
        <v>12205</v>
      </c>
      <c r="G283" s="4">
        <v>0</v>
      </c>
      <c r="H283" s="74">
        <f t="shared" si="4"/>
        <v>3084687.35</v>
      </c>
    </row>
    <row r="284" spans="1:8" x14ac:dyDescent="0.25">
      <c r="A284">
        <v>62386</v>
      </c>
      <c r="B284" t="s">
        <v>289</v>
      </c>
      <c r="C284" t="s">
        <v>269</v>
      </c>
      <c r="D284" s="74">
        <v>6132139.3899999997</v>
      </c>
      <c r="E284" s="4">
        <v>132469</v>
      </c>
      <c r="F284" s="4">
        <v>23742</v>
      </c>
      <c r="G284" s="4">
        <v>0</v>
      </c>
      <c r="H284" s="74">
        <f t="shared" si="4"/>
        <v>6288350.3899999997</v>
      </c>
    </row>
    <row r="285" spans="1:8" x14ac:dyDescent="0.25">
      <c r="A285">
        <v>62387</v>
      </c>
      <c r="B285" t="s">
        <v>290</v>
      </c>
      <c r="C285" t="s">
        <v>269</v>
      </c>
      <c r="D285" s="74">
        <v>2732666.92</v>
      </c>
      <c r="E285" s="4">
        <v>75892</v>
      </c>
      <c r="F285" s="4">
        <v>11402</v>
      </c>
      <c r="G285" s="4">
        <v>0</v>
      </c>
      <c r="H285" s="74">
        <f t="shared" si="4"/>
        <v>2819960.92</v>
      </c>
    </row>
    <row r="286" spans="1:8" x14ac:dyDescent="0.25">
      <c r="A286">
        <v>62388</v>
      </c>
      <c r="B286" t="s">
        <v>291</v>
      </c>
      <c r="C286" t="s">
        <v>269</v>
      </c>
      <c r="D286" s="74">
        <v>3528615.55</v>
      </c>
      <c r="E286" s="4">
        <v>126386</v>
      </c>
      <c r="F286" s="4">
        <v>14101</v>
      </c>
      <c r="G286" s="4">
        <v>0</v>
      </c>
      <c r="H286" s="74">
        <f t="shared" si="4"/>
        <v>3669102.55</v>
      </c>
    </row>
    <row r="287" spans="1:8" x14ac:dyDescent="0.25">
      <c r="A287">
        <v>62389</v>
      </c>
      <c r="B287" t="s">
        <v>292</v>
      </c>
      <c r="C287" t="s">
        <v>269</v>
      </c>
      <c r="D287" s="74">
        <v>5240061.33</v>
      </c>
      <c r="E287" s="4">
        <v>125594</v>
      </c>
      <c r="F287" s="4">
        <v>18811</v>
      </c>
      <c r="G287" s="4">
        <v>0</v>
      </c>
      <c r="H287" s="74">
        <f t="shared" si="4"/>
        <v>5384466.3300000001</v>
      </c>
    </row>
    <row r="288" spans="1:8" ht="15.75" thickBot="1" x14ac:dyDescent="0.3">
      <c r="A288" s="10">
        <v>62390</v>
      </c>
      <c r="B288" s="10" t="s">
        <v>293</v>
      </c>
      <c r="C288" s="10" t="s">
        <v>269</v>
      </c>
      <c r="D288" s="76">
        <v>4778313.78</v>
      </c>
      <c r="E288" s="11">
        <v>123302</v>
      </c>
      <c r="F288" s="11">
        <v>16882</v>
      </c>
      <c r="G288" s="11">
        <v>0</v>
      </c>
      <c r="H288" s="76">
        <f t="shared" si="4"/>
        <v>4918497.78</v>
      </c>
    </row>
    <row r="289" spans="2:8" x14ac:dyDescent="0.25">
      <c r="B289" s="1" t="s">
        <v>294</v>
      </c>
      <c r="D289" s="8">
        <f>SUM(D3:D288)</f>
        <v>2116120804.7500002</v>
      </c>
      <c r="E289" s="8">
        <f>SUM(E3:E288)</f>
        <v>16136700</v>
      </c>
      <c r="F289" s="8">
        <f>SUM(F3:F288)</f>
        <v>6705000</v>
      </c>
      <c r="G289" s="8">
        <f>SUM(G3:G288)</f>
        <v>4441302</v>
      </c>
      <c r="H289" s="8">
        <f>SUM(H3:H288)</f>
        <v>2113403806.7500005</v>
      </c>
    </row>
  </sheetData>
  <pageMargins left="0.7" right="0.7" top="0.78740157499999996" bottom="0.78740157499999996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N314"/>
  <sheetViews>
    <sheetView workbookViewId="0">
      <selection activeCell="A3" sqref="A3"/>
    </sheetView>
  </sheetViews>
  <sheetFormatPr baseColWidth="10" defaultRowHeight="15" x14ac:dyDescent="0.25"/>
  <cols>
    <col min="1" max="1" width="8.85546875" style="19" customWidth="1"/>
    <col min="2" max="2" width="36.5703125" style="15" customWidth="1"/>
    <col min="3" max="3" width="20" style="15" customWidth="1"/>
    <col min="4" max="4" width="22.42578125" style="34" customWidth="1"/>
    <col min="5" max="5" width="25.85546875" style="4" customWidth="1"/>
    <col min="6" max="6" width="23.140625" style="4" customWidth="1"/>
    <col min="7" max="8" width="25.42578125" style="4" customWidth="1"/>
    <col min="9" max="9" width="26.140625" style="4" customWidth="1"/>
    <col min="10" max="10" width="18" style="4" customWidth="1"/>
    <col min="11" max="11" width="15.140625" style="4" customWidth="1"/>
  </cols>
  <sheetData>
    <row r="1" spans="1:12" ht="45.75" customHeight="1" x14ac:dyDescent="0.25">
      <c r="A1" s="152" t="s">
        <v>326</v>
      </c>
      <c r="B1" s="152"/>
      <c r="C1" s="152"/>
      <c r="D1" s="151" t="s">
        <v>303</v>
      </c>
      <c r="E1" s="151"/>
      <c r="F1" s="14"/>
    </row>
    <row r="2" spans="1:12" s="53" customFormat="1" ht="57" customHeight="1" x14ac:dyDescent="0.25">
      <c r="A2" s="51" t="s">
        <v>0</v>
      </c>
      <c r="B2" s="52" t="s">
        <v>1</v>
      </c>
      <c r="C2" s="52" t="s">
        <v>2</v>
      </c>
      <c r="D2" s="31" t="s">
        <v>311</v>
      </c>
      <c r="E2" s="43" t="s">
        <v>310</v>
      </c>
      <c r="F2" s="50" t="s">
        <v>312</v>
      </c>
      <c r="G2" s="40" t="s">
        <v>322</v>
      </c>
      <c r="H2" s="40" t="s">
        <v>335</v>
      </c>
      <c r="I2" s="40" t="s">
        <v>350</v>
      </c>
      <c r="J2" s="41" t="s">
        <v>315</v>
      </c>
      <c r="K2" s="42" t="s">
        <v>314</v>
      </c>
    </row>
    <row r="3" spans="1:12" x14ac:dyDescent="0.25">
      <c r="A3" s="20">
        <v>60101</v>
      </c>
      <c r="B3" s="17" t="s">
        <v>3</v>
      </c>
      <c r="C3" s="17" t="s">
        <v>3</v>
      </c>
      <c r="D3" s="67">
        <v>253935.44</v>
      </c>
      <c r="E3" s="134">
        <v>101480.35</v>
      </c>
      <c r="F3" s="24">
        <f>'landesw Umlage § 3_IST'!F3</f>
        <v>369203.25384623761</v>
      </c>
      <c r="G3" s="4">
        <f>IF(D3&gt;0,D3-F3,0)</f>
        <v>-115267.81384623761</v>
      </c>
      <c r="H3" s="24">
        <f>IF(G3&lt;0,0,G3)</f>
        <v>0</v>
      </c>
      <c r="I3" s="65">
        <f>IF(G3&lt;0,G3,0)</f>
        <v>-115267.81384623761</v>
      </c>
      <c r="J3" s="24">
        <f>IF(E3=0,F3,0)</f>
        <v>0</v>
      </c>
      <c r="K3" s="24">
        <f>J3/12</f>
        <v>0</v>
      </c>
      <c r="L3" s="24"/>
    </row>
    <row r="4" spans="1:12" x14ac:dyDescent="0.25">
      <c r="A4" s="20">
        <v>60305</v>
      </c>
      <c r="B4" s="17" t="s">
        <v>4</v>
      </c>
      <c r="C4" s="17" t="s">
        <v>5</v>
      </c>
      <c r="D4" s="67">
        <v>0</v>
      </c>
      <c r="E4" s="134">
        <v>0</v>
      </c>
      <c r="F4" s="24">
        <f>'landesw Umlage § 3_IST'!F4</f>
        <v>2840.3275870988082</v>
      </c>
      <c r="G4" s="4">
        <f t="shared" ref="G4:G67" si="0">IF(D4-F4&lt;0,0,D4-F4)</f>
        <v>0</v>
      </c>
      <c r="H4" s="24">
        <f t="shared" ref="H4:H67" si="1">IF(G4&lt;0,0,G4)</f>
        <v>0</v>
      </c>
      <c r="I4" s="24">
        <f>IF(G4&lt;0,G4,0)</f>
        <v>0</v>
      </c>
      <c r="J4" s="24">
        <f t="shared" ref="J4:J67" si="2">IF(E4=0,F4,0)</f>
        <v>2840.3275870988082</v>
      </c>
      <c r="K4" s="24">
        <f t="shared" ref="K4:K67" si="3">J4/12</f>
        <v>236.69396559156735</v>
      </c>
      <c r="L4" s="24"/>
    </row>
    <row r="5" spans="1:12" x14ac:dyDescent="0.25">
      <c r="A5" s="20">
        <v>60318</v>
      </c>
      <c r="B5" s="17" t="s">
        <v>6</v>
      </c>
      <c r="C5" s="17" t="s">
        <v>5</v>
      </c>
      <c r="D5" s="67">
        <v>0</v>
      </c>
      <c r="E5" s="134">
        <v>0</v>
      </c>
      <c r="F5" s="24">
        <f>'landesw Umlage § 3_IST'!F5</f>
        <v>5813.7971751654413</v>
      </c>
      <c r="G5" s="4">
        <f t="shared" si="0"/>
        <v>0</v>
      </c>
      <c r="H5" s="24">
        <f t="shared" si="1"/>
        <v>0</v>
      </c>
      <c r="I5" s="24">
        <f t="shared" ref="I5:I68" si="4">IF(G5&lt;0,G5,0)</f>
        <v>0</v>
      </c>
      <c r="J5" s="24">
        <f t="shared" si="2"/>
        <v>5813.7971751654413</v>
      </c>
      <c r="K5" s="24">
        <f t="shared" si="3"/>
        <v>484.48309793045343</v>
      </c>
      <c r="L5" s="24"/>
    </row>
    <row r="6" spans="1:12" x14ac:dyDescent="0.25">
      <c r="A6" s="20">
        <v>60323</v>
      </c>
      <c r="B6" s="17" t="s">
        <v>7</v>
      </c>
      <c r="C6" s="17" t="s">
        <v>5</v>
      </c>
      <c r="D6" s="67">
        <v>0</v>
      </c>
      <c r="E6" s="134">
        <v>0</v>
      </c>
      <c r="F6" s="24">
        <f>'landesw Umlage § 3_IST'!F6</f>
        <v>1248.8683048717919</v>
      </c>
      <c r="G6" s="4">
        <f t="shared" si="0"/>
        <v>0</v>
      </c>
      <c r="H6" s="24">
        <f t="shared" si="1"/>
        <v>0</v>
      </c>
      <c r="I6" s="24">
        <f t="shared" si="4"/>
        <v>0</v>
      </c>
      <c r="J6" s="24">
        <f t="shared" si="2"/>
        <v>1248.8683048717919</v>
      </c>
      <c r="K6" s="24">
        <f t="shared" si="3"/>
        <v>104.07235873931599</v>
      </c>
      <c r="L6" s="24"/>
    </row>
    <row r="7" spans="1:12" x14ac:dyDescent="0.25">
      <c r="A7" s="20">
        <v>60324</v>
      </c>
      <c r="B7" s="17" t="s">
        <v>8</v>
      </c>
      <c r="C7" s="17" t="s">
        <v>5</v>
      </c>
      <c r="D7" s="67">
        <v>0</v>
      </c>
      <c r="E7" s="134">
        <v>0</v>
      </c>
      <c r="F7" s="24">
        <f>'landesw Umlage § 3_IST'!F7</f>
        <v>1482.2569135642307</v>
      </c>
      <c r="G7" s="4">
        <f t="shared" si="0"/>
        <v>0</v>
      </c>
      <c r="H7" s="24">
        <f t="shared" si="1"/>
        <v>0</v>
      </c>
      <c r="I7" s="24">
        <f t="shared" si="4"/>
        <v>0</v>
      </c>
      <c r="J7" s="24">
        <f t="shared" si="2"/>
        <v>1482.2569135642307</v>
      </c>
      <c r="K7" s="24">
        <f t="shared" si="3"/>
        <v>123.52140946368588</v>
      </c>
      <c r="L7" s="24"/>
    </row>
    <row r="8" spans="1:12" x14ac:dyDescent="0.25">
      <c r="A8" s="20">
        <v>60326</v>
      </c>
      <c r="B8" s="17" t="s">
        <v>9</v>
      </c>
      <c r="C8" s="17" t="s">
        <v>5</v>
      </c>
      <c r="D8" s="67">
        <v>0</v>
      </c>
      <c r="E8" s="134">
        <v>0</v>
      </c>
      <c r="F8" s="24">
        <f>'landesw Umlage § 3_IST'!F8</f>
        <v>1124.1763863001661</v>
      </c>
      <c r="G8" s="4">
        <f t="shared" si="0"/>
        <v>0</v>
      </c>
      <c r="H8" s="24">
        <f t="shared" si="1"/>
        <v>0</v>
      </c>
      <c r="I8" s="24">
        <f t="shared" si="4"/>
        <v>0</v>
      </c>
      <c r="J8" s="24">
        <f t="shared" si="2"/>
        <v>1124.1763863001661</v>
      </c>
      <c r="K8" s="24">
        <f t="shared" si="3"/>
        <v>93.681365525013845</v>
      </c>
      <c r="L8" s="24"/>
    </row>
    <row r="9" spans="1:12" x14ac:dyDescent="0.25">
      <c r="A9" s="20">
        <v>60329</v>
      </c>
      <c r="B9" s="17" t="s">
        <v>10</v>
      </c>
      <c r="C9" s="17" t="s">
        <v>5</v>
      </c>
      <c r="D9" s="67">
        <v>0</v>
      </c>
      <c r="E9" s="134">
        <v>0</v>
      </c>
      <c r="F9" s="24">
        <f>'landesw Umlage § 3_IST'!F9</f>
        <v>1008.3665765064948</v>
      </c>
      <c r="G9" s="4">
        <f t="shared" si="0"/>
        <v>0</v>
      </c>
      <c r="H9" s="24">
        <f t="shared" si="1"/>
        <v>0</v>
      </c>
      <c r="I9" s="24">
        <f t="shared" si="4"/>
        <v>0</v>
      </c>
      <c r="J9" s="24">
        <f t="shared" si="2"/>
        <v>1008.3665765064948</v>
      </c>
      <c r="K9" s="24">
        <f t="shared" si="3"/>
        <v>84.030548042207897</v>
      </c>
      <c r="L9" s="24"/>
    </row>
    <row r="10" spans="1:12" x14ac:dyDescent="0.25">
      <c r="A10" s="20">
        <v>60341</v>
      </c>
      <c r="B10" s="17" t="s">
        <v>11</v>
      </c>
      <c r="C10" s="17" t="s">
        <v>5</v>
      </c>
      <c r="D10" s="67">
        <v>0</v>
      </c>
      <c r="E10" s="134">
        <v>0</v>
      </c>
      <c r="F10" s="24">
        <f>'landesw Umlage § 3_IST'!F10</f>
        <v>1411.0115525584383</v>
      </c>
      <c r="G10" s="4">
        <f t="shared" si="0"/>
        <v>0</v>
      </c>
      <c r="H10" s="24">
        <f t="shared" si="1"/>
        <v>0</v>
      </c>
      <c r="I10" s="24">
        <f t="shared" si="4"/>
        <v>0</v>
      </c>
      <c r="J10" s="24">
        <f t="shared" si="2"/>
        <v>1411.0115525584383</v>
      </c>
      <c r="K10" s="24">
        <f t="shared" si="3"/>
        <v>117.58429604653652</v>
      </c>
      <c r="L10" s="24"/>
    </row>
    <row r="11" spans="1:12" x14ac:dyDescent="0.25">
      <c r="A11" s="20">
        <v>60344</v>
      </c>
      <c r="B11" s="17" t="s">
        <v>5</v>
      </c>
      <c r="C11" s="17" t="s">
        <v>5</v>
      </c>
      <c r="D11" s="67">
        <v>0</v>
      </c>
      <c r="E11" s="134">
        <v>0</v>
      </c>
      <c r="F11" s="24">
        <f>'landesw Umlage § 3_IST'!F11</f>
        <v>11727.945652932529</v>
      </c>
      <c r="G11" s="4">
        <f t="shared" si="0"/>
        <v>0</v>
      </c>
      <c r="H11" s="24">
        <f t="shared" si="1"/>
        <v>0</v>
      </c>
      <c r="I11" s="24">
        <f t="shared" si="4"/>
        <v>0</v>
      </c>
      <c r="J11" s="24">
        <f t="shared" si="2"/>
        <v>11727.945652932529</v>
      </c>
      <c r="K11" s="24">
        <f t="shared" si="3"/>
        <v>977.32880441104408</v>
      </c>
      <c r="L11" s="24"/>
    </row>
    <row r="12" spans="1:12" x14ac:dyDescent="0.25">
      <c r="A12" s="20">
        <v>60345</v>
      </c>
      <c r="B12" s="17" t="s">
        <v>12</v>
      </c>
      <c r="C12" s="17" t="s">
        <v>5</v>
      </c>
      <c r="D12" s="67">
        <v>0</v>
      </c>
      <c r="E12" s="134">
        <v>0</v>
      </c>
      <c r="F12" s="24">
        <f>'landesw Umlage § 3_IST'!F12</f>
        <v>4843.3855204190995</v>
      </c>
      <c r="G12" s="4">
        <f t="shared" si="0"/>
        <v>0</v>
      </c>
      <c r="H12" s="24">
        <f t="shared" si="1"/>
        <v>0</v>
      </c>
      <c r="I12" s="24">
        <f t="shared" si="4"/>
        <v>0</v>
      </c>
      <c r="J12" s="24">
        <f t="shared" si="2"/>
        <v>4843.3855204190995</v>
      </c>
      <c r="K12" s="24">
        <f t="shared" si="3"/>
        <v>403.61546003492498</v>
      </c>
      <c r="L12" s="24"/>
    </row>
    <row r="13" spans="1:12" x14ac:dyDescent="0.25">
      <c r="A13" s="20">
        <v>60346</v>
      </c>
      <c r="B13" s="17" t="s">
        <v>13</v>
      </c>
      <c r="C13" s="17" t="s">
        <v>5</v>
      </c>
      <c r="D13" s="67">
        <v>0</v>
      </c>
      <c r="E13" s="134">
        <v>0</v>
      </c>
      <c r="F13" s="24">
        <f>'landesw Umlage § 3_IST'!F13</f>
        <v>3191.282285006253</v>
      </c>
      <c r="G13" s="4">
        <f t="shared" si="0"/>
        <v>0</v>
      </c>
      <c r="H13" s="24">
        <f t="shared" si="1"/>
        <v>0</v>
      </c>
      <c r="I13" s="24">
        <f t="shared" si="4"/>
        <v>0</v>
      </c>
      <c r="J13" s="24">
        <f t="shared" si="2"/>
        <v>3191.282285006253</v>
      </c>
      <c r="K13" s="24">
        <f t="shared" si="3"/>
        <v>265.94019041718775</v>
      </c>
      <c r="L13" s="24"/>
    </row>
    <row r="14" spans="1:12" x14ac:dyDescent="0.25">
      <c r="A14" s="20">
        <v>60347</v>
      </c>
      <c r="B14" s="17" t="s">
        <v>14</v>
      </c>
      <c r="C14" s="17" t="s">
        <v>5</v>
      </c>
      <c r="D14" s="67">
        <v>0</v>
      </c>
      <c r="E14" s="134">
        <v>0</v>
      </c>
      <c r="F14" s="24">
        <f>'landesw Umlage § 3_IST'!F14</f>
        <v>2522.0547723199043</v>
      </c>
      <c r="G14" s="4">
        <f t="shared" si="0"/>
        <v>0</v>
      </c>
      <c r="H14" s="24">
        <f t="shared" si="1"/>
        <v>0</v>
      </c>
      <c r="I14" s="24">
        <f t="shared" si="4"/>
        <v>0</v>
      </c>
      <c r="J14" s="24">
        <f t="shared" si="2"/>
        <v>2522.0547723199043</v>
      </c>
      <c r="K14" s="24">
        <f t="shared" si="3"/>
        <v>210.17123102665869</v>
      </c>
      <c r="L14" s="24"/>
    </row>
    <row r="15" spans="1:12" x14ac:dyDescent="0.25">
      <c r="A15" s="20">
        <v>60348</v>
      </c>
      <c r="B15" s="17" t="s">
        <v>15</v>
      </c>
      <c r="C15" s="17" t="s">
        <v>5</v>
      </c>
      <c r="D15" s="67">
        <v>0</v>
      </c>
      <c r="E15" s="134">
        <v>0</v>
      </c>
      <c r="F15" s="24">
        <f>'landesw Umlage § 3_IST'!F15</f>
        <v>2565.2124351307557</v>
      </c>
      <c r="G15" s="4">
        <f t="shared" si="0"/>
        <v>0</v>
      </c>
      <c r="H15" s="24">
        <f t="shared" si="1"/>
        <v>0</v>
      </c>
      <c r="I15" s="24">
        <f t="shared" si="4"/>
        <v>0</v>
      </c>
      <c r="J15" s="24">
        <f t="shared" si="2"/>
        <v>2565.2124351307557</v>
      </c>
      <c r="K15" s="24">
        <f t="shared" si="3"/>
        <v>213.76770292756296</v>
      </c>
      <c r="L15" s="24"/>
    </row>
    <row r="16" spans="1:12" x14ac:dyDescent="0.25">
      <c r="A16" s="20">
        <v>60349</v>
      </c>
      <c r="B16" s="17" t="s">
        <v>16</v>
      </c>
      <c r="C16" s="17" t="s">
        <v>5</v>
      </c>
      <c r="D16" s="67">
        <v>0</v>
      </c>
      <c r="E16" s="134">
        <v>0</v>
      </c>
      <c r="F16" s="24">
        <f>'landesw Umlage § 3_IST'!F16</f>
        <v>3318.3526060179533</v>
      </c>
      <c r="G16" s="4">
        <f t="shared" si="0"/>
        <v>0</v>
      </c>
      <c r="H16" s="24">
        <f t="shared" si="1"/>
        <v>0</v>
      </c>
      <c r="I16" s="24">
        <f t="shared" si="4"/>
        <v>0</v>
      </c>
      <c r="J16" s="24">
        <f t="shared" si="2"/>
        <v>3318.3526060179533</v>
      </c>
      <c r="K16" s="24">
        <f t="shared" si="3"/>
        <v>276.52938383482945</v>
      </c>
      <c r="L16" s="24"/>
    </row>
    <row r="17" spans="1:12" x14ac:dyDescent="0.25">
      <c r="A17" s="20">
        <v>60350</v>
      </c>
      <c r="B17" s="17" t="s">
        <v>17</v>
      </c>
      <c r="C17" s="17" t="s">
        <v>5</v>
      </c>
      <c r="D17" s="67">
        <v>0</v>
      </c>
      <c r="E17" s="134">
        <v>0</v>
      </c>
      <c r="F17" s="24">
        <f>'landesw Umlage § 3_IST'!F17</f>
        <v>6459.8589461336851</v>
      </c>
      <c r="G17" s="4">
        <f t="shared" si="0"/>
        <v>0</v>
      </c>
      <c r="H17" s="24">
        <f t="shared" si="1"/>
        <v>0</v>
      </c>
      <c r="I17" s="24">
        <f t="shared" si="4"/>
        <v>0</v>
      </c>
      <c r="J17" s="24">
        <f t="shared" si="2"/>
        <v>6459.8589461336851</v>
      </c>
      <c r="K17" s="24">
        <f t="shared" si="3"/>
        <v>538.32157884447372</v>
      </c>
      <c r="L17" s="24"/>
    </row>
    <row r="18" spans="1:12" x14ac:dyDescent="0.25">
      <c r="A18" s="20">
        <v>60351</v>
      </c>
      <c r="B18" s="17" t="s">
        <v>18</v>
      </c>
      <c r="C18" s="17" t="s">
        <v>5</v>
      </c>
      <c r="D18" s="67">
        <v>0</v>
      </c>
      <c r="E18" s="134">
        <v>0</v>
      </c>
      <c r="F18" s="24">
        <f>'landesw Umlage § 3_IST'!F18</f>
        <v>3388.430390553418</v>
      </c>
      <c r="G18" s="4">
        <f t="shared" si="0"/>
        <v>0</v>
      </c>
      <c r="H18" s="24">
        <f t="shared" si="1"/>
        <v>0</v>
      </c>
      <c r="I18" s="24">
        <f t="shared" si="4"/>
        <v>0</v>
      </c>
      <c r="J18" s="24">
        <f t="shared" si="2"/>
        <v>3388.430390553418</v>
      </c>
      <c r="K18" s="24">
        <f t="shared" si="3"/>
        <v>282.36919921278485</v>
      </c>
      <c r="L18" s="24"/>
    </row>
    <row r="19" spans="1:12" x14ac:dyDescent="0.25">
      <c r="A19" s="20">
        <v>60608</v>
      </c>
      <c r="B19" s="17" t="s">
        <v>19</v>
      </c>
      <c r="C19" s="17" t="s">
        <v>20</v>
      </c>
      <c r="D19" s="67">
        <v>0</v>
      </c>
      <c r="E19" s="134">
        <v>0</v>
      </c>
      <c r="F19" s="24">
        <f>'landesw Umlage § 3_IST'!F19</f>
        <v>6412.4500026854394</v>
      </c>
      <c r="G19" s="4">
        <f t="shared" si="0"/>
        <v>0</v>
      </c>
      <c r="H19" s="24">
        <f t="shared" si="1"/>
        <v>0</v>
      </c>
      <c r="I19" s="24">
        <f t="shared" si="4"/>
        <v>0</v>
      </c>
      <c r="J19" s="24">
        <f t="shared" si="2"/>
        <v>6412.4500026854394</v>
      </c>
      <c r="K19" s="24">
        <f t="shared" si="3"/>
        <v>534.37083355711991</v>
      </c>
      <c r="L19" s="24"/>
    </row>
    <row r="20" spans="1:12" x14ac:dyDescent="0.25">
      <c r="A20" s="20">
        <v>60611</v>
      </c>
      <c r="B20" s="17" t="s">
        <v>21</v>
      </c>
      <c r="C20" s="17" t="s">
        <v>20</v>
      </c>
      <c r="D20" s="67">
        <v>0</v>
      </c>
      <c r="E20" s="134">
        <v>0</v>
      </c>
      <c r="F20" s="24">
        <f>'landesw Umlage § 3_IST'!F20</f>
        <v>3666.6330984542101</v>
      </c>
      <c r="G20" s="4">
        <f t="shared" si="0"/>
        <v>0</v>
      </c>
      <c r="H20" s="24">
        <f t="shared" si="1"/>
        <v>0</v>
      </c>
      <c r="I20" s="24">
        <f t="shared" si="4"/>
        <v>0</v>
      </c>
      <c r="J20" s="24">
        <f t="shared" si="2"/>
        <v>3666.6330984542101</v>
      </c>
      <c r="K20" s="24">
        <f t="shared" si="3"/>
        <v>305.55275820451749</v>
      </c>
      <c r="L20" s="24"/>
    </row>
    <row r="21" spans="1:12" x14ac:dyDescent="0.25">
      <c r="A21" s="20">
        <v>60613</v>
      </c>
      <c r="B21" s="17" t="s">
        <v>22</v>
      </c>
      <c r="C21" s="17" t="s">
        <v>20</v>
      </c>
      <c r="D21" s="67">
        <v>0</v>
      </c>
      <c r="E21" s="134">
        <v>0</v>
      </c>
      <c r="F21" s="24">
        <f>'landesw Umlage § 3_IST'!F21</f>
        <v>9052.4121055138676</v>
      </c>
      <c r="G21" s="4">
        <f t="shared" si="0"/>
        <v>0</v>
      </c>
      <c r="H21" s="24">
        <f t="shared" si="1"/>
        <v>0</v>
      </c>
      <c r="I21" s="24">
        <f t="shared" si="4"/>
        <v>0</v>
      </c>
      <c r="J21" s="24">
        <f t="shared" si="2"/>
        <v>9052.4121055138676</v>
      </c>
      <c r="K21" s="24">
        <f t="shared" si="3"/>
        <v>754.36767545948896</v>
      </c>
      <c r="L21" s="24"/>
    </row>
    <row r="22" spans="1:12" x14ac:dyDescent="0.25">
      <c r="A22" s="20">
        <v>60617</v>
      </c>
      <c r="B22" s="17" t="s">
        <v>23</v>
      </c>
      <c r="C22" s="17" t="s">
        <v>20</v>
      </c>
      <c r="D22" s="67">
        <v>214113.76</v>
      </c>
      <c r="E22" s="134">
        <v>85644.479999999996</v>
      </c>
      <c r="F22" s="24">
        <f>'landesw Umlage § 3_IST'!F22</f>
        <v>7043.457238959606</v>
      </c>
      <c r="G22" s="4">
        <f t="shared" si="0"/>
        <v>207070.3027610404</v>
      </c>
      <c r="H22" s="24">
        <f t="shared" si="1"/>
        <v>207070.3027610404</v>
      </c>
      <c r="I22" s="24">
        <f t="shared" si="4"/>
        <v>0</v>
      </c>
      <c r="J22" s="24">
        <f t="shared" si="2"/>
        <v>0</v>
      </c>
      <c r="K22" s="24">
        <f t="shared" si="3"/>
        <v>0</v>
      </c>
      <c r="L22" s="24"/>
    </row>
    <row r="23" spans="1:12" x14ac:dyDescent="0.25">
      <c r="A23" s="20">
        <v>60618</v>
      </c>
      <c r="B23" s="17" t="s">
        <v>24</v>
      </c>
      <c r="C23" s="17" t="s">
        <v>20</v>
      </c>
      <c r="D23" s="67">
        <v>0</v>
      </c>
      <c r="E23" s="134">
        <v>0</v>
      </c>
      <c r="F23" s="24">
        <f>'landesw Umlage § 3_IST'!F23</f>
        <v>1108.4040402128398</v>
      </c>
      <c r="G23" s="4">
        <f t="shared" si="0"/>
        <v>0</v>
      </c>
      <c r="H23" s="24">
        <f t="shared" si="1"/>
        <v>0</v>
      </c>
      <c r="I23" s="24">
        <f t="shared" si="4"/>
        <v>0</v>
      </c>
      <c r="J23" s="24">
        <f t="shared" si="2"/>
        <v>1108.4040402128398</v>
      </c>
      <c r="K23" s="24">
        <f t="shared" si="3"/>
        <v>92.367003351069982</v>
      </c>
      <c r="L23" s="24"/>
    </row>
    <row r="24" spans="1:12" x14ac:dyDescent="0.25">
      <c r="A24" s="20">
        <v>60619</v>
      </c>
      <c r="B24" s="17" t="s">
        <v>25</v>
      </c>
      <c r="C24" s="17" t="s">
        <v>20</v>
      </c>
      <c r="D24" s="67">
        <v>0</v>
      </c>
      <c r="E24" s="134">
        <v>0</v>
      </c>
      <c r="F24" s="24">
        <f>'landesw Umlage § 3_IST'!F24</f>
        <v>2874.8236061407711</v>
      </c>
      <c r="G24" s="4">
        <f t="shared" si="0"/>
        <v>0</v>
      </c>
      <c r="H24" s="24">
        <f t="shared" si="1"/>
        <v>0</v>
      </c>
      <c r="I24" s="24">
        <f t="shared" si="4"/>
        <v>0</v>
      </c>
      <c r="J24" s="24">
        <f t="shared" si="2"/>
        <v>2874.8236061407711</v>
      </c>
      <c r="K24" s="24">
        <f t="shared" si="3"/>
        <v>239.56863384506426</v>
      </c>
      <c r="L24" s="24"/>
    </row>
    <row r="25" spans="1:12" x14ac:dyDescent="0.25">
      <c r="A25" s="20">
        <v>60623</v>
      </c>
      <c r="B25" s="17" t="s">
        <v>26</v>
      </c>
      <c r="C25" s="17" t="s">
        <v>20</v>
      </c>
      <c r="D25" s="67">
        <v>0</v>
      </c>
      <c r="E25" s="134">
        <v>0</v>
      </c>
      <c r="F25" s="24">
        <f>'landesw Umlage § 3_IST'!F25</f>
        <v>1841.3435231648884</v>
      </c>
      <c r="G25" s="4">
        <f t="shared" si="0"/>
        <v>0</v>
      </c>
      <c r="H25" s="24">
        <f t="shared" si="1"/>
        <v>0</v>
      </c>
      <c r="I25" s="24">
        <f t="shared" si="4"/>
        <v>0</v>
      </c>
      <c r="J25" s="24">
        <f t="shared" si="2"/>
        <v>1841.3435231648884</v>
      </c>
      <c r="K25" s="24">
        <f t="shared" si="3"/>
        <v>153.44529359707403</v>
      </c>
      <c r="L25" s="24"/>
    </row>
    <row r="26" spans="1:12" x14ac:dyDescent="0.25">
      <c r="A26" s="20">
        <v>60624</v>
      </c>
      <c r="B26" s="17" t="s">
        <v>27</v>
      </c>
      <c r="C26" s="17" t="s">
        <v>20</v>
      </c>
      <c r="D26" s="67">
        <v>0</v>
      </c>
      <c r="E26" s="134">
        <v>0</v>
      </c>
      <c r="F26" s="24">
        <f>'landesw Umlage § 3_IST'!F26</f>
        <v>8834.806352399959</v>
      </c>
      <c r="G26" s="4">
        <f t="shared" si="0"/>
        <v>0</v>
      </c>
      <c r="H26" s="24">
        <f t="shared" si="1"/>
        <v>0</v>
      </c>
      <c r="I26" s="24">
        <f t="shared" si="4"/>
        <v>0</v>
      </c>
      <c r="J26" s="24">
        <f t="shared" si="2"/>
        <v>8834.806352399959</v>
      </c>
      <c r="K26" s="24">
        <f t="shared" si="3"/>
        <v>736.23386269999662</v>
      </c>
      <c r="L26" s="24"/>
    </row>
    <row r="27" spans="1:12" x14ac:dyDescent="0.25">
      <c r="A27" s="20">
        <v>60626</v>
      </c>
      <c r="B27" s="17" t="s">
        <v>28</v>
      </c>
      <c r="C27" s="17" t="s">
        <v>20</v>
      </c>
      <c r="D27" s="67">
        <v>0</v>
      </c>
      <c r="E27" s="134">
        <v>0</v>
      </c>
      <c r="F27" s="24">
        <f>'landesw Umlage § 3_IST'!F27</f>
        <v>2689.5118622092332</v>
      </c>
      <c r="G27" s="4">
        <f t="shared" si="0"/>
        <v>0</v>
      </c>
      <c r="H27" s="24">
        <f t="shared" si="1"/>
        <v>0</v>
      </c>
      <c r="I27" s="24">
        <f t="shared" si="4"/>
        <v>0</v>
      </c>
      <c r="J27" s="24">
        <f t="shared" si="2"/>
        <v>2689.5118622092332</v>
      </c>
      <c r="K27" s="24">
        <f t="shared" si="3"/>
        <v>224.1259885174361</v>
      </c>
      <c r="L27" s="24"/>
    </row>
    <row r="28" spans="1:12" x14ac:dyDescent="0.25">
      <c r="A28" s="20">
        <v>60628</v>
      </c>
      <c r="B28" s="17" t="s">
        <v>29</v>
      </c>
      <c r="C28" s="17" t="s">
        <v>20</v>
      </c>
      <c r="D28" s="67">
        <v>0</v>
      </c>
      <c r="E28" s="134">
        <v>0</v>
      </c>
      <c r="F28" s="24">
        <f>'landesw Umlage § 3_IST'!F28</f>
        <v>2374.9443374262655</v>
      </c>
      <c r="G28" s="4">
        <f t="shared" si="0"/>
        <v>0</v>
      </c>
      <c r="H28" s="24">
        <f t="shared" si="1"/>
        <v>0</v>
      </c>
      <c r="I28" s="24">
        <f t="shared" si="4"/>
        <v>0</v>
      </c>
      <c r="J28" s="24">
        <f t="shared" si="2"/>
        <v>2374.9443374262655</v>
      </c>
      <c r="K28" s="24">
        <f t="shared" si="3"/>
        <v>197.91202811885546</v>
      </c>
      <c r="L28" s="24"/>
    </row>
    <row r="29" spans="1:12" x14ac:dyDescent="0.25">
      <c r="A29" s="20">
        <v>60629</v>
      </c>
      <c r="B29" s="17" t="s">
        <v>30</v>
      </c>
      <c r="C29" s="17" t="s">
        <v>20</v>
      </c>
      <c r="D29" s="67">
        <v>0</v>
      </c>
      <c r="E29" s="134">
        <v>0</v>
      </c>
      <c r="F29" s="24">
        <f>'landesw Umlage § 3_IST'!F29</f>
        <v>4905.4112059607296</v>
      </c>
      <c r="G29" s="4">
        <f t="shared" si="0"/>
        <v>0</v>
      </c>
      <c r="H29" s="24">
        <f t="shared" si="1"/>
        <v>0</v>
      </c>
      <c r="I29" s="24">
        <f t="shared" si="4"/>
        <v>0</v>
      </c>
      <c r="J29" s="24">
        <f t="shared" si="2"/>
        <v>4905.4112059607296</v>
      </c>
      <c r="K29" s="24">
        <f t="shared" si="3"/>
        <v>408.78426716339413</v>
      </c>
      <c r="L29" s="24"/>
    </row>
    <row r="30" spans="1:12" x14ac:dyDescent="0.25">
      <c r="A30" s="20">
        <v>60632</v>
      </c>
      <c r="B30" s="17" t="s">
        <v>31</v>
      </c>
      <c r="C30" s="17" t="s">
        <v>20</v>
      </c>
      <c r="D30" s="67">
        <v>0</v>
      </c>
      <c r="E30" s="134">
        <v>0</v>
      </c>
      <c r="F30" s="24">
        <f>'landesw Umlage § 3_IST'!F30</f>
        <v>2587.9175765377845</v>
      </c>
      <c r="G30" s="4">
        <f t="shared" si="0"/>
        <v>0</v>
      </c>
      <c r="H30" s="24">
        <f t="shared" si="1"/>
        <v>0</v>
      </c>
      <c r="I30" s="24">
        <f t="shared" si="4"/>
        <v>0</v>
      </c>
      <c r="J30" s="24">
        <f t="shared" si="2"/>
        <v>2587.9175765377845</v>
      </c>
      <c r="K30" s="24">
        <f t="shared" si="3"/>
        <v>215.65979804481537</v>
      </c>
      <c r="L30" s="24"/>
    </row>
    <row r="31" spans="1:12" x14ac:dyDescent="0.25">
      <c r="A31" s="20">
        <v>60639</v>
      </c>
      <c r="B31" s="17" t="s">
        <v>32</v>
      </c>
      <c r="C31" s="17" t="s">
        <v>20</v>
      </c>
      <c r="D31" s="67">
        <v>0</v>
      </c>
      <c r="E31" s="134">
        <v>0</v>
      </c>
      <c r="F31" s="24">
        <f>'landesw Umlage § 3_IST'!F31</f>
        <v>1078.1291734571955</v>
      </c>
      <c r="G31" s="4">
        <f t="shared" si="0"/>
        <v>0</v>
      </c>
      <c r="H31" s="24">
        <f t="shared" si="1"/>
        <v>0</v>
      </c>
      <c r="I31" s="24">
        <f t="shared" si="4"/>
        <v>0</v>
      </c>
      <c r="J31" s="24">
        <f t="shared" si="2"/>
        <v>1078.1291734571955</v>
      </c>
      <c r="K31" s="24">
        <f t="shared" si="3"/>
        <v>89.844097788099631</v>
      </c>
      <c r="L31" s="24"/>
    </row>
    <row r="32" spans="1:12" x14ac:dyDescent="0.25">
      <c r="A32" s="20">
        <v>60641</v>
      </c>
      <c r="B32" s="17" t="s">
        <v>33</v>
      </c>
      <c r="C32" s="17" t="s">
        <v>20</v>
      </c>
      <c r="D32" s="67">
        <v>0</v>
      </c>
      <c r="E32" s="134">
        <v>0</v>
      </c>
      <c r="F32" s="24">
        <f>'landesw Umlage § 3_IST'!F32</f>
        <v>807.13168471824815</v>
      </c>
      <c r="G32" s="4">
        <f t="shared" si="0"/>
        <v>0</v>
      </c>
      <c r="H32" s="24">
        <f t="shared" si="1"/>
        <v>0</v>
      </c>
      <c r="I32" s="24">
        <f t="shared" si="4"/>
        <v>0</v>
      </c>
      <c r="J32" s="24">
        <f t="shared" si="2"/>
        <v>807.13168471824815</v>
      </c>
      <c r="K32" s="24">
        <f t="shared" si="3"/>
        <v>67.260973726520675</v>
      </c>
      <c r="L32" s="24"/>
    </row>
    <row r="33" spans="1:12" x14ac:dyDescent="0.25">
      <c r="A33" s="20">
        <v>60642</v>
      </c>
      <c r="B33" s="17" t="s">
        <v>34</v>
      </c>
      <c r="C33" s="17" t="s">
        <v>20</v>
      </c>
      <c r="D33" s="67">
        <v>0</v>
      </c>
      <c r="E33" s="134">
        <v>0</v>
      </c>
      <c r="F33" s="24">
        <f>'landesw Umlage § 3_IST'!F33</f>
        <v>1627.6059485884011</v>
      </c>
      <c r="G33" s="4">
        <f t="shared" si="0"/>
        <v>0</v>
      </c>
      <c r="H33" s="24">
        <f t="shared" si="1"/>
        <v>0</v>
      </c>
      <c r="I33" s="24">
        <f t="shared" si="4"/>
        <v>0</v>
      </c>
      <c r="J33" s="24">
        <f t="shared" si="2"/>
        <v>1627.6059485884011</v>
      </c>
      <c r="K33" s="24">
        <f t="shared" si="3"/>
        <v>135.63382904903344</v>
      </c>
      <c r="L33" s="24"/>
    </row>
    <row r="34" spans="1:12" x14ac:dyDescent="0.25">
      <c r="A34" s="20">
        <v>60645</v>
      </c>
      <c r="B34" s="17" t="s">
        <v>35</v>
      </c>
      <c r="C34" s="17" t="s">
        <v>20</v>
      </c>
      <c r="D34" s="67">
        <v>0</v>
      </c>
      <c r="E34" s="134">
        <v>0</v>
      </c>
      <c r="F34" s="24">
        <f>'landesw Umlage § 3_IST'!F34</f>
        <v>2395.4135974378846</v>
      </c>
      <c r="G34" s="4">
        <f t="shared" si="0"/>
        <v>0</v>
      </c>
      <c r="H34" s="24">
        <f t="shared" si="1"/>
        <v>0</v>
      </c>
      <c r="I34" s="24">
        <f t="shared" si="4"/>
        <v>0</v>
      </c>
      <c r="J34" s="24">
        <f t="shared" si="2"/>
        <v>2395.4135974378846</v>
      </c>
      <c r="K34" s="24">
        <f t="shared" si="3"/>
        <v>199.61779978649039</v>
      </c>
      <c r="L34" s="24"/>
    </row>
    <row r="35" spans="1:12" x14ac:dyDescent="0.25">
      <c r="A35" s="20">
        <v>60646</v>
      </c>
      <c r="B35" s="17" t="s">
        <v>36</v>
      </c>
      <c r="C35" s="17" t="s">
        <v>20</v>
      </c>
      <c r="D35" s="67">
        <v>0</v>
      </c>
      <c r="E35" s="134">
        <v>0</v>
      </c>
      <c r="F35" s="24">
        <f>'landesw Umlage § 3_IST'!F35</f>
        <v>1974.1717881035584</v>
      </c>
      <c r="G35" s="4">
        <f t="shared" si="0"/>
        <v>0</v>
      </c>
      <c r="H35" s="24">
        <f t="shared" si="1"/>
        <v>0</v>
      </c>
      <c r="I35" s="24">
        <f t="shared" si="4"/>
        <v>0</v>
      </c>
      <c r="J35" s="24">
        <f t="shared" si="2"/>
        <v>1974.1717881035584</v>
      </c>
      <c r="K35" s="24">
        <f t="shared" si="3"/>
        <v>164.51431567529653</v>
      </c>
      <c r="L35" s="24"/>
    </row>
    <row r="36" spans="1:12" x14ac:dyDescent="0.25">
      <c r="A36" s="20">
        <v>60647</v>
      </c>
      <c r="B36" s="17" t="s">
        <v>37</v>
      </c>
      <c r="C36" s="17" t="s">
        <v>20</v>
      </c>
      <c r="D36" s="67">
        <v>0</v>
      </c>
      <c r="E36" s="134">
        <v>0</v>
      </c>
      <c r="F36" s="24">
        <f>'landesw Umlage § 3_IST'!F36</f>
        <v>449.65092994540902</v>
      </c>
      <c r="G36" s="4">
        <f t="shared" si="0"/>
        <v>0</v>
      </c>
      <c r="H36" s="24">
        <f t="shared" si="1"/>
        <v>0</v>
      </c>
      <c r="I36" s="24">
        <f t="shared" si="4"/>
        <v>0</v>
      </c>
      <c r="J36" s="24">
        <f t="shared" si="2"/>
        <v>449.65092994540902</v>
      </c>
      <c r="K36" s="24">
        <f t="shared" si="3"/>
        <v>37.470910828784085</v>
      </c>
      <c r="L36" s="24"/>
    </row>
    <row r="37" spans="1:12" x14ac:dyDescent="0.25">
      <c r="A37" s="20">
        <v>60648</v>
      </c>
      <c r="B37" s="17" t="s">
        <v>38</v>
      </c>
      <c r="C37" s="17" t="s">
        <v>20</v>
      </c>
      <c r="D37" s="67">
        <v>0</v>
      </c>
      <c r="E37" s="134">
        <v>0</v>
      </c>
      <c r="F37" s="24">
        <f>'landesw Umlage § 3_IST'!F37</f>
        <v>1588.4006316811779</v>
      </c>
      <c r="G37" s="4">
        <f t="shared" si="0"/>
        <v>0</v>
      </c>
      <c r="H37" s="24">
        <f t="shared" si="1"/>
        <v>0</v>
      </c>
      <c r="I37" s="24">
        <f t="shared" si="4"/>
        <v>0</v>
      </c>
      <c r="J37" s="24">
        <f t="shared" si="2"/>
        <v>1588.4006316811779</v>
      </c>
      <c r="K37" s="24">
        <f t="shared" si="3"/>
        <v>132.36671930676482</v>
      </c>
      <c r="L37" s="24"/>
    </row>
    <row r="38" spans="1:12" x14ac:dyDescent="0.25">
      <c r="A38" s="20">
        <v>60651</v>
      </c>
      <c r="B38" s="17" t="s">
        <v>39</v>
      </c>
      <c r="C38" s="17" t="s">
        <v>20</v>
      </c>
      <c r="D38" s="67">
        <v>0</v>
      </c>
      <c r="E38" s="134">
        <v>0</v>
      </c>
      <c r="F38" s="24">
        <f>'landesw Umlage § 3_IST'!F38</f>
        <v>1683.1134465247715</v>
      </c>
      <c r="G38" s="4">
        <f t="shared" si="0"/>
        <v>0</v>
      </c>
      <c r="H38" s="24">
        <f t="shared" si="1"/>
        <v>0</v>
      </c>
      <c r="I38" s="24">
        <f t="shared" si="4"/>
        <v>0</v>
      </c>
      <c r="J38" s="24">
        <f t="shared" si="2"/>
        <v>1683.1134465247715</v>
      </c>
      <c r="K38" s="24">
        <f t="shared" si="3"/>
        <v>140.25945387706429</v>
      </c>
      <c r="L38" s="24"/>
    </row>
    <row r="39" spans="1:12" x14ac:dyDescent="0.25">
      <c r="A39" s="20">
        <v>60653</v>
      </c>
      <c r="B39" s="17" t="s">
        <v>40</v>
      </c>
      <c r="C39" s="17" t="s">
        <v>20</v>
      </c>
      <c r="D39" s="67">
        <v>0</v>
      </c>
      <c r="E39" s="134">
        <v>0</v>
      </c>
      <c r="F39" s="24">
        <f>'landesw Umlage § 3_IST'!F39</f>
        <v>3144.9760380644188</v>
      </c>
      <c r="G39" s="4">
        <f t="shared" si="0"/>
        <v>0</v>
      </c>
      <c r="H39" s="24">
        <f t="shared" si="1"/>
        <v>0</v>
      </c>
      <c r="I39" s="24">
        <f t="shared" si="4"/>
        <v>0</v>
      </c>
      <c r="J39" s="24">
        <f t="shared" si="2"/>
        <v>3144.9760380644188</v>
      </c>
      <c r="K39" s="24">
        <f t="shared" si="3"/>
        <v>262.08133650536826</v>
      </c>
      <c r="L39" s="24"/>
    </row>
    <row r="40" spans="1:12" x14ac:dyDescent="0.25">
      <c r="A40" s="20">
        <v>60654</v>
      </c>
      <c r="B40" s="17" t="s">
        <v>41</v>
      </c>
      <c r="C40" s="17" t="s">
        <v>20</v>
      </c>
      <c r="D40" s="67">
        <v>0</v>
      </c>
      <c r="E40" s="134">
        <v>0</v>
      </c>
      <c r="F40" s="24">
        <f>'landesw Umlage § 3_IST'!F40</f>
        <v>1903.2532671309073</v>
      </c>
      <c r="G40" s="4">
        <f t="shared" si="0"/>
        <v>0</v>
      </c>
      <c r="H40" s="24">
        <f t="shared" si="1"/>
        <v>0</v>
      </c>
      <c r="I40" s="24">
        <f t="shared" si="4"/>
        <v>0</v>
      </c>
      <c r="J40" s="24">
        <f t="shared" si="2"/>
        <v>1903.2532671309073</v>
      </c>
      <c r="K40" s="24">
        <f t="shared" si="3"/>
        <v>158.60443892757561</v>
      </c>
      <c r="L40" s="24"/>
    </row>
    <row r="41" spans="1:12" x14ac:dyDescent="0.25">
      <c r="A41" s="20">
        <v>60655</v>
      </c>
      <c r="B41" s="17" t="s">
        <v>42</v>
      </c>
      <c r="C41" s="17" t="s">
        <v>20</v>
      </c>
      <c r="D41" s="67">
        <v>0</v>
      </c>
      <c r="E41" s="134">
        <v>0</v>
      </c>
      <c r="F41" s="24">
        <f>'landesw Umlage § 3_IST'!F41</f>
        <v>2851.3914068169661</v>
      </c>
      <c r="G41" s="4">
        <f t="shared" si="0"/>
        <v>0</v>
      </c>
      <c r="H41" s="24">
        <f t="shared" si="1"/>
        <v>0</v>
      </c>
      <c r="I41" s="24">
        <f t="shared" si="4"/>
        <v>0</v>
      </c>
      <c r="J41" s="24">
        <f t="shared" si="2"/>
        <v>2851.3914068169661</v>
      </c>
      <c r="K41" s="24">
        <f t="shared" si="3"/>
        <v>237.61595056808051</v>
      </c>
      <c r="L41" s="24"/>
    </row>
    <row r="42" spans="1:12" x14ac:dyDescent="0.25">
      <c r="A42" s="20">
        <v>60656</v>
      </c>
      <c r="B42" s="17" t="s">
        <v>43</v>
      </c>
      <c r="C42" s="17" t="s">
        <v>20</v>
      </c>
      <c r="D42" s="67">
        <v>0</v>
      </c>
      <c r="E42" s="134">
        <v>0</v>
      </c>
      <c r="F42" s="24">
        <f>'landesw Umlage § 3_IST'!F42</f>
        <v>2092.4732331044161</v>
      </c>
      <c r="G42" s="4">
        <f t="shared" si="0"/>
        <v>0</v>
      </c>
      <c r="H42" s="24">
        <f t="shared" si="1"/>
        <v>0</v>
      </c>
      <c r="I42" s="24">
        <f t="shared" si="4"/>
        <v>0</v>
      </c>
      <c r="J42" s="24">
        <f t="shared" si="2"/>
        <v>2092.4732331044161</v>
      </c>
      <c r="K42" s="24">
        <f t="shared" si="3"/>
        <v>174.37276942536801</v>
      </c>
      <c r="L42" s="24"/>
    </row>
    <row r="43" spans="1:12" x14ac:dyDescent="0.25">
      <c r="A43" s="20">
        <v>60659</v>
      </c>
      <c r="B43" s="17" t="s">
        <v>44</v>
      </c>
      <c r="C43" s="17" t="s">
        <v>20</v>
      </c>
      <c r="D43" s="67">
        <v>0</v>
      </c>
      <c r="E43" s="134">
        <v>0</v>
      </c>
      <c r="F43" s="24">
        <f>'landesw Umlage § 3_IST'!F43</f>
        <v>3097.3540131104437</v>
      </c>
      <c r="G43" s="4">
        <f t="shared" si="0"/>
        <v>0</v>
      </c>
      <c r="H43" s="24">
        <f t="shared" si="1"/>
        <v>0</v>
      </c>
      <c r="I43" s="24">
        <f t="shared" si="4"/>
        <v>0</v>
      </c>
      <c r="J43" s="24">
        <f t="shared" si="2"/>
        <v>3097.3540131104437</v>
      </c>
      <c r="K43" s="24">
        <f t="shared" si="3"/>
        <v>258.11283442587029</v>
      </c>
      <c r="L43" s="24"/>
    </row>
    <row r="44" spans="1:12" x14ac:dyDescent="0.25">
      <c r="A44" s="20">
        <v>60660</v>
      </c>
      <c r="B44" s="17" t="s">
        <v>45</v>
      </c>
      <c r="C44" s="17" t="s">
        <v>20</v>
      </c>
      <c r="D44" s="67">
        <v>0</v>
      </c>
      <c r="E44" s="134">
        <v>0</v>
      </c>
      <c r="F44" s="24">
        <f>'landesw Umlage § 3_IST'!F44</f>
        <v>3570.9360203264532</v>
      </c>
      <c r="G44" s="4">
        <f t="shared" si="0"/>
        <v>0</v>
      </c>
      <c r="H44" s="24">
        <f t="shared" si="1"/>
        <v>0</v>
      </c>
      <c r="I44" s="24">
        <f t="shared" si="4"/>
        <v>0</v>
      </c>
      <c r="J44" s="24">
        <f t="shared" si="2"/>
        <v>3570.9360203264532</v>
      </c>
      <c r="K44" s="24">
        <f t="shared" si="3"/>
        <v>297.5780016938711</v>
      </c>
      <c r="L44" s="24"/>
    </row>
    <row r="45" spans="1:12" x14ac:dyDescent="0.25">
      <c r="A45" s="20">
        <v>60661</v>
      </c>
      <c r="B45" s="17" t="s">
        <v>46</v>
      </c>
      <c r="C45" s="17" t="s">
        <v>20</v>
      </c>
      <c r="D45" s="67">
        <v>0</v>
      </c>
      <c r="E45" s="134">
        <v>0</v>
      </c>
      <c r="F45" s="24">
        <f>'landesw Umlage § 3_IST'!F45</f>
        <v>4832.8424834219541</v>
      </c>
      <c r="G45" s="4">
        <f t="shared" si="0"/>
        <v>0</v>
      </c>
      <c r="H45" s="24">
        <f t="shared" si="1"/>
        <v>0</v>
      </c>
      <c r="I45" s="24">
        <f t="shared" si="4"/>
        <v>0</v>
      </c>
      <c r="J45" s="24">
        <f t="shared" si="2"/>
        <v>4832.8424834219541</v>
      </c>
      <c r="K45" s="24">
        <f t="shared" si="3"/>
        <v>402.73687361849619</v>
      </c>
      <c r="L45" s="24"/>
    </row>
    <row r="46" spans="1:12" x14ac:dyDescent="0.25">
      <c r="A46" s="20">
        <v>60662</v>
      </c>
      <c r="B46" s="17" t="s">
        <v>47</v>
      </c>
      <c r="C46" s="17" t="s">
        <v>20</v>
      </c>
      <c r="D46" s="67">
        <v>0</v>
      </c>
      <c r="E46" s="134">
        <v>0</v>
      </c>
      <c r="F46" s="24">
        <f>'landesw Umlage § 3_IST'!F46</f>
        <v>3808.1793835243179</v>
      </c>
      <c r="G46" s="4">
        <f t="shared" si="0"/>
        <v>0</v>
      </c>
      <c r="H46" s="24">
        <f t="shared" si="1"/>
        <v>0</v>
      </c>
      <c r="I46" s="24">
        <f t="shared" si="4"/>
        <v>0</v>
      </c>
      <c r="J46" s="24">
        <f t="shared" si="2"/>
        <v>3808.1793835243179</v>
      </c>
      <c r="K46" s="24">
        <f t="shared" si="3"/>
        <v>317.34828196035983</v>
      </c>
      <c r="L46" s="24"/>
    </row>
    <row r="47" spans="1:12" x14ac:dyDescent="0.25">
      <c r="A47" s="20">
        <v>60663</v>
      </c>
      <c r="B47" s="17" t="s">
        <v>48</v>
      </c>
      <c r="C47" s="17" t="s">
        <v>20</v>
      </c>
      <c r="D47" s="67">
        <v>0</v>
      </c>
      <c r="E47" s="134">
        <v>0</v>
      </c>
      <c r="F47" s="24">
        <f>'landesw Umlage § 3_IST'!F47</f>
        <v>5867.3551367669097</v>
      </c>
      <c r="G47" s="4">
        <f t="shared" si="0"/>
        <v>0</v>
      </c>
      <c r="H47" s="24">
        <f t="shared" si="1"/>
        <v>0</v>
      </c>
      <c r="I47" s="24">
        <f t="shared" si="4"/>
        <v>0</v>
      </c>
      <c r="J47" s="24">
        <f t="shared" si="2"/>
        <v>5867.3551367669097</v>
      </c>
      <c r="K47" s="24">
        <f t="shared" si="3"/>
        <v>488.94626139724249</v>
      </c>
      <c r="L47" s="24"/>
    </row>
    <row r="48" spans="1:12" x14ac:dyDescent="0.25">
      <c r="A48" s="20">
        <v>60664</v>
      </c>
      <c r="B48" s="17" t="s">
        <v>49</v>
      </c>
      <c r="C48" s="17" t="s">
        <v>20</v>
      </c>
      <c r="D48" s="67">
        <v>0</v>
      </c>
      <c r="E48" s="134">
        <v>0</v>
      </c>
      <c r="F48" s="24">
        <f>'landesw Umlage § 3_IST'!F48</f>
        <v>10353.796915126037</v>
      </c>
      <c r="G48" s="4">
        <f t="shared" si="0"/>
        <v>0</v>
      </c>
      <c r="H48" s="24">
        <f t="shared" si="1"/>
        <v>0</v>
      </c>
      <c r="I48" s="24">
        <f t="shared" si="4"/>
        <v>0</v>
      </c>
      <c r="J48" s="24">
        <f t="shared" si="2"/>
        <v>10353.796915126037</v>
      </c>
      <c r="K48" s="24">
        <f t="shared" si="3"/>
        <v>862.8164095938364</v>
      </c>
      <c r="L48" s="24"/>
    </row>
    <row r="49" spans="1:12" x14ac:dyDescent="0.25">
      <c r="A49" s="20">
        <v>60665</v>
      </c>
      <c r="B49" s="17" t="s">
        <v>50</v>
      </c>
      <c r="C49" s="17" t="s">
        <v>20</v>
      </c>
      <c r="D49" s="67">
        <v>0</v>
      </c>
      <c r="E49" s="134">
        <v>0</v>
      </c>
      <c r="F49" s="24">
        <f>'landesw Umlage § 3_IST'!F49</f>
        <v>4839.6200022949424</v>
      </c>
      <c r="G49" s="4">
        <f t="shared" si="0"/>
        <v>0</v>
      </c>
      <c r="H49" s="24">
        <f t="shared" si="1"/>
        <v>0</v>
      </c>
      <c r="I49" s="24">
        <f t="shared" si="4"/>
        <v>0</v>
      </c>
      <c r="J49" s="24">
        <f t="shared" si="2"/>
        <v>4839.6200022949424</v>
      </c>
      <c r="K49" s="24">
        <f t="shared" si="3"/>
        <v>403.30166685791187</v>
      </c>
      <c r="L49" s="24"/>
    </row>
    <row r="50" spans="1:12" x14ac:dyDescent="0.25">
      <c r="A50" s="20">
        <v>60666</v>
      </c>
      <c r="B50" s="17" t="s">
        <v>51</v>
      </c>
      <c r="C50" s="17" t="s">
        <v>20</v>
      </c>
      <c r="D50" s="67">
        <v>0</v>
      </c>
      <c r="E50" s="134">
        <v>0</v>
      </c>
      <c r="F50" s="24">
        <f>'landesw Umlage § 3_IST'!F50</f>
        <v>1836.7781921851172</v>
      </c>
      <c r="G50" s="4">
        <f t="shared" si="0"/>
        <v>0</v>
      </c>
      <c r="H50" s="24">
        <f t="shared" si="1"/>
        <v>0</v>
      </c>
      <c r="I50" s="24">
        <f t="shared" si="4"/>
        <v>0</v>
      </c>
      <c r="J50" s="24">
        <f t="shared" si="2"/>
        <v>1836.7781921851172</v>
      </c>
      <c r="K50" s="24">
        <f t="shared" si="3"/>
        <v>153.06484934875976</v>
      </c>
      <c r="L50" s="24"/>
    </row>
    <row r="51" spans="1:12" x14ac:dyDescent="0.25">
      <c r="A51" s="20">
        <v>60667</v>
      </c>
      <c r="B51" s="17" t="s">
        <v>52</v>
      </c>
      <c r="C51" s="17" t="s">
        <v>20</v>
      </c>
      <c r="D51" s="67">
        <v>0</v>
      </c>
      <c r="E51" s="134">
        <v>0</v>
      </c>
      <c r="F51" s="24">
        <f>'landesw Umlage § 3_IST'!F51</f>
        <v>9028.0219309208733</v>
      </c>
      <c r="G51" s="4">
        <f t="shared" si="0"/>
        <v>0</v>
      </c>
      <c r="H51" s="24">
        <f t="shared" si="1"/>
        <v>0</v>
      </c>
      <c r="I51" s="24">
        <f t="shared" si="4"/>
        <v>0</v>
      </c>
      <c r="J51" s="24">
        <f t="shared" si="2"/>
        <v>9028.0219309208733</v>
      </c>
      <c r="K51" s="24">
        <f t="shared" si="3"/>
        <v>752.33516091007277</v>
      </c>
      <c r="L51" s="24"/>
    </row>
    <row r="52" spans="1:12" x14ac:dyDescent="0.25">
      <c r="A52" s="20">
        <v>60668</v>
      </c>
      <c r="B52" s="17" t="s">
        <v>53</v>
      </c>
      <c r="C52" s="17" t="s">
        <v>20</v>
      </c>
      <c r="D52" s="67">
        <v>0</v>
      </c>
      <c r="E52" s="134">
        <v>0</v>
      </c>
      <c r="F52" s="24">
        <f>'landesw Umlage § 3_IST'!F52</f>
        <v>2475.8379503472725</v>
      </c>
      <c r="G52" s="4">
        <f t="shared" si="0"/>
        <v>0</v>
      </c>
      <c r="H52" s="24">
        <f t="shared" si="1"/>
        <v>0</v>
      </c>
      <c r="I52" s="24">
        <f t="shared" si="4"/>
        <v>0</v>
      </c>
      <c r="J52" s="24">
        <f t="shared" si="2"/>
        <v>2475.8379503472725</v>
      </c>
      <c r="K52" s="24">
        <f t="shared" si="3"/>
        <v>206.31982919560605</v>
      </c>
      <c r="L52" s="24"/>
    </row>
    <row r="53" spans="1:12" x14ac:dyDescent="0.25">
      <c r="A53" s="20">
        <v>60669</v>
      </c>
      <c r="B53" s="17" t="s">
        <v>54</v>
      </c>
      <c r="C53" s="17" t="s">
        <v>20</v>
      </c>
      <c r="D53" s="67">
        <v>0</v>
      </c>
      <c r="E53" s="134">
        <v>0</v>
      </c>
      <c r="F53" s="24">
        <f>'landesw Umlage § 3_IST'!F53</f>
        <v>12564.452245643322</v>
      </c>
      <c r="G53" s="4">
        <f t="shared" si="0"/>
        <v>0</v>
      </c>
      <c r="H53" s="24">
        <f t="shared" si="1"/>
        <v>0</v>
      </c>
      <c r="I53" s="24">
        <f t="shared" si="4"/>
        <v>0</v>
      </c>
      <c r="J53" s="24">
        <f t="shared" si="2"/>
        <v>12564.452245643322</v>
      </c>
      <c r="K53" s="24">
        <f t="shared" si="3"/>
        <v>1047.0376871369435</v>
      </c>
      <c r="L53" s="24"/>
    </row>
    <row r="54" spans="1:12" x14ac:dyDescent="0.25">
      <c r="A54" s="20">
        <v>60670</v>
      </c>
      <c r="B54" s="17" t="s">
        <v>55</v>
      </c>
      <c r="C54" s="17" t="s">
        <v>20</v>
      </c>
      <c r="D54" s="67">
        <v>0</v>
      </c>
      <c r="E54" s="134">
        <v>0</v>
      </c>
      <c r="F54" s="24">
        <f>'landesw Umlage § 3_IST'!F54</f>
        <v>9949.4898278942273</v>
      </c>
      <c r="G54" s="4">
        <f t="shared" si="0"/>
        <v>0</v>
      </c>
      <c r="H54" s="24">
        <f t="shared" si="1"/>
        <v>0</v>
      </c>
      <c r="I54" s="24">
        <f t="shared" si="4"/>
        <v>0</v>
      </c>
      <c r="J54" s="24">
        <f t="shared" si="2"/>
        <v>9949.4898278942273</v>
      </c>
      <c r="K54" s="24">
        <f t="shared" si="3"/>
        <v>829.12415232451895</v>
      </c>
      <c r="L54" s="24"/>
    </row>
    <row r="55" spans="1:12" x14ac:dyDescent="0.25">
      <c r="A55" s="20">
        <v>61001</v>
      </c>
      <c r="B55" s="17" t="s">
        <v>56</v>
      </c>
      <c r="C55" s="17" t="s">
        <v>57</v>
      </c>
      <c r="D55" s="67">
        <v>0</v>
      </c>
      <c r="E55" s="134">
        <v>0</v>
      </c>
      <c r="F55" s="24">
        <f>'landesw Umlage § 3_IST'!F55</f>
        <v>1074.5587466928669</v>
      </c>
      <c r="G55" s="4">
        <f t="shared" si="0"/>
        <v>0</v>
      </c>
      <c r="H55" s="24">
        <f t="shared" si="1"/>
        <v>0</v>
      </c>
      <c r="I55" s="24">
        <f t="shared" si="4"/>
        <v>0</v>
      </c>
      <c r="J55" s="24">
        <f t="shared" si="2"/>
        <v>1074.5587466928669</v>
      </c>
      <c r="K55" s="24">
        <f t="shared" si="3"/>
        <v>89.546562224405577</v>
      </c>
      <c r="L55" s="24"/>
    </row>
    <row r="56" spans="1:12" x14ac:dyDescent="0.25">
      <c r="A56" s="20">
        <v>61002</v>
      </c>
      <c r="B56" s="17" t="s">
        <v>58</v>
      </c>
      <c r="C56" s="17" t="s">
        <v>57</v>
      </c>
      <c r="D56" s="67">
        <v>0</v>
      </c>
      <c r="E56" s="134">
        <v>0</v>
      </c>
      <c r="F56" s="24">
        <f>'landesw Umlage § 3_IST'!F56</f>
        <v>753.89402543489155</v>
      </c>
      <c r="G56" s="4">
        <f t="shared" si="0"/>
        <v>0</v>
      </c>
      <c r="H56" s="24">
        <f t="shared" si="1"/>
        <v>0</v>
      </c>
      <c r="I56" s="24">
        <f t="shared" si="4"/>
        <v>0</v>
      </c>
      <c r="J56" s="24">
        <f t="shared" si="2"/>
        <v>753.89402543489155</v>
      </c>
      <c r="K56" s="24">
        <f t="shared" si="3"/>
        <v>62.824502119574298</v>
      </c>
      <c r="L56" s="24"/>
    </row>
    <row r="57" spans="1:12" x14ac:dyDescent="0.25">
      <c r="A57" s="20">
        <v>61007</v>
      </c>
      <c r="B57" s="17" t="s">
        <v>59</v>
      </c>
      <c r="C57" s="17" t="s">
        <v>57</v>
      </c>
      <c r="D57" s="67">
        <v>0</v>
      </c>
      <c r="E57" s="134">
        <v>0</v>
      </c>
      <c r="F57" s="24">
        <f>'landesw Umlage § 3_IST'!F57</f>
        <v>951.58724154649201</v>
      </c>
      <c r="G57" s="4">
        <f t="shared" si="0"/>
        <v>0</v>
      </c>
      <c r="H57" s="24">
        <f t="shared" si="1"/>
        <v>0</v>
      </c>
      <c r="I57" s="24">
        <f t="shared" si="4"/>
        <v>0</v>
      </c>
      <c r="J57" s="24">
        <f t="shared" si="2"/>
        <v>951.58724154649201</v>
      </c>
      <c r="K57" s="24">
        <f t="shared" si="3"/>
        <v>79.298936795540996</v>
      </c>
      <c r="L57" s="24"/>
    </row>
    <row r="58" spans="1:12" x14ac:dyDescent="0.25">
      <c r="A58" s="20">
        <v>61008</v>
      </c>
      <c r="B58" s="17" t="s">
        <v>60</v>
      </c>
      <c r="C58" s="17" t="s">
        <v>57</v>
      </c>
      <c r="D58" s="67">
        <v>0</v>
      </c>
      <c r="E58" s="134">
        <v>0</v>
      </c>
      <c r="F58" s="24">
        <f>'landesw Umlage § 3_IST'!F58</f>
        <v>1263.7393320769861</v>
      </c>
      <c r="G58" s="4">
        <f t="shared" si="0"/>
        <v>0</v>
      </c>
      <c r="H58" s="24">
        <f t="shared" si="1"/>
        <v>0</v>
      </c>
      <c r="I58" s="24">
        <f t="shared" si="4"/>
        <v>0</v>
      </c>
      <c r="J58" s="24">
        <f t="shared" si="2"/>
        <v>1263.7393320769861</v>
      </c>
      <c r="K58" s="24">
        <f t="shared" si="3"/>
        <v>105.3116110064155</v>
      </c>
      <c r="L58" s="24"/>
    </row>
    <row r="59" spans="1:12" x14ac:dyDescent="0.25">
      <c r="A59" s="20">
        <v>61012</v>
      </c>
      <c r="B59" s="17" t="s">
        <v>61</v>
      </c>
      <c r="C59" s="17" t="s">
        <v>57</v>
      </c>
      <c r="D59" s="67">
        <v>0</v>
      </c>
      <c r="E59" s="134">
        <v>0</v>
      </c>
      <c r="F59" s="24">
        <f>'landesw Umlage § 3_IST'!F59</f>
        <v>2164.7379061760766</v>
      </c>
      <c r="G59" s="4">
        <f t="shared" si="0"/>
        <v>0</v>
      </c>
      <c r="H59" s="24">
        <f t="shared" si="1"/>
        <v>0</v>
      </c>
      <c r="I59" s="24">
        <f t="shared" si="4"/>
        <v>0</v>
      </c>
      <c r="J59" s="24">
        <f t="shared" si="2"/>
        <v>2164.7379061760766</v>
      </c>
      <c r="K59" s="24">
        <f t="shared" si="3"/>
        <v>180.39482551467304</v>
      </c>
      <c r="L59" s="24"/>
    </row>
    <row r="60" spans="1:12" x14ac:dyDescent="0.25">
      <c r="A60" s="20">
        <v>61013</v>
      </c>
      <c r="B60" s="17" t="s">
        <v>62</v>
      </c>
      <c r="C60" s="17" t="s">
        <v>57</v>
      </c>
      <c r="D60" s="67">
        <v>0</v>
      </c>
      <c r="E60" s="134">
        <v>0</v>
      </c>
      <c r="F60" s="24">
        <f>'landesw Umlage § 3_IST'!F60</f>
        <v>1657.3363562651987</v>
      </c>
      <c r="G60" s="4">
        <f t="shared" si="0"/>
        <v>0</v>
      </c>
      <c r="H60" s="24">
        <f t="shared" si="1"/>
        <v>0</v>
      </c>
      <c r="I60" s="24">
        <f t="shared" si="4"/>
        <v>0</v>
      </c>
      <c r="J60" s="24">
        <f t="shared" si="2"/>
        <v>1657.3363562651987</v>
      </c>
      <c r="K60" s="24">
        <f t="shared" si="3"/>
        <v>138.11136302209988</v>
      </c>
      <c r="L60" s="24"/>
    </row>
    <row r="61" spans="1:12" x14ac:dyDescent="0.25">
      <c r="A61" s="20">
        <v>61016</v>
      </c>
      <c r="B61" s="17" t="s">
        <v>63</v>
      </c>
      <c r="C61" s="17" t="s">
        <v>57</v>
      </c>
      <c r="D61" s="67">
        <v>0</v>
      </c>
      <c r="E61" s="134">
        <v>0</v>
      </c>
      <c r="F61" s="24">
        <f>'landesw Umlage § 3_IST'!F61</f>
        <v>1438.5689529139038</v>
      </c>
      <c r="G61" s="4">
        <f t="shared" si="0"/>
        <v>0</v>
      </c>
      <c r="H61" s="24">
        <f t="shared" si="1"/>
        <v>0</v>
      </c>
      <c r="I61" s="24">
        <f t="shared" si="4"/>
        <v>0</v>
      </c>
      <c r="J61" s="24">
        <f t="shared" si="2"/>
        <v>1438.5689529139038</v>
      </c>
      <c r="K61" s="24">
        <f t="shared" si="3"/>
        <v>119.88074607615864</v>
      </c>
      <c r="L61" s="24"/>
    </row>
    <row r="62" spans="1:12" x14ac:dyDescent="0.25">
      <c r="A62" s="20">
        <v>61017</v>
      </c>
      <c r="B62" s="17" t="s">
        <v>64</v>
      </c>
      <c r="C62" s="17" t="s">
        <v>57</v>
      </c>
      <c r="D62" s="67">
        <v>0</v>
      </c>
      <c r="E62" s="134">
        <v>0</v>
      </c>
      <c r="F62" s="24">
        <f>'landesw Umlage § 3_IST'!F62</f>
        <v>1001.6734764502917</v>
      </c>
      <c r="G62" s="4">
        <f t="shared" si="0"/>
        <v>0</v>
      </c>
      <c r="H62" s="24">
        <f t="shared" si="1"/>
        <v>0</v>
      </c>
      <c r="I62" s="24">
        <f t="shared" si="4"/>
        <v>0</v>
      </c>
      <c r="J62" s="24">
        <f t="shared" si="2"/>
        <v>1001.6734764502917</v>
      </c>
      <c r="K62" s="24">
        <f t="shared" si="3"/>
        <v>83.472789704190973</v>
      </c>
      <c r="L62" s="24"/>
    </row>
    <row r="63" spans="1:12" x14ac:dyDescent="0.25">
      <c r="A63" s="20">
        <v>61019</v>
      </c>
      <c r="B63" s="17" t="s">
        <v>65</v>
      </c>
      <c r="C63" s="17" t="s">
        <v>57</v>
      </c>
      <c r="D63" s="67">
        <v>0</v>
      </c>
      <c r="E63" s="134">
        <v>0</v>
      </c>
      <c r="F63" s="24">
        <f>'landesw Umlage § 3_IST'!F63</f>
        <v>1257.6647375800712</v>
      </c>
      <c r="G63" s="4">
        <f t="shared" si="0"/>
        <v>0</v>
      </c>
      <c r="H63" s="24">
        <f t="shared" si="1"/>
        <v>0</v>
      </c>
      <c r="I63" s="24">
        <f t="shared" si="4"/>
        <v>0</v>
      </c>
      <c r="J63" s="24">
        <f t="shared" si="2"/>
        <v>1257.6647375800712</v>
      </c>
      <c r="K63" s="24">
        <f t="shared" si="3"/>
        <v>104.80539479833926</v>
      </c>
      <c r="L63" s="24"/>
    </row>
    <row r="64" spans="1:12" x14ac:dyDescent="0.25">
      <c r="A64" s="20">
        <v>61020</v>
      </c>
      <c r="B64" s="17" t="s">
        <v>66</v>
      </c>
      <c r="C64" s="17" t="s">
        <v>57</v>
      </c>
      <c r="D64" s="67">
        <v>0</v>
      </c>
      <c r="E64" s="134">
        <v>0</v>
      </c>
      <c r="F64" s="24">
        <f>'landesw Umlage § 3_IST'!F64</f>
        <v>1131.2888716317937</v>
      </c>
      <c r="G64" s="4">
        <f t="shared" si="0"/>
        <v>0</v>
      </c>
      <c r="H64" s="24">
        <f t="shared" si="1"/>
        <v>0</v>
      </c>
      <c r="I64" s="24">
        <f t="shared" si="4"/>
        <v>0</v>
      </c>
      <c r="J64" s="24">
        <f t="shared" si="2"/>
        <v>1131.2888716317937</v>
      </c>
      <c r="K64" s="24">
        <f t="shared" si="3"/>
        <v>94.274072635982805</v>
      </c>
      <c r="L64" s="24"/>
    </row>
    <row r="65" spans="1:12" x14ac:dyDescent="0.25">
      <c r="A65" s="20">
        <v>61021</v>
      </c>
      <c r="B65" s="17" t="s">
        <v>67</v>
      </c>
      <c r="C65" s="17" t="s">
        <v>57</v>
      </c>
      <c r="D65" s="67">
        <v>0</v>
      </c>
      <c r="E65" s="134">
        <v>0</v>
      </c>
      <c r="F65" s="24">
        <f>'landesw Umlage § 3_IST'!F65</f>
        <v>2845.1572154952241</v>
      </c>
      <c r="G65" s="4">
        <f t="shared" si="0"/>
        <v>0</v>
      </c>
      <c r="H65" s="24">
        <f t="shared" si="1"/>
        <v>0</v>
      </c>
      <c r="I65" s="24">
        <f t="shared" si="4"/>
        <v>0</v>
      </c>
      <c r="J65" s="24">
        <f t="shared" si="2"/>
        <v>2845.1572154952241</v>
      </c>
      <c r="K65" s="24">
        <f t="shared" si="3"/>
        <v>237.09643462460201</v>
      </c>
      <c r="L65" s="24"/>
    </row>
    <row r="66" spans="1:12" x14ac:dyDescent="0.25">
      <c r="A66" s="20">
        <v>61024</v>
      </c>
      <c r="B66" s="17" t="s">
        <v>68</v>
      </c>
      <c r="C66" s="17" t="s">
        <v>57</v>
      </c>
      <c r="D66" s="67">
        <v>0</v>
      </c>
      <c r="E66" s="134">
        <v>0</v>
      </c>
      <c r="F66" s="24">
        <f>'landesw Umlage § 3_IST'!F66</f>
        <v>1472.7412979140947</v>
      </c>
      <c r="G66" s="4">
        <f t="shared" si="0"/>
        <v>0</v>
      </c>
      <c r="H66" s="24">
        <f t="shared" si="1"/>
        <v>0</v>
      </c>
      <c r="I66" s="24">
        <f t="shared" si="4"/>
        <v>0</v>
      </c>
      <c r="J66" s="24">
        <f t="shared" si="2"/>
        <v>1472.7412979140947</v>
      </c>
      <c r="K66" s="24">
        <f t="shared" si="3"/>
        <v>122.72844149284123</v>
      </c>
      <c r="L66" s="24"/>
    </row>
    <row r="67" spans="1:12" x14ac:dyDescent="0.25">
      <c r="A67" s="20">
        <v>61027</v>
      </c>
      <c r="B67" s="17" t="s">
        <v>69</v>
      </c>
      <c r="C67" s="17" t="s">
        <v>57</v>
      </c>
      <c r="D67" s="67">
        <v>0</v>
      </c>
      <c r="E67" s="134">
        <v>0</v>
      </c>
      <c r="F67" s="24">
        <f>'landesw Umlage § 3_IST'!F67</f>
        <v>1179.9339118328774</v>
      </c>
      <c r="G67" s="4">
        <f t="shared" si="0"/>
        <v>0</v>
      </c>
      <c r="H67" s="24">
        <f t="shared" si="1"/>
        <v>0</v>
      </c>
      <c r="I67" s="24">
        <f t="shared" si="4"/>
        <v>0</v>
      </c>
      <c r="J67" s="24">
        <f t="shared" si="2"/>
        <v>1179.9339118328774</v>
      </c>
      <c r="K67" s="24">
        <f t="shared" si="3"/>
        <v>98.327825986073108</v>
      </c>
      <c r="L67" s="24"/>
    </row>
    <row r="68" spans="1:12" x14ac:dyDescent="0.25">
      <c r="A68" s="20">
        <v>61030</v>
      </c>
      <c r="B68" s="17" t="s">
        <v>70</v>
      </c>
      <c r="C68" s="17" t="s">
        <v>57</v>
      </c>
      <c r="D68" s="67">
        <v>0</v>
      </c>
      <c r="E68" s="134">
        <v>0</v>
      </c>
      <c r="F68" s="24">
        <f>'landesw Umlage § 3_IST'!F68</f>
        <v>1174.1123451948827</v>
      </c>
      <c r="G68" s="4">
        <f t="shared" ref="G68:G131" si="5">IF(D68-F68&lt;0,0,D68-F68)</f>
        <v>0</v>
      </c>
      <c r="H68" s="24">
        <f t="shared" ref="H68:H131" si="6">IF(G68&lt;0,0,G68)</f>
        <v>0</v>
      </c>
      <c r="I68" s="24">
        <f t="shared" si="4"/>
        <v>0</v>
      </c>
      <c r="J68" s="24">
        <f t="shared" ref="J68:J131" si="7">IF(E68=0,F68,0)</f>
        <v>1174.1123451948827</v>
      </c>
      <c r="K68" s="24">
        <f t="shared" ref="K68:K131" si="8">J68/12</f>
        <v>97.842695432906893</v>
      </c>
      <c r="L68" s="24"/>
    </row>
    <row r="69" spans="1:12" x14ac:dyDescent="0.25">
      <c r="A69" s="20">
        <v>61032</v>
      </c>
      <c r="B69" s="17" t="s">
        <v>71</v>
      </c>
      <c r="C69" s="17" t="s">
        <v>57</v>
      </c>
      <c r="D69" s="67">
        <v>0</v>
      </c>
      <c r="E69" s="134">
        <v>0</v>
      </c>
      <c r="F69" s="24">
        <f>'landesw Umlage § 3_IST'!F69</f>
        <v>1401.414701227244</v>
      </c>
      <c r="G69" s="4">
        <f t="shared" si="5"/>
        <v>0</v>
      </c>
      <c r="H69" s="24">
        <f t="shared" si="6"/>
        <v>0</v>
      </c>
      <c r="I69" s="24">
        <f t="shared" ref="I69:I132" si="9">IF(G69&lt;0,G69,0)</f>
        <v>0</v>
      </c>
      <c r="J69" s="24">
        <f t="shared" si="7"/>
        <v>1401.414701227244</v>
      </c>
      <c r="K69" s="24">
        <f t="shared" si="8"/>
        <v>116.78455843560367</v>
      </c>
      <c r="L69" s="24"/>
    </row>
    <row r="70" spans="1:12" x14ac:dyDescent="0.25">
      <c r="A70" s="20">
        <v>61033</v>
      </c>
      <c r="B70" s="17" t="s">
        <v>72</v>
      </c>
      <c r="C70" s="17" t="s">
        <v>57</v>
      </c>
      <c r="D70" s="67">
        <v>0</v>
      </c>
      <c r="E70" s="134">
        <v>0</v>
      </c>
      <c r="F70" s="24">
        <f>'landesw Umlage § 3_IST'!F70</f>
        <v>1576.4244578293844</v>
      </c>
      <c r="G70" s="4">
        <f t="shared" si="5"/>
        <v>0</v>
      </c>
      <c r="H70" s="24">
        <f t="shared" si="6"/>
        <v>0</v>
      </c>
      <c r="I70" s="24">
        <f t="shared" si="9"/>
        <v>0</v>
      </c>
      <c r="J70" s="24">
        <f t="shared" si="7"/>
        <v>1576.4244578293844</v>
      </c>
      <c r="K70" s="24">
        <f t="shared" si="8"/>
        <v>131.36870481911538</v>
      </c>
      <c r="L70" s="24"/>
    </row>
    <row r="71" spans="1:12" x14ac:dyDescent="0.25">
      <c r="A71" s="20">
        <v>61043</v>
      </c>
      <c r="B71" s="17" t="s">
        <v>73</v>
      </c>
      <c r="C71" s="17" t="s">
        <v>57</v>
      </c>
      <c r="D71" s="67">
        <v>0</v>
      </c>
      <c r="E71" s="134">
        <v>0</v>
      </c>
      <c r="F71" s="24">
        <f>'landesw Umlage § 3_IST'!F71</f>
        <v>2833.6860572702431</v>
      </c>
      <c r="G71" s="4">
        <f t="shared" si="5"/>
        <v>0</v>
      </c>
      <c r="H71" s="24">
        <f t="shared" si="6"/>
        <v>0</v>
      </c>
      <c r="I71" s="24">
        <f t="shared" si="9"/>
        <v>0</v>
      </c>
      <c r="J71" s="24">
        <f t="shared" si="7"/>
        <v>2833.6860572702431</v>
      </c>
      <c r="K71" s="24">
        <f t="shared" si="8"/>
        <v>236.14050477252025</v>
      </c>
      <c r="L71" s="24"/>
    </row>
    <row r="72" spans="1:12" x14ac:dyDescent="0.25">
      <c r="A72" s="20">
        <v>61045</v>
      </c>
      <c r="B72" s="17" t="s">
        <v>74</v>
      </c>
      <c r="C72" s="17" t="s">
        <v>57</v>
      </c>
      <c r="D72" s="67">
        <v>0</v>
      </c>
      <c r="E72" s="134">
        <v>0</v>
      </c>
      <c r="F72" s="24">
        <f>'landesw Umlage § 3_IST'!F72</f>
        <v>4548.8778483884444</v>
      </c>
      <c r="G72" s="4">
        <f t="shared" si="5"/>
        <v>0</v>
      </c>
      <c r="H72" s="24">
        <f t="shared" si="6"/>
        <v>0</v>
      </c>
      <c r="I72" s="24">
        <f t="shared" si="9"/>
        <v>0</v>
      </c>
      <c r="J72" s="24">
        <f t="shared" si="7"/>
        <v>4548.8778483884444</v>
      </c>
      <c r="K72" s="24">
        <f t="shared" si="8"/>
        <v>379.07315403237038</v>
      </c>
      <c r="L72" s="24"/>
    </row>
    <row r="73" spans="1:12" x14ac:dyDescent="0.25">
      <c r="A73" s="20">
        <v>61049</v>
      </c>
      <c r="B73" s="17" t="s">
        <v>75</v>
      </c>
      <c r="C73" s="17" t="s">
        <v>57</v>
      </c>
      <c r="D73" s="67">
        <v>0</v>
      </c>
      <c r="E73" s="134">
        <v>0</v>
      </c>
      <c r="F73" s="24">
        <f>'landesw Umlage § 3_IST'!F73</f>
        <v>2053.1538433565588</v>
      </c>
      <c r="G73" s="4">
        <f t="shared" si="5"/>
        <v>0</v>
      </c>
      <c r="H73" s="24">
        <f t="shared" si="6"/>
        <v>0</v>
      </c>
      <c r="I73" s="24">
        <f t="shared" si="9"/>
        <v>0</v>
      </c>
      <c r="J73" s="24">
        <f t="shared" si="7"/>
        <v>2053.1538433565588</v>
      </c>
      <c r="K73" s="24">
        <f t="shared" si="8"/>
        <v>171.09615361304657</v>
      </c>
      <c r="L73" s="24"/>
    </row>
    <row r="74" spans="1:12" x14ac:dyDescent="0.25">
      <c r="A74" s="20">
        <v>61050</v>
      </c>
      <c r="B74" s="17" t="s">
        <v>76</v>
      </c>
      <c r="C74" s="17" t="s">
        <v>57</v>
      </c>
      <c r="D74" s="67">
        <v>0</v>
      </c>
      <c r="E74" s="134">
        <v>0</v>
      </c>
      <c r="F74" s="24">
        <f>'landesw Umlage § 3_IST'!F74</f>
        <v>2531.0259917538378</v>
      </c>
      <c r="G74" s="4">
        <f t="shared" si="5"/>
        <v>0</v>
      </c>
      <c r="H74" s="24">
        <f t="shared" si="6"/>
        <v>0</v>
      </c>
      <c r="I74" s="24">
        <f t="shared" si="9"/>
        <v>0</v>
      </c>
      <c r="J74" s="24">
        <f t="shared" si="7"/>
        <v>2531.0259917538378</v>
      </c>
      <c r="K74" s="24">
        <f t="shared" si="8"/>
        <v>210.91883264615316</v>
      </c>
      <c r="L74" s="24"/>
    </row>
    <row r="75" spans="1:12" x14ac:dyDescent="0.25">
      <c r="A75" s="20">
        <v>61051</v>
      </c>
      <c r="B75" s="17" t="s">
        <v>77</v>
      </c>
      <c r="C75" s="17" t="s">
        <v>57</v>
      </c>
      <c r="D75" s="67">
        <v>309586.46999999997</v>
      </c>
      <c r="E75" s="134">
        <v>123834.59</v>
      </c>
      <c r="F75" s="24">
        <f>'landesw Umlage § 3_IST'!F75</f>
        <v>2330.8060516498458</v>
      </c>
      <c r="G75" s="4">
        <f t="shared" si="5"/>
        <v>307255.66394835012</v>
      </c>
      <c r="H75" s="24">
        <f t="shared" si="6"/>
        <v>307255.66394835012</v>
      </c>
      <c r="I75" s="24">
        <f t="shared" si="9"/>
        <v>0</v>
      </c>
      <c r="J75" s="24">
        <f t="shared" si="7"/>
        <v>0</v>
      </c>
      <c r="K75" s="24">
        <f t="shared" si="8"/>
        <v>0</v>
      </c>
      <c r="L75" s="24"/>
    </row>
    <row r="76" spans="1:12" x14ac:dyDescent="0.25">
      <c r="A76" s="20">
        <v>61052</v>
      </c>
      <c r="B76" s="17" t="s">
        <v>78</v>
      </c>
      <c r="C76" s="17" t="s">
        <v>57</v>
      </c>
      <c r="D76" s="67">
        <v>0</v>
      </c>
      <c r="E76" s="134">
        <v>0</v>
      </c>
      <c r="F76" s="24">
        <f>'landesw Umlage § 3_IST'!F76</f>
        <v>1949.0294505394854</v>
      </c>
      <c r="G76" s="4">
        <f t="shared" si="5"/>
        <v>0</v>
      </c>
      <c r="H76" s="24">
        <f t="shared" si="6"/>
        <v>0</v>
      </c>
      <c r="I76" s="24">
        <f t="shared" si="9"/>
        <v>0</v>
      </c>
      <c r="J76" s="24">
        <f t="shared" si="7"/>
        <v>1949.0294505394854</v>
      </c>
      <c r="K76" s="24">
        <f t="shared" si="8"/>
        <v>162.41912087829044</v>
      </c>
      <c r="L76" s="24"/>
    </row>
    <row r="77" spans="1:12" x14ac:dyDescent="0.25">
      <c r="A77" s="20">
        <v>61053</v>
      </c>
      <c r="B77" s="17" t="s">
        <v>57</v>
      </c>
      <c r="C77" s="17" t="s">
        <v>57</v>
      </c>
      <c r="D77" s="67">
        <v>0</v>
      </c>
      <c r="E77" s="134">
        <v>0</v>
      </c>
      <c r="F77" s="24">
        <f>'landesw Umlage § 3_IST'!F77</f>
        <v>11946.301197381379</v>
      </c>
      <c r="G77" s="4">
        <f t="shared" si="5"/>
        <v>0</v>
      </c>
      <c r="H77" s="24">
        <f t="shared" si="6"/>
        <v>0</v>
      </c>
      <c r="I77" s="24">
        <f t="shared" si="9"/>
        <v>0</v>
      </c>
      <c r="J77" s="24">
        <f t="shared" si="7"/>
        <v>11946.301197381379</v>
      </c>
      <c r="K77" s="24">
        <f t="shared" si="8"/>
        <v>995.52509978178159</v>
      </c>
      <c r="L77" s="24"/>
    </row>
    <row r="78" spans="1:12" x14ac:dyDescent="0.25">
      <c r="A78" s="20">
        <v>61054</v>
      </c>
      <c r="B78" s="17" t="s">
        <v>79</v>
      </c>
      <c r="C78" s="17" t="s">
        <v>57</v>
      </c>
      <c r="D78" s="67">
        <v>0</v>
      </c>
      <c r="E78" s="134">
        <v>0</v>
      </c>
      <c r="F78" s="24">
        <f>'landesw Umlage § 3_IST'!F78</f>
        <v>2635.686562925041</v>
      </c>
      <c r="G78" s="4">
        <f t="shared" si="5"/>
        <v>0</v>
      </c>
      <c r="H78" s="24">
        <f t="shared" si="6"/>
        <v>0</v>
      </c>
      <c r="I78" s="24">
        <f t="shared" si="9"/>
        <v>0</v>
      </c>
      <c r="J78" s="24">
        <f t="shared" si="7"/>
        <v>2635.686562925041</v>
      </c>
      <c r="K78" s="24">
        <f t="shared" si="8"/>
        <v>219.64054691042008</v>
      </c>
      <c r="L78" s="24"/>
    </row>
    <row r="79" spans="1:12" x14ac:dyDescent="0.25">
      <c r="A79" s="20">
        <v>61055</v>
      </c>
      <c r="B79" s="17" t="s">
        <v>80</v>
      </c>
      <c r="C79" s="17" t="s">
        <v>57</v>
      </c>
      <c r="D79" s="67">
        <v>0</v>
      </c>
      <c r="E79" s="134">
        <v>0</v>
      </c>
      <c r="F79" s="24">
        <f>'landesw Umlage § 3_IST'!F79</f>
        <v>1061.9151601443605</v>
      </c>
      <c r="G79" s="4">
        <f t="shared" si="5"/>
        <v>0</v>
      </c>
      <c r="H79" s="24">
        <f t="shared" si="6"/>
        <v>0</v>
      </c>
      <c r="I79" s="24">
        <f t="shared" si="9"/>
        <v>0</v>
      </c>
      <c r="J79" s="24">
        <f t="shared" si="7"/>
        <v>1061.9151601443605</v>
      </c>
      <c r="K79" s="24">
        <f t="shared" si="8"/>
        <v>88.492930012030044</v>
      </c>
      <c r="L79" s="24"/>
    </row>
    <row r="80" spans="1:12" x14ac:dyDescent="0.25">
      <c r="A80" s="20">
        <v>61057</v>
      </c>
      <c r="B80" s="17" t="s">
        <v>81</v>
      </c>
      <c r="C80" s="17" t="s">
        <v>57</v>
      </c>
      <c r="D80" s="67">
        <v>0</v>
      </c>
      <c r="E80" s="134">
        <v>0</v>
      </c>
      <c r="F80" s="24">
        <f>'landesw Umlage § 3_IST'!F80</f>
        <v>2004.8894707566699</v>
      </c>
      <c r="G80" s="4">
        <f t="shared" si="5"/>
        <v>0</v>
      </c>
      <c r="H80" s="24">
        <f t="shared" si="6"/>
        <v>0</v>
      </c>
      <c r="I80" s="24">
        <f t="shared" si="9"/>
        <v>0</v>
      </c>
      <c r="J80" s="24">
        <f t="shared" si="7"/>
        <v>2004.8894707566699</v>
      </c>
      <c r="K80" s="24">
        <f t="shared" si="8"/>
        <v>167.07412256305582</v>
      </c>
      <c r="L80" s="24"/>
    </row>
    <row r="81" spans="1:12" x14ac:dyDescent="0.25">
      <c r="A81" s="20">
        <v>61059</v>
      </c>
      <c r="B81" s="17" t="s">
        <v>82</v>
      </c>
      <c r="C81" s="17" t="s">
        <v>57</v>
      </c>
      <c r="D81" s="67">
        <v>0</v>
      </c>
      <c r="E81" s="134">
        <v>0</v>
      </c>
      <c r="F81" s="24">
        <f>'landesw Umlage § 3_IST'!F81</f>
        <v>4336.3007925217435</v>
      </c>
      <c r="G81" s="4">
        <f t="shared" si="5"/>
        <v>0</v>
      </c>
      <c r="H81" s="24">
        <f t="shared" si="6"/>
        <v>0</v>
      </c>
      <c r="I81" s="24">
        <f t="shared" si="9"/>
        <v>0</v>
      </c>
      <c r="J81" s="24">
        <f t="shared" si="7"/>
        <v>4336.3007925217435</v>
      </c>
      <c r="K81" s="24">
        <f t="shared" si="8"/>
        <v>361.35839937681197</v>
      </c>
      <c r="L81" s="24"/>
    </row>
    <row r="82" spans="1:12" x14ac:dyDescent="0.25">
      <c r="A82" s="20">
        <v>61060</v>
      </c>
      <c r="B82" s="17" t="s">
        <v>83</v>
      </c>
      <c r="C82" s="17" t="s">
        <v>57</v>
      </c>
      <c r="D82" s="67">
        <v>0</v>
      </c>
      <c r="E82" s="134">
        <v>0</v>
      </c>
      <c r="F82" s="24">
        <f>'landesw Umlage § 3_IST'!F82</f>
        <v>3194.104526290464</v>
      </c>
      <c r="G82" s="4">
        <f t="shared" si="5"/>
        <v>0</v>
      </c>
      <c r="H82" s="24">
        <f t="shared" si="6"/>
        <v>0</v>
      </c>
      <c r="I82" s="24">
        <f t="shared" si="9"/>
        <v>0</v>
      </c>
      <c r="J82" s="24">
        <f t="shared" si="7"/>
        <v>3194.104526290464</v>
      </c>
      <c r="K82" s="24">
        <f t="shared" si="8"/>
        <v>266.17537719087198</v>
      </c>
      <c r="L82" s="24"/>
    </row>
    <row r="83" spans="1:12" x14ac:dyDescent="0.25">
      <c r="A83" s="20">
        <v>61061</v>
      </c>
      <c r="B83" s="17" t="s">
        <v>84</v>
      </c>
      <c r="C83" s="17" t="s">
        <v>57</v>
      </c>
      <c r="D83" s="67">
        <v>0</v>
      </c>
      <c r="E83" s="134">
        <v>0</v>
      </c>
      <c r="F83" s="24">
        <f>'landesw Umlage § 3_IST'!F83</f>
        <v>4993.9831519357422</v>
      </c>
      <c r="G83" s="4">
        <f t="shared" si="5"/>
        <v>0</v>
      </c>
      <c r="H83" s="24">
        <f t="shared" si="6"/>
        <v>0</v>
      </c>
      <c r="I83" s="24">
        <f t="shared" si="9"/>
        <v>0</v>
      </c>
      <c r="J83" s="24">
        <f t="shared" si="7"/>
        <v>4993.9831519357422</v>
      </c>
      <c r="K83" s="24">
        <f t="shared" si="8"/>
        <v>416.16526266131183</v>
      </c>
      <c r="L83" s="24"/>
    </row>
    <row r="84" spans="1:12" x14ac:dyDescent="0.25">
      <c r="A84" s="20">
        <v>61101</v>
      </c>
      <c r="B84" s="17" t="s">
        <v>85</v>
      </c>
      <c r="C84" s="17" t="s">
        <v>86</v>
      </c>
      <c r="D84" s="67">
        <v>0</v>
      </c>
      <c r="E84" s="134">
        <v>0</v>
      </c>
      <c r="F84" s="24">
        <f>'landesw Umlage § 3_IST'!F84</f>
        <v>3142.5967212586065</v>
      </c>
      <c r="G84" s="4">
        <f t="shared" si="5"/>
        <v>0</v>
      </c>
      <c r="H84" s="24">
        <f t="shared" si="6"/>
        <v>0</v>
      </c>
      <c r="I84" s="24">
        <f t="shared" si="9"/>
        <v>0</v>
      </c>
      <c r="J84" s="24">
        <f t="shared" si="7"/>
        <v>3142.5967212586065</v>
      </c>
      <c r="K84" s="24">
        <f t="shared" si="8"/>
        <v>261.8830601048839</v>
      </c>
      <c r="L84" s="24"/>
    </row>
    <row r="85" spans="1:12" x14ac:dyDescent="0.25">
      <c r="A85" s="20">
        <v>61105</v>
      </c>
      <c r="B85" s="17" t="s">
        <v>87</v>
      </c>
      <c r="C85" s="17" t="s">
        <v>86</v>
      </c>
      <c r="D85" s="67">
        <v>0</v>
      </c>
      <c r="E85" s="134">
        <v>0</v>
      </c>
      <c r="F85" s="24">
        <f>'landesw Umlage § 3_IST'!F85</f>
        <v>793.14627216363112</v>
      </c>
      <c r="G85" s="4">
        <f t="shared" si="5"/>
        <v>0</v>
      </c>
      <c r="H85" s="24">
        <f t="shared" si="6"/>
        <v>0</v>
      </c>
      <c r="I85" s="24">
        <f t="shared" si="9"/>
        <v>0</v>
      </c>
      <c r="J85" s="24">
        <f t="shared" si="7"/>
        <v>793.14627216363112</v>
      </c>
      <c r="K85" s="24">
        <f t="shared" si="8"/>
        <v>66.095522680302594</v>
      </c>
      <c r="L85" s="24"/>
    </row>
    <row r="86" spans="1:12" x14ac:dyDescent="0.25">
      <c r="A86" s="20">
        <v>61106</v>
      </c>
      <c r="B86" s="17" t="s">
        <v>88</v>
      </c>
      <c r="C86" s="17" t="s">
        <v>86</v>
      </c>
      <c r="D86" s="67">
        <v>0</v>
      </c>
      <c r="E86" s="134">
        <v>0</v>
      </c>
      <c r="F86" s="24">
        <f>'landesw Umlage § 3_IST'!F86</f>
        <v>1235.06866286126</v>
      </c>
      <c r="G86" s="4">
        <f t="shared" si="5"/>
        <v>0</v>
      </c>
      <c r="H86" s="24">
        <f t="shared" si="6"/>
        <v>0</v>
      </c>
      <c r="I86" s="24">
        <f t="shared" si="9"/>
        <v>0</v>
      </c>
      <c r="J86" s="24">
        <f t="shared" si="7"/>
        <v>1235.06866286126</v>
      </c>
      <c r="K86" s="24">
        <f t="shared" si="8"/>
        <v>102.92238857177166</v>
      </c>
      <c r="L86" s="24"/>
    </row>
    <row r="87" spans="1:12" x14ac:dyDescent="0.25">
      <c r="A87" s="20">
        <v>61107</v>
      </c>
      <c r="B87" s="17" t="s">
        <v>89</v>
      </c>
      <c r="C87" s="17" t="s">
        <v>86</v>
      </c>
      <c r="D87" s="67">
        <v>0</v>
      </c>
      <c r="E87" s="134">
        <v>0</v>
      </c>
      <c r="F87" s="24">
        <f>'landesw Umlage § 3_IST'!F87</f>
        <v>941.37950818035199</v>
      </c>
      <c r="G87" s="4">
        <f t="shared" si="5"/>
        <v>0</v>
      </c>
      <c r="H87" s="24">
        <f t="shared" si="6"/>
        <v>0</v>
      </c>
      <c r="I87" s="24">
        <f t="shared" si="9"/>
        <v>0</v>
      </c>
      <c r="J87" s="24">
        <f t="shared" si="7"/>
        <v>941.37950818035199</v>
      </c>
      <c r="K87" s="24">
        <f t="shared" si="8"/>
        <v>78.448292348362671</v>
      </c>
      <c r="L87" s="24"/>
    </row>
    <row r="88" spans="1:12" x14ac:dyDescent="0.25">
      <c r="A88" s="20">
        <v>61108</v>
      </c>
      <c r="B88" s="17" t="s">
        <v>86</v>
      </c>
      <c r="C88" s="17" t="s">
        <v>86</v>
      </c>
      <c r="D88" s="67">
        <v>176230.49</v>
      </c>
      <c r="E88" s="134">
        <v>70493.350000000006</v>
      </c>
      <c r="F88" s="24">
        <f>'landesw Umlage § 3_IST'!F88</f>
        <v>29964.078995946606</v>
      </c>
      <c r="G88" s="4">
        <f t="shared" si="5"/>
        <v>146266.41100405337</v>
      </c>
      <c r="H88" s="24">
        <f t="shared" si="6"/>
        <v>146266.41100405337</v>
      </c>
      <c r="I88" s="24">
        <f t="shared" si="9"/>
        <v>0</v>
      </c>
      <c r="J88" s="24">
        <f t="shared" si="7"/>
        <v>0</v>
      </c>
      <c r="K88" s="24">
        <f t="shared" si="8"/>
        <v>0</v>
      </c>
      <c r="L88" s="24"/>
    </row>
    <row r="89" spans="1:12" x14ac:dyDescent="0.25">
      <c r="A89" s="20">
        <v>61109</v>
      </c>
      <c r="B89" s="17" t="s">
        <v>90</v>
      </c>
      <c r="C89" s="17" t="s">
        <v>86</v>
      </c>
      <c r="D89" s="67">
        <v>0</v>
      </c>
      <c r="E89" s="134">
        <v>0</v>
      </c>
      <c r="F89" s="24">
        <f>'landesw Umlage § 3_IST'!F89</f>
        <v>1300.0104779040632</v>
      </c>
      <c r="G89" s="4">
        <f t="shared" si="5"/>
        <v>0</v>
      </c>
      <c r="H89" s="24">
        <f t="shared" si="6"/>
        <v>0</v>
      </c>
      <c r="I89" s="24">
        <f t="shared" si="9"/>
        <v>0</v>
      </c>
      <c r="J89" s="24">
        <f t="shared" si="7"/>
        <v>1300.0104779040632</v>
      </c>
      <c r="K89" s="24">
        <f t="shared" si="8"/>
        <v>108.33420649200526</v>
      </c>
      <c r="L89" s="24"/>
    </row>
    <row r="90" spans="1:12" x14ac:dyDescent="0.25">
      <c r="A90" s="20">
        <v>61110</v>
      </c>
      <c r="B90" s="17" t="s">
        <v>91</v>
      </c>
      <c r="C90" s="17" t="s">
        <v>86</v>
      </c>
      <c r="D90" s="67">
        <v>0</v>
      </c>
      <c r="E90" s="134">
        <v>0</v>
      </c>
      <c r="F90" s="24">
        <f>'landesw Umlage § 3_IST'!F90</f>
        <v>2419.116031840847</v>
      </c>
      <c r="G90" s="4">
        <f t="shared" si="5"/>
        <v>0</v>
      </c>
      <c r="H90" s="24">
        <f t="shared" si="6"/>
        <v>0</v>
      </c>
      <c r="I90" s="24">
        <f t="shared" si="9"/>
        <v>0</v>
      </c>
      <c r="J90" s="24">
        <f t="shared" si="7"/>
        <v>2419.116031840847</v>
      </c>
      <c r="K90" s="24">
        <f t="shared" si="8"/>
        <v>201.59300265340391</v>
      </c>
      <c r="L90" s="24"/>
    </row>
    <row r="91" spans="1:12" x14ac:dyDescent="0.25">
      <c r="A91" s="20">
        <v>61111</v>
      </c>
      <c r="B91" s="17" t="s">
        <v>92</v>
      </c>
      <c r="C91" s="17" t="s">
        <v>86</v>
      </c>
      <c r="D91" s="67">
        <v>0</v>
      </c>
      <c r="E91" s="134">
        <v>0</v>
      </c>
      <c r="F91" s="24">
        <f>'landesw Umlage § 3_IST'!F91</f>
        <v>1051.3362000032728</v>
      </c>
      <c r="G91" s="4">
        <f t="shared" si="5"/>
        <v>0</v>
      </c>
      <c r="H91" s="24">
        <f t="shared" si="6"/>
        <v>0</v>
      </c>
      <c r="I91" s="24">
        <f t="shared" si="9"/>
        <v>0</v>
      </c>
      <c r="J91" s="24">
        <f t="shared" si="7"/>
        <v>1051.3362000032728</v>
      </c>
      <c r="K91" s="24">
        <f t="shared" si="8"/>
        <v>87.611350000272736</v>
      </c>
      <c r="L91" s="24"/>
    </row>
    <row r="92" spans="1:12" x14ac:dyDescent="0.25">
      <c r="A92" s="20">
        <v>61112</v>
      </c>
      <c r="B92" s="17" t="s">
        <v>93</v>
      </c>
      <c r="C92" s="17" t="s">
        <v>86</v>
      </c>
      <c r="D92" s="67">
        <v>0</v>
      </c>
      <c r="E92" s="134">
        <v>0</v>
      </c>
      <c r="F92" s="24">
        <f>'landesw Umlage § 3_IST'!F92</f>
        <v>374.4616409155667</v>
      </c>
      <c r="G92" s="4">
        <f t="shared" si="5"/>
        <v>0</v>
      </c>
      <c r="H92" s="24">
        <f t="shared" si="6"/>
        <v>0</v>
      </c>
      <c r="I92" s="24">
        <f t="shared" si="9"/>
        <v>0</v>
      </c>
      <c r="J92" s="24">
        <f t="shared" si="7"/>
        <v>374.4616409155667</v>
      </c>
      <c r="K92" s="24">
        <f t="shared" si="8"/>
        <v>31.205136742963891</v>
      </c>
      <c r="L92" s="24"/>
    </row>
    <row r="93" spans="1:12" x14ac:dyDescent="0.25">
      <c r="A93" s="20">
        <v>61113</v>
      </c>
      <c r="B93" s="17" t="s">
        <v>94</v>
      </c>
      <c r="C93" s="17" t="s">
        <v>86</v>
      </c>
      <c r="D93" s="67">
        <v>0</v>
      </c>
      <c r="E93" s="134">
        <v>0</v>
      </c>
      <c r="F93" s="24">
        <f>'landesw Umlage § 3_IST'!F93</f>
        <v>2327.5694826756994</v>
      </c>
      <c r="G93" s="4">
        <f t="shared" si="5"/>
        <v>0</v>
      </c>
      <c r="H93" s="24">
        <f t="shared" si="6"/>
        <v>0</v>
      </c>
      <c r="I93" s="24">
        <f t="shared" si="9"/>
        <v>0</v>
      </c>
      <c r="J93" s="24">
        <f t="shared" si="7"/>
        <v>2327.5694826756994</v>
      </c>
      <c r="K93" s="24">
        <f t="shared" si="8"/>
        <v>193.96412355630829</v>
      </c>
      <c r="L93" s="24"/>
    </row>
    <row r="94" spans="1:12" x14ac:dyDescent="0.25">
      <c r="A94" s="20">
        <v>61114</v>
      </c>
      <c r="B94" s="17" t="s">
        <v>95</v>
      </c>
      <c r="C94" s="17" t="s">
        <v>86</v>
      </c>
      <c r="D94" s="67">
        <v>0</v>
      </c>
      <c r="E94" s="134">
        <v>0</v>
      </c>
      <c r="F94" s="24">
        <f>'landesw Umlage § 3_IST'!F94</f>
        <v>2133.756469010978</v>
      </c>
      <c r="G94" s="4">
        <f t="shared" si="5"/>
        <v>0</v>
      </c>
      <c r="H94" s="24">
        <f t="shared" si="6"/>
        <v>0</v>
      </c>
      <c r="I94" s="24">
        <f t="shared" si="9"/>
        <v>0</v>
      </c>
      <c r="J94" s="24">
        <f t="shared" si="7"/>
        <v>2133.756469010978</v>
      </c>
      <c r="K94" s="24">
        <f t="shared" si="8"/>
        <v>177.81303908424817</v>
      </c>
      <c r="L94" s="24"/>
    </row>
    <row r="95" spans="1:12" x14ac:dyDescent="0.25">
      <c r="A95" s="20">
        <v>61115</v>
      </c>
      <c r="B95" s="17" t="s">
        <v>96</v>
      </c>
      <c r="C95" s="17" t="s">
        <v>86</v>
      </c>
      <c r="D95" s="67">
        <v>0</v>
      </c>
      <c r="E95" s="134">
        <v>0</v>
      </c>
      <c r="F95" s="24">
        <f>'landesw Umlage § 3_IST'!F95</f>
        <v>1344.9375584289503</v>
      </c>
      <c r="G95" s="4">
        <f t="shared" si="5"/>
        <v>0</v>
      </c>
      <c r="H95" s="24">
        <f t="shared" si="6"/>
        <v>0</v>
      </c>
      <c r="I95" s="24">
        <f t="shared" si="9"/>
        <v>0</v>
      </c>
      <c r="J95" s="24">
        <f t="shared" si="7"/>
        <v>1344.9375584289503</v>
      </c>
      <c r="K95" s="24">
        <f t="shared" si="8"/>
        <v>112.07812986907919</v>
      </c>
      <c r="L95" s="24"/>
    </row>
    <row r="96" spans="1:12" x14ac:dyDescent="0.25">
      <c r="A96" s="20">
        <v>61116</v>
      </c>
      <c r="B96" s="17" t="s">
        <v>97</v>
      </c>
      <c r="C96" s="17" t="s">
        <v>86</v>
      </c>
      <c r="D96" s="67">
        <v>0</v>
      </c>
      <c r="E96" s="134">
        <v>0</v>
      </c>
      <c r="F96" s="24">
        <f>'landesw Umlage § 3_IST'!F96</f>
        <v>1602.8076982812074</v>
      </c>
      <c r="G96" s="4">
        <f t="shared" si="5"/>
        <v>0</v>
      </c>
      <c r="H96" s="24">
        <f t="shared" si="6"/>
        <v>0</v>
      </c>
      <c r="I96" s="24">
        <f t="shared" si="9"/>
        <v>0</v>
      </c>
      <c r="J96" s="24">
        <f t="shared" si="7"/>
        <v>1602.8076982812074</v>
      </c>
      <c r="K96" s="24">
        <f t="shared" si="8"/>
        <v>133.56730819010062</v>
      </c>
      <c r="L96" s="24"/>
    </row>
    <row r="97" spans="1:12" x14ac:dyDescent="0.25">
      <c r="A97" s="20">
        <v>61118</v>
      </c>
      <c r="B97" s="17" t="s">
        <v>98</v>
      </c>
      <c r="C97" s="17" t="s">
        <v>86</v>
      </c>
      <c r="D97" s="67">
        <v>0</v>
      </c>
      <c r="E97" s="134">
        <v>0</v>
      </c>
      <c r="F97" s="24">
        <f>'landesw Umlage § 3_IST'!F97</f>
        <v>751.1946806206879</v>
      </c>
      <c r="G97" s="4">
        <f t="shared" si="5"/>
        <v>0</v>
      </c>
      <c r="H97" s="24">
        <f t="shared" si="6"/>
        <v>0</v>
      </c>
      <c r="I97" s="24">
        <f t="shared" si="9"/>
        <v>0</v>
      </c>
      <c r="J97" s="24">
        <f t="shared" si="7"/>
        <v>751.1946806206879</v>
      </c>
      <c r="K97" s="24">
        <f t="shared" si="8"/>
        <v>62.599556718390659</v>
      </c>
      <c r="L97" s="24"/>
    </row>
    <row r="98" spans="1:12" x14ac:dyDescent="0.25">
      <c r="A98" s="20">
        <v>61119</v>
      </c>
      <c r="B98" s="17" t="s">
        <v>99</v>
      </c>
      <c r="C98" s="17" t="s">
        <v>86</v>
      </c>
      <c r="D98" s="67">
        <v>0</v>
      </c>
      <c r="E98" s="134">
        <v>0</v>
      </c>
      <c r="F98" s="24">
        <f>'landesw Umlage § 3_IST'!F98</f>
        <v>424.00836574507781</v>
      </c>
      <c r="G98" s="4">
        <f t="shared" si="5"/>
        <v>0</v>
      </c>
      <c r="H98" s="24">
        <f t="shared" si="6"/>
        <v>0</v>
      </c>
      <c r="I98" s="24">
        <f t="shared" si="9"/>
        <v>0</v>
      </c>
      <c r="J98" s="24">
        <f t="shared" si="7"/>
        <v>424.00836574507781</v>
      </c>
      <c r="K98" s="24">
        <f t="shared" si="8"/>
        <v>35.334030478756482</v>
      </c>
      <c r="L98" s="24"/>
    </row>
    <row r="99" spans="1:12" x14ac:dyDescent="0.25">
      <c r="A99" s="20">
        <v>61120</v>
      </c>
      <c r="B99" s="17" t="s">
        <v>100</v>
      </c>
      <c r="C99" s="17" t="s">
        <v>86</v>
      </c>
      <c r="D99" s="67">
        <v>0</v>
      </c>
      <c r="E99" s="134">
        <v>0</v>
      </c>
      <c r="F99" s="24">
        <f>'landesw Umlage § 3_IST'!F99</f>
        <v>8873.835476744207</v>
      </c>
      <c r="G99" s="4">
        <f t="shared" si="5"/>
        <v>0</v>
      </c>
      <c r="H99" s="24">
        <f t="shared" si="6"/>
        <v>0</v>
      </c>
      <c r="I99" s="24">
        <f t="shared" si="9"/>
        <v>0</v>
      </c>
      <c r="J99" s="24">
        <f t="shared" si="7"/>
        <v>8873.835476744207</v>
      </c>
      <c r="K99" s="24">
        <f t="shared" si="8"/>
        <v>739.48628972868391</v>
      </c>
      <c r="L99" s="24"/>
    </row>
    <row r="100" spans="1:12" x14ac:dyDescent="0.25">
      <c r="A100" s="20">
        <v>61203</v>
      </c>
      <c r="B100" s="17" t="s">
        <v>101</v>
      </c>
      <c r="C100" s="17" t="s">
        <v>102</v>
      </c>
      <c r="D100" s="67">
        <v>0</v>
      </c>
      <c r="E100" s="134">
        <v>0</v>
      </c>
      <c r="F100" s="24">
        <f>'landesw Umlage § 3_IST'!F100</f>
        <v>1991.1348155404607</v>
      </c>
      <c r="G100" s="4">
        <f t="shared" si="5"/>
        <v>0</v>
      </c>
      <c r="H100" s="24">
        <f t="shared" si="6"/>
        <v>0</v>
      </c>
      <c r="I100" s="24">
        <f t="shared" si="9"/>
        <v>0</v>
      </c>
      <c r="J100" s="24">
        <f t="shared" si="7"/>
        <v>1991.1348155404607</v>
      </c>
      <c r="K100" s="24">
        <f t="shared" si="8"/>
        <v>165.9279012950384</v>
      </c>
      <c r="L100" s="24"/>
    </row>
    <row r="101" spans="1:12" x14ac:dyDescent="0.25">
      <c r="A101" s="20">
        <v>61204</v>
      </c>
      <c r="B101" s="17" t="s">
        <v>103</v>
      </c>
      <c r="C101" s="17" t="s">
        <v>102</v>
      </c>
      <c r="D101" s="67">
        <v>0</v>
      </c>
      <c r="E101" s="134">
        <v>0</v>
      </c>
      <c r="F101" s="24">
        <f>'landesw Umlage § 3_IST'!F101</f>
        <v>1808.0126403796889</v>
      </c>
      <c r="G101" s="4">
        <f t="shared" si="5"/>
        <v>0</v>
      </c>
      <c r="H101" s="24">
        <f t="shared" si="6"/>
        <v>0</v>
      </c>
      <c r="I101" s="24">
        <f t="shared" si="9"/>
        <v>0</v>
      </c>
      <c r="J101" s="24">
        <f t="shared" si="7"/>
        <v>1808.0126403796889</v>
      </c>
      <c r="K101" s="24">
        <f t="shared" si="8"/>
        <v>150.66772003164075</v>
      </c>
      <c r="L101" s="24"/>
    </row>
    <row r="102" spans="1:12" x14ac:dyDescent="0.25">
      <c r="A102" s="20">
        <v>61205</v>
      </c>
      <c r="B102" s="17" t="s">
        <v>104</v>
      </c>
      <c r="C102" s="17" t="s">
        <v>102</v>
      </c>
      <c r="D102" s="67">
        <v>0</v>
      </c>
      <c r="E102" s="134">
        <v>0</v>
      </c>
      <c r="F102" s="24">
        <f>'landesw Umlage § 3_IST'!F102</f>
        <v>1120.4969271363359</v>
      </c>
      <c r="G102" s="4">
        <f t="shared" si="5"/>
        <v>0</v>
      </c>
      <c r="H102" s="24">
        <f t="shared" si="6"/>
        <v>0</v>
      </c>
      <c r="I102" s="24">
        <f t="shared" si="9"/>
        <v>0</v>
      </c>
      <c r="J102" s="24">
        <f t="shared" si="7"/>
        <v>1120.4969271363359</v>
      </c>
      <c r="K102" s="24">
        <f t="shared" si="8"/>
        <v>93.374743928027996</v>
      </c>
      <c r="L102" s="24"/>
    </row>
    <row r="103" spans="1:12" x14ac:dyDescent="0.25">
      <c r="A103" s="20">
        <v>61206</v>
      </c>
      <c r="B103" s="17" t="s">
        <v>105</v>
      </c>
      <c r="C103" s="17" t="s">
        <v>102</v>
      </c>
      <c r="D103" s="67">
        <v>0</v>
      </c>
      <c r="E103" s="134">
        <v>0</v>
      </c>
      <c r="F103" s="24">
        <f>'landesw Umlage § 3_IST'!F103</f>
        <v>892.4283097561696</v>
      </c>
      <c r="G103" s="4">
        <f t="shared" si="5"/>
        <v>0</v>
      </c>
      <c r="H103" s="24">
        <f t="shared" si="6"/>
        <v>0</v>
      </c>
      <c r="I103" s="24">
        <f t="shared" si="9"/>
        <v>0</v>
      </c>
      <c r="J103" s="24">
        <f t="shared" si="7"/>
        <v>892.4283097561696</v>
      </c>
      <c r="K103" s="24">
        <f t="shared" si="8"/>
        <v>74.369025813014133</v>
      </c>
      <c r="L103" s="24"/>
    </row>
    <row r="104" spans="1:12" x14ac:dyDescent="0.25">
      <c r="A104" s="20">
        <v>61207</v>
      </c>
      <c r="B104" s="17" t="s">
        <v>106</v>
      </c>
      <c r="C104" s="17" t="s">
        <v>102</v>
      </c>
      <c r="D104" s="67">
        <v>0</v>
      </c>
      <c r="E104" s="134">
        <v>0</v>
      </c>
      <c r="F104" s="24">
        <f>'landesw Umlage § 3_IST'!F104</f>
        <v>4270.5605647458624</v>
      </c>
      <c r="G104" s="4">
        <f t="shared" si="5"/>
        <v>0</v>
      </c>
      <c r="H104" s="24">
        <f t="shared" si="6"/>
        <v>0</v>
      </c>
      <c r="I104" s="24">
        <f t="shared" si="9"/>
        <v>0</v>
      </c>
      <c r="J104" s="24">
        <f t="shared" si="7"/>
        <v>4270.5605647458624</v>
      </c>
      <c r="K104" s="24">
        <f t="shared" si="8"/>
        <v>355.8800470621552</v>
      </c>
      <c r="L104" s="24"/>
    </row>
    <row r="105" spans="1:12" x14ac:dyDescent="0.25">
      <c r="A105" s="20">
        <v>61213</v>
      </c>
      <c r="B105" s="17" t="s">
        <v>107</v>
      </c>
      <c r="C105" s="17" t="s">
        <v>102</v>
      </c>
      <c r="D105" s="67">
        <v>0</v>
      </c>
      <c r="E105" s="134">
        <v>0</v>
      </c>
      <c r="F105" s="24">
        <f>'landesw Umlage § 3_IST'!F105</f>
        <v>2710.7230957287352</v>
      </c>
      <c r="G105" s="4">
        <f t="shared" si="5"/>
        <v>0</v>
      </c>
      <c r="H105" s="24">
        <f t="shared" si="6"/>
        <v>0</v>
      </c>
      <c r="I105" s="24">
        <f t="shared" si="9"/>
        <v>0</v>
      </c>
      <c r="J105" s="24">
        <f t="shared" si="7"/>
        <v>2710.7230957287352</v>
      </c>
      <c r="K105" s="24">
        <f t="shared" si="8"/>
        <v>225.89359131072794</v>
      </c>
      <c r="L105" s="24"/>
    </row>
    <row r="106" spans="1:12" x14ac:dyDescent="0.25">
      <c r="A106" s="20">
        <v>61215</v>
      </c>
      <c r="B106" s="17" t="s">
        <v>108</v>
      </c>
      <c r="C106" s="17" t="s">
        <v>102</v>
      </c>
      <c r="D106" s="67">
        <v>0</v>
      </c>
      <c r="E106" s="134">
        <v>0</v>
      </c>
      <c r="F106" s="24">
        <f>'landesw Umlage § 3_IST'!F106</f>
        <v>1107.5127507798993</v>
      </c>
      <c r="G106" s="4">
        <f t="shared" si="5"/>
        <v>0</v>
      </c>
      <c r="H106" s="24">
        <f t="shared" si="6"/>
        <v>0</v>
      </c>
      <c r="I106" s="24">
        <f t="shared" si="9"/>
        <v>0</v>
      </c>
      <c r="J106" s="24">
        <f t="shared" si="7"/>
        <v>1107.5127507798993</v>
      </c>
      <c r="K106" s="24">
        <f t="shared" si="8"/>
        <v>92.292729231658271</v>
      </c>
      <c r="L106" s="24"/>
    </row>
    <row r="107" spans="1:12" x14ac:dyDescent="0.25">
      <c r="A107" s="20">
        <v>61217</v>
      </c>
      <c r="B107" s="17" t="s">
        <v>109</v>
      </c>
      <c r="C107" s="17" t="s">
        <v>102</v>
      </c>
      <c r="D107" s="67">
        <v>0</v>
      </c>
      <c r="E107" s="134">
        <v>0</v>
      </c>
      <c r="F107" s="24">
        <f>'landesw Umlage § 3_IST'!F107</f>
        <v>2434.4347725149942</v>
      </c>
      <c r="G107" s="4">
        <f t="shared" si="5"/>
        <v>0</v>
      </c>
      <c r="H107" s="24">
        <f t="shared" si="6"/>
        <v>0</v>
      </c>
      <c r="I107" s="24">
        <f t="shared" si="9"/>
        <v>0</v>
      </c>
      <c r="J107" s="24">
        <f t="shared" si="7"/>
        <v>2434.4347725149942</v>
      </c>
      <c r="K107" s="24">
        <f t="shared" si="8"/>
        <v>202.86956437624951</v>
      </c>
      <c r="L107" s="24"/>
    </row>
    <row r="108" spans="1:12" x14ac:dyDescent="0.25">
      <c r="A108" s="20">
        <v>61222</v>
      </c>
      <c r="B108" s="17" t="s">
        <v>110</v>
      </c>
      <c r="C108" s="17" t="s">
        <v>102</v>
      </c>
      <c r="D108" s="67">
        <v>0</v>
      </c>
      <c r="E108" s="134">
        <v>0</v>
      </c>
      <c r="F108" s="24">
        <f>'landesw Umlage § 3_IST'!F108</f>
        <v>1231.9833985576522</v>
      </c>
      <c r="G108" s="4">
        <f t="shared" si="5"/>
        <v>0</v>
      </c>
      <c r="H108" s="24">
        <f t="shared" si="6"/>
        <v>0</v>
      </c>
      <c r="I108" s="24">
        <f t="shared" si="9"/>
        <v>0</v>
      </c>
      <c r="J108" s="24">
        <f t="shared" si="7"/>
        <v>1231.9833985576522</v>
      </c>
      <c r="K108" s="24">
        <f t="shared" si="8"/>
        <v>102.66528321313768</v>
      </c>
      <c r="L108" s="24"/>
    </row>
    <row r="109" spans="1:12" x14ac:dyDescent="0.25">
      <c r="A109" s="20">
        <v>61236</v>
      </c>
      <c r="B109" s="17" t="s">
        <v>111</v>
      </c>
      <c r="C109" s="17" t="s">
        <v>102</v>
      </c>
      <c r="D109" s="67">
        <v>0</v>
      </c>
      <c r="E109" s="134">
        <v>0</v>
      </c>
      <c r="F109" s="24">
        <f>'landesw Umlage § 3_IST'!F109</f>
        <v>2744.3801842058451</v>
      </c>
      <c r="G109" s="4">
        <f t="shared" si="5"/>
        <v>0</v>
      </c>
      <c r="H109" s="24">
        <f t="shared" si="6"/>
        <v>0</v>
      </c>
      <c r="I109" s="24">
        <f t="shared" si="9"/>
        <v>0</v>
      </c>
      <c r="J109" s="24">
        <f t="shared" si="7"/>
        <v>2744.3801842058451</v>
      </c>
      <c r="K109" s="24">
        <f t="shared" si="8"/>
        <v>228.69834868382043</v>
      </c>
      <c r="L109" s="24"/>
    </row>
    <row r="110" spans="1:12" x14ac:dyDescent="0.25">
      <c r="A110" s="20">
        <v>61243</v>
      </c>
      <c r="B110" s="17" t="s">
        <v>112</v>
      </c>
      <c r="C110" s="17" t="s">
        <v>102</v>
      </c>
      <c r="D110" s="67">
        <v>0</v>
      </c>
      <c r="E110" s="134">
        <v>0</v>
      </c>
      <c r="F110" s="24">
        <f>'landesw Umlage § 3_IST'!F110</f>
        <v>1124.0414144876272</v>
      </c>
      <c r="G110" s="4">
        <f t="shared" si="5"/>
        <v>0</v>
      </c>
      <c r="H110" s="24">
        <f t="shared" si="6"/>
        <v>0</v>
      </c>
      <c r="I110" s="24">
        <f t="shared" si="9"/>
        <v>0</v>
      </c>
      <c r="J110" s="24">
        <f t="shared" si="7"/>
        <v>1124.0414144876272</v>
      </c>
      <c r="K110" s="24">
        <f t="shared" si="8"/>
        <v>93.670117873968934</v>
      </c>
      <c r="L110" s="24"/>
    </row>
    <row r="111" spans="1:12" x14ac:dyDescent="0.25">
      <c r="A111" s="20">
        <v>61247</v>
      </c>
      <c r="B111" s="17" t="s">
        <v>113</v>
      </c>
      <c r="C111" s="17" t="s">
        <v>102</v>
      </c>
      <c r="D111" s="67">
        <v>0</v>
      </c>
      <c r="E111" s="134">
        <v>0</v>
      </c>
      <c r="F111" s="24">
        <f>'landesw Umlage § 3_IST'!F111</f>
        <v>2839.2715403894053</v>
      </c>
      <c r="G111" s="4">
        <f t="shared" si="5"/>
        <v>0</v>
      </c>
      <c r="H111" s="24">
        <f t="shared" si="6"/>
        <v>0</v>
      </c>
      <c r="I111" s="24">
        <f t="shared" si="9"/>
        <v>0</v>
      </c>
      <c r="J111" s="24">
        <f t="shared" si="7"/>
        <v>2839.2715403894053</v>
      </c>
      <c r="K111" s="24">
        <f t="shared" si="8"/>
        <v>236.6059616991171</v>
      </c>
      <c r="L111" s="24"/>
    </row>
    <row r="112" spans="1:12" x14ac:dyDescent="0.25">
      <c r="A112" s="20">
        <v>61251</v>
      </c>
      <c r="B112" s="17" t="s">
        <v>114</v>
      </c>
      <c r="C112" s="17" t="s">
        <v>102</v>
      </c>
      <c r="D112" s="67">
        <v>0</v>
      </c>
      <c r="E112" s="134">
        <v>0</v>
      </c>
      <c r="F112" s="24">
        <f>'landesw Umlage § 3_IST'!F112</f>
        <v>404.13841532702929</v>
      </c>
      <c r="G112" s="4">
        <f t="shared" si="5"/>
        <v>0</v>
      </c>
      <c r="H112" s="24">
        <f t="shared" si="6"/>
        <v>0</v>
      </c>
      <c r="I112" s="24">
        <f t="shared" si="9"/>
        <v>0</v>
      </c>
      <c r="J112" s="24">
        <f t="shared" si="7"/>
        <v>404.13841532702929</v>
      </c>
      <c r="K112" s="24">
        <f t="shared" si="8"/>
        <v>33.678201277252441</v>
      </c>
      <c r="L112" s="24"/>
    </row>
    <row r="113" spans="1:12" x14ac:dyDescent="0.25">
      <c r="A113" s="20">
        <v>61252</v>
      </c>
      <c r="B113" s="17" t="s">
        <v>115</v>
      </c>
      <c r="C113" s="17" t="s">
        <v>102</v>
      </c>
      <c r="D113" s="67">
        <v>0</v>
      </c>
      <c r="E113" s="134">
        <v>0</v>
      </c>
      <c r="F113" s="24">
        <f>'landesw Umlage § 3_IST'!F113</f>
        <v>851.69684213957441</v>
      </c>
      <c r="G113" s="4">
        <f t="shared" si="5"/>
        <v>0</v>
      </c>
      <c r="H113" s="24">
        <f t="shared" si="6"/>
        <v>0</v>
      </c>
      <c r="I113" s="24">
        <f t="shared" si="9"/>
        <v>0</v>
      </c>
      <c r="J113" s="24">
        <f t="shared" si="7"/>
        <v>851.69684213957441</v>
      </c>
      <c r="K113" s="24">
        <f t="shared" si="8"/>
        <v>70.974736844964539</v>
      </c>
      <c r="L113" s="24"/>
    </row>
    <row r="114" spans="1:12" x14ac:dyDescent="0.25">
      <c r="A114" s="20">
        <v>61253</v>
      </c>
      <c r="B114" s="17" t="s">
        <v>116</v>
      </c>
      <c r="C114" s="17" t="s">
        <v>102</v>
      </c>
      <c r="D114" s="67">
        <v>0</v>
      </c>
      <c r="E114" s="134">
        <v>0</v>
      </c>
      <c r="F114" s="24">
        <f>'landesw Umlage § 3_IST'!F114</f>
        <v>3876.1600073764394</v>
      </c>
      <c r="G114" s="4">
        <f t="shared" si="5"/>
        <v>0</v>
      </c>
      <c r="H114" s="24">
        <f t="shared" si="6"/>
        <v>0</v>
      </c>
      <c r="I114" s="24">
        <f t="shared" si="9"/>
        <v>0</v>
      </c>
      <c r="J114" s="24">
        <f t="shared" si="7"/>
        <v>3876.1600073764394</v>
      </c>
      <c r="K114" s="24">
        <f t="shared" si="8"/>
        <v>323.01333394803663</v>
      </c>
      <c r="L114" s="24"/>
    </row>
    <row r="115" spans="1:12" x14ac:dyDescent="0.25">
      <c r="A115" s="20">
        <v>61254</v>
      </c>
      <c r="B115" s="17" t="s">
        <v>117</v>
      </c>
      <c r="C115" s="17" t="s">
        <v>102</v>
      </c>
      <c r="D115" s="67">
        <v>0</v>
      </c>
      <c r="E115" s="134">
        <v>0</v>
      </c>
      <c r="F115" s="24">
        <f>'landesw Umlage § 3_IST'!F115</f>
        <v>1010.7399956532955</v>
      </c>
      <c r="G115" s="4">
        <f t="shared" si="5"/>
        <v>0</v>
      </c>
      <c r="H115" s="24">
        <f t="shared" si="6"/>
        <v>0</v>
      </c>
      <c r="I115" s="24">
        <f t="shared" si="9"/>
        <v>0</v>
      </c>
      <c r="J115" s="24">
        <f t="shared" si="7"/>
        <v>1010.7399956532955</v>
      </c>
      <c r="K115" s="24">
        <f t="shared" si="8"/>
        <v>84.22833297110796</v>
      </c>
      <c r="L115" s="24"/>
    </row>
    <row r="116" spans="1:12" x14ac:dyDescent="0.25">
      <c r="A116" s="20">
        <v>61255</v>
      </c>
      <c r="B116" s="17" t="s">
        <v>118</v>
      </c>
      <c r="C116" s="17" t="s">
        <v>102</v>
      </c>
      <c r="D116" s="67">
        <v>0</v>
      </c>
      <c r="E116" s="134">
        <v>0</v>
      </c>
      <c r="F116" s="24">
        <f>'landesw Umlage § 3_IST'!F116</f>
        <v>4483.8335043724537</v>
      </c>
      <c r="G116" s="4">
        <f t="shared" si="5"/>
        <v>0</v>
      </c>
      <c r="H116" s="24">
        <f t="shared" si="6"/>
        <v>0</v>
      </c>
      <c r="I116" s="24">
        <f t="shared" si="9"/>
        <v>0</v>
      </c>
      <c r="J116" s="24">
        <f t="shared" si="7"/>
        <v>4483.8335043724537</v>
      </c>
      <c r="K116" s="24">
        <f t="shared" si="8"/>
        <v>373.65279203103779</v>
      </c>
      <c r="L116" s="24"/>
    </row>
    <row r="117" spans="1:12" x14ac:dyDescent="0.25">
      <c r="A117" s="20">
        <v>61256</v>
      </c>
      <c r="B117" s="17" t="s">
        <v>119</v>
      </c>
      <c r="C117" s="17" t="s">
        <v>102</v>
      </c>
      <c r="D117" s="67">
        <v>0</v>
      </c>
      <c r="E117" s="134">
        <v>0</v>
      </c>
      <c r="F117" s="24">
        <f>'landesw Umlage § 3_IST'!F117</f>
        <v>1114.103076127122</v>
      </c>
      <c r="G117" s="4">
        <f t="shared" si="5"/>
        <v>0</v>
      </c>
      <c r="H117" s="24">
        <f t="shared" si="6"/>
        <v>0</v>
      </c>
      <c r="I117" s="24">
        <f t="shared" si="9"/>
        <v>0</v>
      </c>
      <c r="J117" s="24">
        <f t="shared" si="7"/>
        <v>1114.103076127122</v>
      </c>
      <c r="K117" s="24">
        <f t="shared" si="8"/>
        <v>92.841923010593504</v>
      </c>
      <c r="L117" s="24"/>
    </row>
    <row r="118" spans="1:12" x14ac:dyDescent="0.25">
      <c r="A118" s="20">
        <v>61257</v>
      </c>
      <c r="B118" s="17" t="s">
        <v>120</v>
      </c>
      <c r="C118" s="17" t="s">
        <v>102</v>
      </c>
      <c r="D118" s="67">
        <v>0</v>
      </c>
      <c r="E118" s="134">
        <v>0</v>
      </c>
      <c r="F118" s="24">
        <f>'landesw Umlage § 3_IST'!F118</f>
        <v>3198.6588048743743</v>
      </c>
      <c r="G118" s="4">
        <f t="shared" si="5"/>
        <v>0</v>
      </c>
      <c r="H118" s="24">
        <f t="shared" si="6"/>
        <v>0</v>
      </c>
      <c r="I118" s="24">
        <f t="shared" si="9"/>
        <v>0</v>
      </c>
      <c r="J118" s="24">
        <f t="shared" si="7"/>
        <v>3198.6588048743743</v>
      </c>
      <c r="K118" s="24">
        <f t="shared" si="8"/>
        <v>266.55490040619787</v>
      </c>
      <c r="L118" s="24"/>
    </row>
    <row r="119" spans="1:12" x14ac:dyDescent="0.25">
      <c r="A119" s="20">
        <v>61258</v>
      </c>
      <c r="B119" s="17" t="s">
        <v>121</v>
      </c>
      <c r="C119" s="17" t="s">
        <v>102</v>
      </c>
      <c r="D119" s="67">
        <v>0</v>
      </c>
      <c r="E119" s="134">
        <v>0</v>
      </c>
      <c r="F119" s="24">
        <f>'landesw Umlage § 3_IST'!F119</f>
        <v>2061.9483387524306</v>
      </c>
      <c r="G119" s="4">
        <f t="shared" si="5"/>
        <v>0</v>
      </c>
      <c r="H119" s="24">
        <f t="shared" si="6"/>
        <v>0</v>
      </c>
      <c r="I119" s="24">
        <f t="shared" si="9"/>
        <v>0</v>
      </c>
      <c r="J119" s="24">
        <f t="shared" si="7"/>
        <v>2061.9483387524306</v>
      </c>
      <c r="K119" s="24">
        <f t="shared" si="8"/>
        <v>171.82902822936921</v>
      </c>
      <c r="L119" s="24"/>
    </row>
    <row r="120" spans="1:12" x14ac:dyDescent="0.25">
      <c r="A120" s="20">
        <v>61259</v>
      </c>
      <c r="B120" s="17" t="s">
        <v>102</v>
      </c>
      <c r="C120" s="17" t="s">
        <v>102</v>
      </c>
      <c r="D120" s="67">
        <v>0</v>
      </c>
      <c r="E120" s="134">
        <v>0</v>
      </c>
      <c r="F120" s="24">
        <f>'landesw Umlage § 3_IST'!F120</f>
        <v>8277.4610600560172</v>
      </c>
      <c r="G120" s="4">
        <f t="shared" si="5"/>
        <v>0</v>
      </c>
      <c r="H120" s="24">
        <f t="shared" si="6"/>
        <v>0</v>
      </c>
      <c r="I120" s="24">
        <f t="shared" si="9"/>
        <v>0</v>
      </c>
      <c r="J120" s="24">
        <f t="shared" si="7"/>
        <v>8277.4610600560172</v>
      </c>
      <c r="K120" s="24">
        <f t="shared" si="8"/>
        <v>689.78842167133473</v>
      </c>
      <c r="L120" s="24"/>
    </row>
    <row r="121" spans="1:12" x14ac:dyDescent="0.25">
      <c r="A121" s="20">
        <v>61260</v>
      </c>
      <c r="B121" s="17" t="s">
        <v>122</v>
      </c>
      <c r="C121" s="17" t="s">
        <v>102</v>
      </c>
      <c r="D121" s="67">
        <v>0</v>
      </c>
      <c r="E121" s="134">
        <v>0</v>
      </c>
      <c r="F121" s="24">
        <f>'landesw Umlage § 3_IST'!F121</f>
        <v>1030.1857546610076</v>
      </c>
      <c r="G121" s="4">
        <f t="shared" si="5"/>
        <v>0</v>
      </c>
      <c r="H121" s="24">
        <f t="shared" si="6"/>
        <v>0</v>
      </c>
      <c r="I121" s="24">
        <f t="shared" si="9"/>
        <v>0</v>
      </c>
      <c r="J121" s="24">
        <f t="shared" si="7"/>
        <v>1030.1857546610076</v>
      </c>
      <c r="K121" s="24">
        <f t="shared" si="8"/>
        <v>85.848812888417299</v>
      </c>
      <c r="L121" s="24"/>
    </row>
    <row r="122" spans="1:12" x14ac:dyDescent="0.25">
      <c r="A122" s="20">
        <v>61261</v>
      </c>
      <c r="B122" s="17" t="s">
        <v>123</v>
      </c>
      <c r="C122" s="17" t="s">
        <v>102</v>
      </c>
      <c r="D122" s="67">
        <v>0</v>
      </c>
      <c r="E122" s="134">
        <v>0</v>
      </c>
      <c r="F122" s="24">
        <f>'landesw Umlage § 3_IST'!F122</f>
        <v>1454.5486942950251</v>
      </c>
      <c r="G122" s="4">
        <f t="shared" si="5"/>
        <v>0</v>
      </c>
      <c r="H122" s="24">
        <f t="shared" si="6"/>
        <v>0</v>
      </c>
      <c r="I122" s="24">
        <f t="shared" si="9"/>
        <v>0</v>
      </c>
      <c r="J122" s="24">
        <f t="shared" si="7"/>
        <v>1454.5486942950251</v>
      </c>
      <c r="K122" s="24">
        <f t="shared" si="8"/>
        <v>121.2123911912521</v>
      </c>
      <c r="L122" s="24"/>
    </row>
    <row r="123" spans="1:12" x14ac:dyDescent="0.25">
      <c r="A123" s="20">
        <v>61262</v>
      </c>
      <c r="B123" s="17" t="s">
        <v>124</v>
      </c>
      <c r="C123" s="17" t="s">
        <v>102</v>
      </c>
      <c r="D123" s="67">
        <v>0</v>
      </c>
      <c r="E123" s="134">
        <v>0</v>
      </c>
      <c r="F123" s="24">
        <f>'landesw Umlage § 3_IST'!F123</f>
        <v>1451.6047737901945</v>
      </c>
      <c r="G123" s="4">
        <f t="shared" si="5"/>
        <v>0</v>
      </c>
      <c r="H123" s="24">
        <f t="shared" si="6"/>
        <v>0</v>
      </c>
      <c r="I123" s="24">
        <f t="shared" si="9"/>
        <v>0</v>
      </c>
      <c r="J123" s="24">
        <f t="shared" si="7"/>
        <v>1451.6047737901945</v>
      </c>
      <c r="K123" s="24">
        <f t="shared" si="8"/>
        <v>120.96706448251621</v>
      </c>
      <c r="L123" s="24"/>
    </row>
    <row r="124" spans="1:12" x14ac:dyDescent="0.25">
      <c r="A124" s="20">
        <v>61263</v>
      </c>
      <c r="B124" s="17" t="s">
        <v>125</v>
      </c>
      <c r="C124" s="17" t="s">
        <v>102</v>
      </c>
      <c r="D124" s="67">
        <v>0</v>
      </c>
      <c r="E124" s="134">
        <v>0</v>
      </c>
      <c r="F124" s="24">
        <f>'landesw Umlage § 3_IST'!F124</f>
        <v>4777.3968366129902</v>
      </c>
      <c r="G124" s="4">
        <f t="shared" si="5"/>
        <v>0</v>
      </c>
      <c r="H124" s="24">
        <f t="shared" si="6"/>
        <v>0</v>
      </c>
      <c r="I124" s="24">
        <f t="shared" si="9"/>
        <v>0</v>
      </c>
      <c r="J124" s="24">
        <f t="shared" si="7"/>
        <v>4777.3968366129902</v>
      </c>
      <c r="K124" s="24">
        <f t="shared" si="8"/>
        <v>398.1164030510825</v>
      </c>
      <c r="L124" s="24"/>
    </row>
    <row r="125" spans="1:12" x14ac:dyDescent="0.25">
      <c r="A125" s="20">
        <v>61264</v>
      </c>
      <c r="B125" s="17" t="s">
        <v>126</v>
      </c>
      <c r="C125" s="17" t="s">
        <v>102</v>
      </c>
      <c r="D125" s="67">
        <v>0</v>
      </c>
      <c r="E125" s="134">
        <v>0</v>
      </c>
      <c r="F125" s="24">
        <f>'landesw Umlage § 3_IST'!F125</f>
        <v>1546.6388396063539</v>
      </c>
      <c r="G125" s="4">
        <f t="shared" si="5"/>
        <v>0</v>
      </c>
      <c r="H125" s="24">
        <f t="shared" si="6"/>
        <v>0</v>
      </c>
      <c r="I125" s="24">
        <f t="shared" si="9"/>
        <v>0</v>
      </c>
      <c r="J125" s="24">
        <f t="shared" si="7"/>
        <v>1546.6388396063539</v>
      </c>
      <c r="K125" s="24">
        <f t="shared" si="8"/>
        <v>128.88656996719615</v>
      </c>
      <c r="L125" s="24"/>
    </row>
    <row r="126" spans="1:12" x14ac:dyDescent="0.25">
      <c r="A126" s="20">
        <v>61265</v>
      </c>
      <c r="B126" s="17" t="s">
        <v>127</v>
      </c>
      <c r="C126" s="17" t="s">
        <v>102</v>
      </c>
      <c r="D126" s="67">
        <v>0</v>
      </c>
      <c r="E126" s="134">
        <v>0</v>
      </c>
      <c r="F126" s="24">
        <f>'landesw Umlage § 3_IST'!F126</f>
        <v>7762.2965335977424</v>
      </c>
      <c r="G126" s="4">
        <f t="shared" si="5"/>
        <v>0</v>
      </c>
      <c r="H126" s="24">
        <f t="shared" si="6"/>
        <v>0</v>
      </c>
      <c r="I126" s="24">
        <f t="shared" si="9"/>
        <v>0</v>
      </c>
      <c r="J126" s="24">
        <f t="shared" si="7"/>
        <v>7762.2965335977424</v>
      </c>
      <c r="K126" s="24">
        <f t="shared" si="8"/>
        <v>646.85804446647853</v>
      </c>
      <c r="L126" s="24"/>
    </row>
    <row r="127" spans="1:12" x14ac:dyDescent="0.25">
      <c r="A127" s="20">
        <v>61266</v>
      </c>
      <c r="B127" s="17" t="s">
        <v>128</v>
      </c>
      <c r="C127" s="17" t="s">
        <v>102</v>
      </c>
      <c r="D127" s="67">
        <v>0</v>
      </c>
      <c r="E127" s="134">
        <v>0</v>
      </c>
      <c r="F127" s="24">
        <f>'landesw Umlage § 3_IST'!F127</f>
        <v>1047.7546922691538</v>
      </c>
      <c r="G127" s="4">
        <f t="shared" si="5"/>
        <v>0</v>
      </c>
      <c r="H127" s="24">
        <f t="shared" si="6"/>
        <v>0</v>
      </c>
      <c r="I127" s="24">
        <f t="shared" si="9"/>
        <v>0</v>
      </c>
      <c r="J127" s="24">
        <f t="shared" si="7"/>
        <v>1047.7546922691538</v>
      </c>
      <c r="K127" s="24">
        <f t="shared" si="8"/>
        <v>87.312891022429483</v>
      </c>
      <c r="L127" s="24"/>
    </row>
    <row r="128" spans="1:12" x14ac:dyDescent="0.25">
      <c r="A128" s="20">
        <v>61267</v>
      </c>
      <c r="B128" s="17" t="s">
        <v>129</v>
      </c>
      <c r="C128" s="17" t="s">
        <v>102</v>
      </c>
      <c r="D128" s="67">
        <v>0</v>
      </c>
      <c r="E128" s="134">
        <v>0</v>
      </c>
      <c r="F128" s="24">
        <f>'landesw Umlage § 3_IST'!F128</f>
        <v>2582.8833359482892</v>
      </c>
      <c r="G128" s="4">
        <f t="shared" si="5"/>
        <v>0</v>
      </c>
      <c r="H128" s="24">
        <f t="shared" si="6"/>
        <v>0</v>
      </c>
      <c r="I128" s="24">
        <f t="shared" si="9"/>
        <v>0</v>
      </c>
      <c r="J128" s="24">
        <f t="shared" si="7"/>
        <v>2582.8833359482892</v>
      </c>
      <c r="K128" s="24">
        <f t="shared" si="8"/>
        <v>215.24027799569078</v>
      </c>
      <c r="L128" s="24"/>
    </row>
    <row r="129" spans="1:12" x14ac:dyDescent="0.25">
      <c r="A129" s="20">
        <v>61410</v>
      </c>
      <c r="B129" s="17" t="s">
        <v>130</v>
      </c>
      <c r="C129" s="17" t="s">
        <v>131</v>
      </c>
      <c r="D129" s="67">
        <v>0</v>
      </c>
      <c r="E129" s="134">
        <v>0</v>
      </c>
      <c r="F129" s="24">
        <f>'landesw Umlage § 3_IST'!F129</f>
        <v>599.9129206586797</v>
      </c>
      <c r="G129" s="4">
        <f t="shared" si="5"/>
        <v>0</v>
      </c>
      <c r="H129" s="24">
        <f t="shared" si="6"/>
        <v>0</v>
      </c>
      <c r="I129" s="24">
        <f t="shared" si="9"/>
        <v>0</v>
      </c>
      <c r="J129" s="24">
        <f t="shared" si="7"/>
        <v>599.9129206586797</v>
      </c>
      <c r="K129" s="24">
        <f t="shared" si="8"/>
        <v>49.99274338822331</v>
      </c>
      <c r="L129" s="24"/>
    </row>
    <row r="130" spans="1:12" x14ac:dyDescent="0.25">
      <c r="A130" s="20">
        <v>61413</v>
      </c>
      <c r="B130" s="17" t="s">
        <v>132</v>
      </c>
      <c r="C130" s="17" t="s">
        <v>131</v>
      </c>
      <c r="D130" s="67">
        <v>0</v>
      </c>
      <c r="E130" s="134">
        <v>0</v>
      </c>
      <c r="F130" s="24">
        <f>'landesw Umlage § 3_IST'!F130</f>
        <v>469.4255920239591</v>
      </c>
      <c r="G130" s="4">
        <f t="shared" si="5"/>
        <v>0</v>
      </c>
      <c r="H130" s="24">
        <f t="shared" si="6"/>
        <v>0</v>
      </c>
      <c r="I130" s="24">
        <f t="shared" si="9"/>
        <v>0</v>
      </c>
      <c r="J130" s="24">
        <f t="shared" si="7"/>
        <v>469.4255920239591</v>
      </c>
      <c r="K130" s="24">
        <f t="shared" si="8"/>
        <v>39.118799335329925</v>
      </c>
      <c r="L130" s="24"/>
    </row>
    <row r="131" spans="1:12" x14ac:dyDescent="0.25">
      <c r="A131" s="20">
        <v>61425</v>
      </c>
      <c r="B131" s="17" t="s">
        <v>133</v>
      </c>
      <c r="C131" s="17" t="s">
        <v>131</v>
      </c>
      <c r="D131" s="67">
        <v>0</v>
      </c>
      <c r="E131" s="134">
        <v>0</v>
      </c>
      <c r="F131" s="24">
        <f>'landesw Umlage § 3_IST'!F131</f>
        <v>1427.5805112212943</v>
      </c>
      <c r="G131" s="4">
        <f t="shared" si="5"/>
        <v>0</v>
      </c>
      <c r="H131" s="24">
        <f t="shared" si="6"/>
        <v>0</v>
      </c>
      <c r="I131" s="24">
        <f t="shared" si="9"/>
        <v>0</v>
      </c>
      <c r="J131" s="24">
        <f t="shared" si="7"/>
        <v>1427.5805112212943</v>
      </c>
      <c r="K131" s="24">
        <f t="shared" si="8"/>
        <v>118.96504260177453</v>
      </c>
      <c r="L131" s="24"/>
    </row>
    <row r="132" spans="1:12" x14ac:dyDescent="0.25">
      <c r="A132" s="20">
        <v>61428</v>
      </c>
      <c r="B132" s="17" t="s">
        <v>134</v>
      </c>
      <c r="C132" s="17" t="s">
        <v>131</v>
      </c>
      <c r="D132" s="67">
        <v>0</v>
      </c>
      <c r="E132" s="134">
        <v>0</v>
      </c>
      <c r="F132" s="24">
        <f>'landesw Umlage § 3_IST'!F132</f>
        <v>638.1661599557259</v>
      </c>
      <c r="G132" s="4">
        <f t="shared" ref="G132:G195" si="10">IF(D132-F132&lt;0,0,D132-F132)</f>
        <v>0</v>
      </c>
      <c r="H132" s="24">
        <f t="shared" ref="H132:H195" si="11">IF(G132&lt;0,0,G132)</f>
        <v>0</v>
      </c>
      <c r="I132" s="24">
        <f t="shared" si="9"/>
        <v>0</v>
      </c>
      <c r="J132" s="24">
        <f t="shared" ref="J132:J195" si="12">IF(E132=0,F132,0)</f>
        <v>638.1661599557259</v>
      </c>
      <c r="K132" s="24">
        <f t="shared" ref="K132:K195" si="13">J132/12</f>
        <v>53.180513329643823</v>
      </c>
      <c r="L132" s="24"/>
    </row>
    <row r="133" spans="1:12" x14ac:dyDescent="0.25">
      <c r="A133" s="20">
        <v>61437</v>
      </c>
      <c r="B133" s="17" t="s">
        <v>135</v>
      </c>
      <c r="C133" s="17" t="s">
        <v>131</v>
      </c>
      <c r="D133" s="67">
        <v>0</v>
      </c>
      <c r="E133" s="134">
        <v>0</v>
      </c>
      <c r="F133" s="24">
        <f>'landesw Umlage § 3_IST'!F133</f>
        <v>961.29787997902724</v>
      </c>
      <c r="G133" s="4">
        <f t="shared" si="10"/>
        <v>0</v>
      </c>
      <c r="H133" s="24">
        <f t="shared" si="11"/>
        <v>0</v>
      </c>
      <c r="I133" s="24">
        <f t="shared" ref="I133:I196" si="14">IF(G133&lt;0,G133,0)</f>
        <v>0</v>
      </c>
      <c r="J133" s="24">
        <f t="shared" si="12"/>
        <v>961.29787997902724</v>
      </c>
      <c r="K133" s="24">
        <f t="shared" si="13"/>
        <v>80.108156664918937</v>
      </c>
      <c r="L133" s="24"/>
    </row>
    <row r="134" spans="1:12" x14ac:dyDescent="0.25">
      <c r="A134" s="20">
        <v>61438</v>
      </c>
      <c r="B134" s="17" t="s">
        <v>131</v>
      </c>
      <c r="C134" s="17" t="s">
        <v>131</v>
      </c>
      <c r="D134" s="67">
        <v>0</v>
      </c>
      <c r="E134" s="134">
        <v>0</v>
      </c>
      <c r="F134" s="24">
        <f>'landesw Umlage § 3_IST'!F134</f>
        <v>3365.9875178140519</v>
      </c>
      <c r="G134" s="4">
        <f t="shared" si="10"/>
        <v>0</v>
      </c>
      <c r="H134" s="24">
        <f t="shared" si="11"/>
        <v>0</v>
      </c>
      <c r="I134" s="24">
        <f t="shared" si="14"/>
        <v>0</v>
      </c>
      <c r="J134" s="24">
        <f t="shared" si="12"/>
        <v>3365.9875178140519</v>
      </c>
      <c r="K134" s="24">
        <f t="shared" si="13"/>
        <v>280.49895981783766</v>
      </c>
      <c r="L134" s="24"/>
    </row>
    <row r="135" spans="1:12" x14ac:dyDescent="0.25">
      <c r="A135" s="20">
        <v>61439</v>
      </c>
      <c r="B135" s="17" t="s">
        <v>136</v>
      </c>
      <c r="C135" s="17" t="s">
        <v>131</v>
      </c>
      <c r="D135" s="67">
        <v>0</v>
      </c>
      <c r="E135" s="134">
        <v>0</v>
      </c>
      <c r="F135" s="24">
        <f>'landesw Umlage § 3_IST'!F135</f>
        <v>3788.7336645201062</v>
      </c>
      <c r="G135" s="4">
        <f t="shared" si="10"/>
        <v>0</v>
      </c>
      <c r="H135" s="24">
        <f t="shared" si="11"/>
        <v>0</v>
      </c>
      <c r="I135" s="24">
        <f t="shared" si="14"/>
        <v>0</v>
      </c>
      <c r="J135" s="24">
        <f t="shared" si="12"/>
        <v>3788.7336645201062</v>
      </c>
      <c r="K135" s="24">
        <f t="shared" si="13"/>
        <v>315.72780537667552</v>
      </c>
      <c r="L135" s="24"/>
    </row>
    <row r="136" spans="1:12" x14ac:dyDescent="0.25">
      <c r="A136" s="20">
        <v>61440</v>
      </c>
      <c r="B136" s="17" t="s">
        <v>137</v>
      </c>
      <c r="C136" s="17" t="s">
        <v>131</v>
      </c>
      <c r="D136" s="67">
        <v>0</v>
      </c>
      <c r="E136" s="134">
        <v>0</v>
      </c>
      <c r="F136" s="24">
        <f>'landesw Umlage § 3_IST'!F136</f>
        <v>2192.1754388980421</v>
      </c>
      <c r="G136" s="4">
        <f t="shared" si="10"/>
        <v>0</v>
      </c>
      <c r="H136" s="24">
        <f t="shared" si="11"/>
        <v>0</v>
      </c>
      <c r="I136" s="24">
        <f t="shared" si="14"/>
        <v>0</v>
      </c>
      <c r="J136" s="24">
        <f t="shared" si="12"/>
        <v>2192.1754388980421</v>
      </c>
      <c r="K136" s="24">
        <f t="shared" si="13"/>
        <v>182.68128657483683</v>
      </c>
      <c r="L136" s="24"/>
    </row>
    <row r="137" spans="1:12" x14ac:dyDescent="0.25">
      <c r="A137" s="20">
        <v>61441</v>
      </c>
      <c r="B137" s="17" t="s">
        <v>138</v>
      </c>
      <c r="C137" s="17" t="s">
        <v>131</v>
      </c>
      <c r="D137" s="67">
        <v>0</v>
      </c>
      <c r="E137" s="134">
        <v>0</v>
      </c>
      <c r="F137" s="24">
        <f>'landesw Umlage § 3_IST'!F137</f>
        <v>766.05431825765504</v>
      </c>
      <c r="G137" s="4">
        <f t="shared" si="10"/>
        <v>0</v>
      </c>
      <c r="H137" s="24">
        <f t="shared" si="11"/>
        <v>0</v>
      </c>
      <c r="I137" s="24">
        <f t="shared" si="14"/>
        <v>0</v>
      </c>
      <c r="J137" s="24">
        <f t="shared" si="12"/>
        <v>766.05431825765504</v>
      </c>
      <c r="K137" s="24">
        <f t="shared" si="13"/>
        <v>63.837859854804584</v>
      </c>
      <c r="L137" s="24"/>
    </row>
    <row r="138" spans="1:12" x14ac:dyDescent="0.25">
      <c r="A138" s="20">
        <v>61442</v>
      </c>
      <c r="B138" s="17" t="s">
        <v>139</v>
      </c>
      <c r="C138" s="17" t="s">
        <v>131</v>
      </c>
      <c r="D138" s="67">
        <v>0</v>
      </c>
      <c r="E138" s="134">
        <v>0</v>
      </c>
      <c r="F138" s="24">
        <f>'landesw Umlage § 3_IST'!F138</f>
        <v>1582.0530532931057</v>
      </c>
      <c r="G138" s="4">
        <f t="shared" si="10"/>
        <v>0</v>
      </c>
      <c r="H138" s="24">
        <f t="shared" si="11"/>
        <v>0</v>
      </c>
      <c r="I138" s="24">
        <f t="shared" si="14"/>
        <v>0</v>
      </c>
      <c r="J138" s="24">
        <f t="shared" si="12"/>
        <v>1582.0530532931057</v>
      </c>
      <c r="K138" s="24">
        <f t="shared" si="13"/>
        <v>131.83775444109213</v>
      </c>
      <c r="L138" s="24"/>
    </row>
    <row r="139" spans="1:12" x14ac:dyDescent="0.25">
      <c r="A139" s="20">
        <v>61443</v>
      </c>
      <c r="B139" s="17" t="s">
        <v>140</v>
      </c>
      <c r="C139" s="17" t="s">
        <v>131</v>
      </c>
      <c r="D139" s="67">
        <v>73760.66</v>
      </c>
      <c r="E139" s="134">
        <v>29501.68</v>
      </c>
      <c r="F139" s="24">
        <f>'landesw Umlage § 3_IST'!F139</f>
        <v>1430.3183679774363</v>
      </c>
      <c r="G139" s="4">
        <f t="shared" si="10"/>
        <v>72330.341632022566</v>
      </c>
      <c r="H139" s="24">
        <f t="shared" si="11"/>
        <v>72330.341632022566</v>
      </c>
      <c r="I139" s="24">
        <f t="shared" si="14"/>
        <v>0</v>
      </c>
      <c r="J139" s="24">
        <f t="shared" si="12"/>
        <v>0</v>
      </c>
      <c r="K139" s="24">
        <f t="shared" si="13"/>
        <v>0</v>
      </c>
      <c r="L139" s="24"/>
    </row>
    <row r="140" spans="1:12" x14ac:dyDescent="0.25">
      <c r="A140" s="20">
        <v>61444</v>
      </c>
      <c r="B140" s="17" t="s">
        <v>141</v>
      </c>
      <c r="C140" s="17" t="s">
        <v>131</v>
      </c>
      <c r="D140" s="67">
        <v>0</v>
      </c>
      <c r="E140" s="134">
        <v>0</v>
      </c>
      <c r="F140" s="24">
        <f>'landesw Umlage § 3_IST'!F140</f>
        <v>1799.4603376087389</v>
      </c>
      <c r="G140" s="4">
        <f t="shared" si="10"/>
        <v>0</v>
      </c>
      <c r="H140" s="24">
        <f t="shared" si="11"/>
        <v>0</v>
      </c>
      <c r="I140" s="24">
        <f t="shared" si="14"/>
        <v>0</v>
      </c>
      <c r="J140" s="24">
        <f t="shared" si="12"/>
        <v>1799.4603376087389</v>
      </c>
      <c r="K140" s="24">
        <f t="shared" si="13"/>
        <v>149.95502813406156</v>
      </c>
      <c r="L140" s="24"/>
    </row>
    <row r="141" spans="1:12" x14ac:dyDescent="0.25">
      <c r="A141" s="20">
        <v>61445</v>
      </c>
      <c r="B141" s="17" t="s">
        <v>142</v>
      </c>
      <c r="C141" s="17" t="s">
        <v>131</v>
      </c>
      <c r="D141" s="67">
        <v>0</v>
      </c>
      <c r="E141" s="134">
        <v>0</v>
      </c>
      <c r="F141" s="24">
        <f>'landesw Umlage § 3_IST'!F141</f>
        <v>1596.9157883440109</v>
      </c>
      <c r="G141" s="4">
        <f t="shared" si="10"/>
        <v>0</v>
      </c>
      <c r="H141" s="24">
        <f t="shared" si="11"/>
        <v>0</v>
      </c>
      <c r="I141" s="24">
        <f t="shared" si="14"/>
        <v>0</v>
      </c>
      <c r="J141" s="24">
        <f t="shared" si="12"/>
        <v>1596.9157883440109</v>
      </c>
      <c r="K141" s="24">
        <f t="shared" si="13"/>
        <v>133.07631569533424</v>
      </c>
      <c r="L141" s="24"/>
    </row>
    <row r="142" spans="1:12" x14ac:dyDescent="0.25">
      <c r="A142" s="20">
        <v>61446</v>
      </c>
      <c r="B142" s="17" t="s">
        <v>143</v>
      </c>
      <c r="C142" s="17" t="s">
        <v>131</v>
      </c>
      <c r="D142" s="67">
        <v>0</v>
      </c>
      <c r="E142" s="134">
        <v>0</v>
      </c>
      <c r="F142" s="24">
        <f>'landesw Umlage § 3_IST'!F142</f>
        <v>1771.38121730738</v>
      </c>
      <c r="G142" s="4">
        <f t="shared" si="10"/>
        <v>0</v>
      </c>
      <c r="H142" s="24">
        <f t="shared" si="11"/>
        <v>0</v>
      </c>
      <c r="I142" s="24">
        <f t="shared" si="14"/>
        <v>0</v>
      </c>
      <c r="J142" s="24">
        <f t="shared" si="12"/>
        <v>1771.38121730738</v>
      </c>
      <c r="K142" s="24">
        <f t="shared" si="13"/>
        <v>147.61510144228166</v>
      </c>
      <c r="L142" s="24"/>
    </row>
    <row r="143" spans="1:12" x14ac:dyDescent="0.25">
      <c r="A143" s="20">
        <v>61611</v>
      </c>
      <c r="B143" s="17" t="s">
        <v>144</v>
      </c>
      <c r="C143" s="17" t="s">
        <v>145</v>
      </c>
      <c r="D143" s="67">
        <v>0</v>
      </c>
      <c r="E143" s="134">
        <v>0</v>
      </c>
      <c r="F143" s="24">
        <f>'landesw Umlage § 3_IST'!F143</f>
        <v>1768.7870588417913</v>
      </c>
      <c r="G143" s="4">
        <f t="shared" si="10"/>
        <v>0</v>
      </c>
      <c r="H143" s="24">
        <f t="shared" si="11"/>
        <v>0</v>
      </c>
      <c r="I143" s="24">
        <f t="shared" si="14"/>
        <v>0</v>
      </c>
      <c r="J143" s="24">
        <f t="shared" si="12"/>
        <v>1768.7870588417913</v>
      </c>
      <c r="K143" s="24">
        <f t="shared" si="13"/>
        <v>147.39892157014927</v>
      </c>
      <c r="L143" s="24"/>
    </row>
    <row r="144" spans="1:12" x14ac:dyDescent="0.25">
      <c r="A144" s="20">
        <v>61612</v>
      </c>
      <c r="B144" s="17" t="s">
        <v>146</v>
      </c>
      <c r="C144" s="17" t="s">
        <v>145</v>
      </c>
      <c r="D144" s="67">
        <v>0</v>
      </c>
      <c r="E144" s="134">
        <v>0</v>
      </c>
      <c r="F144" s="24">
        <f>'landesw Umlage § 3_IST'!F144</f>
        <v>2324.0898181404646</v>
      </c>
      <c r="G144" s="4">
        <f t="shared" si="10"/>
        <v>0</v>
      </c>
      <c r="H144" s="24">
        <f t="shared" si="11"/>
        <v>0</v>
      </c>
      <c r="I144" s="24">
        <f t="shared" si="14"/>
        <v>0</v>
      </c>
      <c r="J144" s="24">
        <f t="shared" si="12"/>
        <v>2324.0898181404646</v>
      </c>
      <c r="K144" s="24">
        <f t="shared" si="13"/>
        <v>193.67415151170539</v>
      </c>
      <c r="L144" s="24"/>
    </row>
    <row r="145" spans="1:12" x14ac:dyDescent="0.25">
      <c r="A145" s="20">
        <v>61615</v>
      </c>
      <c r="B145" s="17" t="s">
        <v>147</v>
      </c>
      <c r="C145" s="17" t="s">
        <v>145</v>
      </c>
      <c r="D145" s="67">
        <v>0</v>
      </c>
      <c r="E145" s="134">
        <v>0</v>
      </c>
      <c r="F145" s="24">
        <f>'landesw Umlage § 3_IST'!F145</f>
        <v>1518.8156388455623</v>
      </c>
      <c r="G145" s="4">
        <f t="shared" si="10"/>
        <v>0</v>
      </c>
      <c r="H145" s="24">
        <f t="shared" si="11"/>
        <v>0</v>
      </c>
      <c r="I145" s="24">
        <f t="shared" si="14"/>
        <v>0</v>
      </c>
      <c r="J145" s="24">
        <f t="shared" si="12"/>
        <v>1518.8156388455623</v>
      </c>
      <c r="K145" s="24">
        <f t="shared" si="13"/>
        <v>126.56796990379685</v>
      </c>
      <c r="L145" s="24"/>
    </row>
    <row r="146" spans="1:12" x14ac:dyDescent="0.25">
      <c r="A146" s="20">
        <v>61618</v>
      </c>
      <c r="B146" s="17" t="s">
        <v>148</v>
      </c>
      <c r="C146" s="17" t="s">
        <v>145</v>
      </c>
      <c r="D146" s="67">
        <v>0</v>
      </c>
      <c r="E146" s="134">
        <v>0</v>
      </c>
      <c r="F146" s="24">
        <f>'landesw Umlage § 3_IST'!F146</f>
        <v>1380.2661531938859</v>
      </c>
      <c r="G146" s="4">
        <f t="shared" si="10"/>
        <v>0</v>
      </c>
      <c r="H146" s="24">
        <f t="shared" si="11"/>
        <v>0</v>
      </c>
      <c r="I146" s="24">
        <f t="shared" si="14"/>
        <v>0</v>
      </c>
      <c r="J146" s="24">
        <f t="shared" si="12"/>
        <v>1380.2661531938859</v>
      </c>
      <c r="K146" s="24">
        <f t="shared" si="13"/>
        <v>115.02217943282382</v>
      </c>
      <c r="L146" s="24"/>
    </row>
    <row r="147" spans="1:12" x14ac:dyDescent="0.25">
      <c r="A147" s="20">
        <v>61621</v>
      </c>
      <c r="B147" s="17" t="s">
        <v>149</v>
      </c>
      <c r="C147" s="17" t="s">
        <v>145</v>
      </c>
      <c r="D147" s="67">
        <v>0</v>
      </c>
      <c r="E147" s="134">
        <v>0</v>
      </c>
      <c r="F147" s="24">
        <f>'landesw Umlage § 3_IST'!F147</f>
        <v>514.17947453366219</v>
      </c>
      <c r="G147" s="4">
        <f t="shared" si="10"/>
        <v>0</v>
      </c>
      <c r="H147" s="24">
        <f t="shared" si="11"/>
        <v>0</v>
      </c>
      <c r="I147" s="24">
        <f t="shared" si="14"/>
        <v>0</v>
      </c>
      <c r="J147" s="24">
        <f t="shared" si="12"/>
        <v>514.17947453366219</v>
      </c>
      <c r="K147" s="24">
        <f t="shared" si="13"/>
        <v>42.848289544471847</v>
      </c>
      <c r="L147" s="24"/>
    </row>
    <row r="148" spans="1:12" x14ac:dyDescent="0.25">
      <c r="A148" s="20">
        <v>61624</v>
      </c>
      <c r="B148" s="17" t="s">
        <v>150</v>
      </c>
      <c r="C148" s="17" t="s">
        <v>145</v>
      </c>
      <c r="D148" s="67">
        <v>0</v>
      </c>
      <c r="E148" s="134">
        <v>0</v>
      </c>
      <c r="F148" s="24">
        <f>'landesw Umlage § 3_IST'!F148</f>
        <v>2140.8799838793234</v>
      </c>
      <c r="G148" s="4">
        <f t="shared" si="10"/>
        <v>0</v>
      </c>
      <c r="H148" s="24">
        <f t="shared" si="11"/>
        <v>0</v>
      </c>
      <c r="I148" s="24">
        <f t="shared" si="14"/>
        <v>0</v>
      </c>
      <c r="J148" s="24">
        <f t="shared" si="12"/>
        <v>2140.8799838793234</v>
      </c>
      <c r="K148" s="24">
        <f t="shared" si="13"/>
        <v>178.40666532327694</v>
      </c>
      <c r="L148" s="24"/>
    </row>
    <row r="149" spans="1:12" x14ac:dyDescent="0.25">
      <c r="A149" s="20">
        <v>61625</v>
      </c>
      <c r="B149" s="17" t="s">
        <v>145</v>
      </c>
      <c r="C149" s="17" t="s">
        <v>145</v>
      </c>
      <c r="D149" s="67">
        <v>0</v>
      </c>
      <c r="E149" s="134">
        <v>0</v>
      </c>
      <c r="F149" s="24">
        <f>'landesw Umlage § 3_IST'!F149</f>
        <v>8247.3981318489296</v>
      </c>
      <c r="G149" s="4">
        <f t="shared" si="10"/>
        <v>0</v>
      </c>
      <c r="H149" s="24">
        <f t="shared" si="11"/>
        <v>0</v>
      </c>
      <c r="I149" s="24">
        <f t="shared" si="14"/>
        <v>0</v>
      </c>
      <c r="J149" s="24">
        <f t="shared" si="12"/>
        <v>8247.3981318489296</v>
      </c>
      <c r="K149" s="24">
        <f t="shared" si="13"/>
        <v>687.28317765407746</v>
      </c>
      <c r="L149" s="24"/>
    </row>
    <row r="150" spans="1:12" x14ac:dyDescent="0.25">
      <c r="A150" s="20">
        <v>61626</v>
      </c>
      <c r="B150" s="17" t="s">
        <v>151</v>
      </c>
      <c r="C150" s="17" t="s">
        <v>145</v>
      </c>
      <c r="D150" s="67">
        <v>0</v>
      </c>
      <c r="E150" s="134">
        <v>0</v>
      </c>
      <c r="F150" s="24">
        <f>'landesw Umlage § 3_IST'!F150</f>
        <v>4261.2289709153374</v>
      </c>
      <c r="G150" s="4">
        <f t="shared" si="10"/>
        <v>0</v>
      </c>
      <c r="H150" s="24">
        <f t="shared" si="11"/>
        <v>0</v>
      </c>
      <c r="I150" s="24">
        <f t="shared" si="14"/>
        <v>0</v>
      </c>
      <c r="J150" s="24">
        <f t="shared" si="12"/>
        <v>4261.2289709153374</v>
      </c>
      <c r="K150" s="24">
        <f t="shared" si="13"/>
        <v>355.1024142429448</v>
      </c>
      <c r="L150" s="24"/>
    </row>
    <row r="151" spans="1:12" x14ac:dyDescent="0.25">
      <c r="A151" s="20">
        <v>61627</v>
      </c>
      <c r="B151" s="17" t="s">
        <v>152</v>
      </c>
      <c r="C151" s="17" t="s">
        <v>145</v>
      </c>
      <c r="D151" s="67">
        <v>0</v>
      </c>
      <c r="E151" s="134">
        <v>0</v>
      </c>
      <c r="F151" s="24">
        <f>'landesw Umlage § 3_IST'!F151</f>
        <v>1189.0199527443933</v>
      </c>
      <c r="G151" s="4">
        <f t="shared" si="10"/>
        <v>0</v>
      </c>
      <c r="H151" s="24">
        <f t="shared" si="11"/>
        <v>0</v>
      </c>
      <c r="I151" s="24">
        <f t="shared" si="14"/>
        <v>0</v>
      </c>
      <c r="J151" s="24">
        <f t="shared" si="12"/>
        <v>1189.0199527443933</v>
      </c>
      <c r="K151" s="24">
        <f t="shared" si="13"/>
        <v>99.084996062032772</v>
      </c>
      <c r="L151" s="24"/>
    </row>
    <row r="152" spans="1:12" x14ac:dyDescent="0.25">
      <c r="A152" s="20">
        <v>61628</v>
      </c>
      <c r="B152" s="17" t="s">
        <v>153</v>
      </c>
      <c r="C152" s="17" t="s">
        <v>145</v>
      </c>
      <c r="D152" s="67">
        <v>0</v>
      </c>
      <c r="E152" s="134">
        <v>0</v>
      </c>
      <c r="F152" s="24">
        <f>'landesw Umlage § 3_IST'!F152</f>
        <v>998.36914154536851</v>
      </c>
      <c r="G152" s="4">
        <f t="shared" si="10"/>
        <v>0</v>
      </c>
      <c r="H152" s="24">
        <f t="shared" si="11"/>
        <v>0</v>
      </c>
      <c r="I152" s="24">
        <f t="shared" si="14"/>
        <v>0</v>
      </c>
      <c r="J152" s="24">
        <f t="shared" si="12"/>
        <v>998.36914154536851</v>
      </c>
      <c r="K152" s="24">
        <f t="shared" si="13"/>
        <v>83.197428462114047</v>
      </c>
      <c r="L152" s="24"/>
    </row>
    <row r="153" spans="1:12" x14ac:dyDescent="0.25">
      <c r="A153" s="20">
        <v>61629</v>
      </c>
      <c r="B153" s="17" t="s">
        <v>154</v>
      </c>
      <c r="C153" s="17" t="s">
        <v>145</v>
      </c>
      <c r="D153" s="67">
        <v>0</v>
      </c>
      <c r="E153" s="134">
        <v>0</v>
      </c>
      <c r="F153" s="24">
        <f>'landesw Umlage § 3_IST'!F153</f>
        <v>720.64944163102609</v>
      </c>
      <c r="G153" s="4">
        <f t="shared" si="10"/>
        <v>0</v>
      </c>
      <c r="H153" s="24">
        <f t="shared" si="11"/>
        <v>0</v>
      </c>
      <c r="I153" s="24">
        <f t="shared" si="14"/>
        <v>0</v>
      </c>
      <c r="J153" s="24">
        <f t="shared" si="12"/>
        <v>720.64944163102609</v>
      </c>
      <c r="K153" s="24">
        <f t="shared" si="13"/>
        <v>60.054120135918843</v>
      </c>
      <c r="L153" s="24"/>
    </row>
    <row r="154" spans="1:12" x14ac:dyDescent="0.25">
      <c r="A154" s="20">
        <v>61630</v>
      </c>
      <c r="B154" s="17" t="s">
        <v>155</v>
      </c>
      <c r="C154" s="17" t="s">
        <v>145</v>
      </c>
      <c r="D154" s="67">
        <v>0</v>
      </c>
      <c r="E154" s="134">
        <v>0</v>
      </c>
      <c r="F154" s="24">
        <f>'landesw Umlage § 3_IST'!F154</f>
        <v>1087.5331793394053</v>
      </c>
      <c r="G154" s="4">
        <f t="shared" si="10"/>
        <v>0</v>
      </c>
      <c r="H154" s="24">
        <f t="shared" si="11"/>
        <v>0</v>
      </c>
      <c r="I154" s="24">
        <f t="shared" si="14"/>
        <v>0</v>
      </c>
      <c r="J154" s="24">
        <f t="shared" si="12"/>
        <v>1087.5331793394053</v>
      </c>
      <c r="K154" s="24">
        <f t="shared" si="13"/>
        <v>90.627764944950442</v>
      </c>
      <c r="L154" s="24"/>
    </row>
    <row r="155" spans="1:12" x14ac:dyDescent="0.25">
      <c r="A155" s="20">
        <v>61631</v>
      </c>
      <c r="B155" s="17" t="s">
        <v>156</v>
      </c>
      <c r="C155" s="17" t="s">
        <v>145</v>
      </c>
      <c r="D155" s="67">
        <v>172398.95</v>
      </c>
      <c r="E155" s="134">
        <v>68958.14</v>
      </c>
      <c r="F155" s="24">
        <f>'landesw Umlage § 3_IST'!F155</f>
        <v>8855.4492447504872</v>
      </c>
      <c r="G155" s="4">
        <f t="shared" si="10"/>
        <v>163543.50075524952</v>
      </c>
      <c r="H155" s="24">
        <f t="shared" si="11"/>
        <v>163543.50075524952</v>
      </c>
      <c r="I155" s="24">
        <f t="shared" si="14"/>
        <v>0</v>
      </c>
      <c r="J155" s="24">
        <f t="shared" si="12"/>
        <v>0</v>
      </c>
      <c r="K155" s="24">
        <f t="shared" si="13"/>
        <v>0</v>
      </c>
      <c r="L155" s="24"/>
    </row>
    <row r="156" spans="1:12" x14ac:dyDescent="0.25">
      <c r="A156" s="20">
        <v>61632</v>
      </c>
      <c r="B156" s="17" t="s">
        <v>157</v>
      </c>
      <c r="C156" s="17" t="s">
        <v>145</v>
      </c>
      <c r="D156" s="67">
        <v>0</v>
      </c>
      <c r="E156" s="134">
        <v>0</v>
      </c>
      <c r="F156" s="24">
        <f>'landesw Umlage § 3_IST'!F156</f>
        <v>1940.3401929253021</v>
      </c>
      <c r="G156" s="4">
        <f t="shared" si="10"/>
        <v>0</v>
      </c>
      <c r="H156" s="24">
        <f t="shared" si="11"/>
        <v>0</v>
      </c>
      <c r="I156" s="24">
        <f t="shared" si="14"/>
        <v>0</v>
      </c>
      <c r="J156" s="24">
        <f t="shared" si="12"/>
        <v>1940.3401929253021</v>
      </c>
      <c r="K156" s="24">
        <f t="shared" si="13"/>
        <v>161.69501607710851</v>
      </c>
      <c r="L156" s="24"/>
    </row>
    <row r="157" spans="1:12" x14ac:dyDescent="0.25">
      <c r="A157" s="20">
        <v>61633</v>
      </c>
      <c r="B157" s="17" t="s">
        <v>158</v>
      </c>
      <c r="C157" s="17" t="s">
        <v>145</v>
      </c>
      <c r="D157" s="67">
        <v>0</v>
      </c>
      <c r="E157" s="134">
        <v>0</v>
      </c>
      <c r="F157" s="24">
        <f>'landesw Umlage § 3_IST'!F157</f>
        <v>3189.3049519529086</v>
      </c>
      <c r="G157" s="4">
        <f t="shared" si="10"/>
        <v>0</v>
      </c>
      <c r="H157" s="24">
        <f t="shared" si="11"/>
        <v>0</v>
      </c>
      <c r="I157" s="24">
        <f t="shared" si="14"/>
        <v>0</v>
      </c>
      <c r="J157" s="24">
        <f t="shared" si="12"/>
        <v>3189.3049519529086</v>
      </c>
      <c r="K157" s="24">
        <f t="shared" si="13"/>
        <v>265.77541266274238</v>
      </c>
      <c r="L157" s="24"/>
    </row>
    <row r="158" spans="1:12" x14ac:dyDescent="0.25">
      <c r="A158" s="20">
        <v>61701</v>
      </c>
      <c r="B158" s="17" t="s">
        <v>159</v>
      </c>
      <c r="C158" s="17" t="s">
        <v>160</v>
      </c>
      <c r="D158" s="67">
        <v>0</v>
      </c>
      <c r="E158" s="134">
        <v>0</v>
      </c>
      <c r="F158" s="24">
        <f>'landesw Umlage § 3_IST'!F158</f>
        <v>2792.4470195175536</v>
      </c>
      <c r="G158" s="4">
        <f t="shared" si="10"/>
        <v>0</v>
      </c>
      <c r="H158" s="24">
        <f t="shared" si="11"/>
        <v>0</v>
      </c>
      <c r="I158" s="24">
        <f t="shared" si="14"/>
        <v>0</v>
      </c>
      <c r="J158" s="24">
        <f t="shared" si="12"/>
        <v>2792.4470195175536</v>
      </c>
      <c r="K158" s="24">
        <f t="shared" si="13"/>
        <v>232.70391829312948</v>
      </c>
      <c r="L158" s="24"/>
    </row>
    <row r="159" spans="1:12" x14ac:dyDescent="0.25">
      <c r="A159" s="20">
        <v>61708</v>
      </c>
      <c r="B159" s="17" t="s">
        <v>161</v>
      </c>
      <c r="C159" s="17" t="s">
        <v>160</v>
      </c>
      <c r="D159" s="67">
        <v>0</v>
      </c>
      <c r="E159" s="134">
        <v>0</v>
      </c>
      <c r="F159" s="24">
        <f>'landesw Umlage § 3_IST'!F159</f>
        <v>1088.4595575575513</v>
      </c>
      <c r="G159" s="4">
        <f t="shared" si="10"/>
        <v>0</v>
      </c>
      <c r="H159" s="24">
        <f t="shared" si="11"/>
        <v>0</v>
      </c>
      <c r="I159" s="24">
        <f t="shared" si="14"/>
        <v>0</v>
      </c>
      <c r="J159" s="24">
        <f t="shared" si="12"/>
        <v>1088.4595575575513</v>
      </c>
      <c r="K159" s="24">
        <f t="shared" si="13"/>
        <v>90.704963129795942</v>
      </c>
      <c r="L159" s="24"/>
    </row>
    <row r="160" spans="1:12" x14ac:dyDescent="0.25">
      <c r="A160" s="20">
        <v>61710</v>
      </c>
      <c r="B160" s="17" t="s">
        <v>162</v>
      </c>
      <c r="C160" s="17" t="s">
        <v>160</v>
      </c>
      <c r="D160" s="67">
        <v>0</v>
      </c>
      <c r="E160" s="134">
        <v>0</v>
      </c>
      <c r="F160" s="24">
        <f>'landesw Umlage § 3_IST'!F160</f>
        <v>835.26221523324068</v>
      </c>
      <c r="G160" s="4">
        <f t="shared" si="10"/>
        <v>0</v>
      </c>
      <c r="H160" s="24">
        <f t="shared" si="11"/>
        <v>0</v>
      </c>
      <c r="I160" s="24">
        <f t="shared" si="14"/>
        <v>0</v>
      </c>
      <c r="J160" s="24">
        <f t="shared" si="12"/>
        <v>835.26221523324068</v>
      </c>
      <c r="K160" s="24">
        <f t="shared" si="13"/>
        <v>69.605184602770052</v>
      </c>
      <c r="L160" s="24"/>
    </row>
    <row r="161" spans="1:12" x14ac:dyDescent="0.25">
      <c r="A161" s="20">
        <v>61711</v>
      </c>
      <c r="B161" s="17" t="s">
        <v>163</v>
      </c>
      <c r="C161" s="17" t="s">
        <v>160</v>
      </c>
      <c r="D161" s="67">
        <v>0</v>
      </c>
      <c r="E161" s="134">
        <v>0</v>
      </c>
      <c r="F161" s="24">
        <f>'landesw Umlage § 3_IST'!F161</f>
        <v>665.79839543208209</v>
      </c>
      <c r="G161" s="4">
        <f t="shared" si="10"/>
        <v>0</v>
      </c>
      <c r="H161" s="24">
        <f t="shared" si="11"/>
        <v>0</v>
      </c>
      <c r="I161" s="24">
        <f t="shared" si="14"/>
        <v>0</v>
      </c>
      <c r="J161" s="24">
        <f t="shared" si="12"/>
        <v>665.79839543208209</v>
      </c>
      <c r="K161" s="24">
        <f t="shared" si="13"/>
        <v>55.483199619340176</v>
      </c>
      <c r="L161" s="24"/>
    </row>
    <row r="162" spans="1:12" x14ac:dyDescent="0.25">
      <c r="A162" s="20">
        <v>61716</v>
      </c>
      <c r="B162" s="17" t="s">
        <v>164</v>
      </c>
      <c r="C162" s="17" t="s">
        <v>160</v>
      </c>
      <c r="D162" s="67">
        <v>0</v>
      </c>
      <c r="E162" s="134">
        <v>0</v>
      </c>
      <c r="F162" s="24">
        <f>'landesw Umlage § 3_IST'!F162</f>
        <v>2106.7647467342731</v>
      </c>
      <c r="G162" s="4">
        <f t="shared" si="10"/>
        <v>0</v>
      </c>
      <c r="H162" s="24">
        <f t="shared" si="11"/>
        <v>0</v>
      </c>
      <c r="I162" s="24">
        <f t="shared" si="14"/>
        <v>0</v>
      </c>
      <c r="J162" s="24">
        <f t="shared" si="12"/>
        <v>2106.7647467342731</v>
      </c>
      <c r="K162" s="24">
        <f t="shared" si="13"/>
        <v>175.56372889452277</v>
      </c>
      <c r="L162" s="24"/>
    </row>
    <row r="163" spans="1:12" x14ac:dyDescent="0.25">
      <c r="A163" s="20">
        <v>61719</v>
      </c>
      <c r="B163" s="17" t="s">
        <v>165</v>
      </c>
      <c r="C163" s="17" t="s">
        <v>160</v>
      </c>
      <c r="D163" s="67">
        <v>0</v>
      </c>
      <c r="E163" s="134">
        <v>0</v>
      </c>
      <c r="F163" s="24">
        <f>'landesw Umlage § 3_IST'!F163</f>
        <v>2115.4657710925508</v>
      </c>
      <c r="G163" s="4">
        <f t="shared" si="10"/>
        <v>0</v>
      </c>
      <c r="H163" s="24">
        <f t="shared" si="11"/>
        <v>0</v>
      </c>
      <c r="I163" s="24">
        <f t="shared" si="14"/>
        <v>0</v>
      </c>
      <c r="J163" s="24">
        <f t="shared" si="12"/>
        <v>2115.4657710925508</v>
      </c>
      <c r="K163" s="24">
        <f t="shared" si="13"/>
        <v>176.28881425771257</v>
      </c>
      <c r="L163" s="24"/>
    </row>
    <row r="164" spans="1:12" x14ac:dyDescent="0.25">
      <c r="A164" s="20">
        <v>61727</v>
      </c>
      <c r="B164" s="17" t="s">
        <v>166</v>
      </c>
      <c r="C164" s="17" t="s">
        <v>160</v>
      </c>
      <c r="D164" s="67">
        <v>0</v>
      </c>
      <c r="E164" s="134">
        <v>0</v>
      </c>
      <c r="F164" s="24">
        <f>'landesw Umlage § 3_IST'!F164</f>
        <v>2079.6051183340937</v>
      </c>
      <c r="G164" s="4">
        <f t="shared" si="10"/>
        <v>0</v>
      </c>
      <c r="H164" s="24">
        <f t="shared" si="11"/>
        <v>0</v>
      </c>
      <c r="I164" s="24">
        <f t="shared" si="14"/>
        <v>0</v>
      </c>
      <c r="J164" s="24">
        <f t="shared" si="12"/>
        <v>2079.6051183340937</v>
      </c>
      <c r="K164" s="24">
        <f t="shared" si="13"/>
        <v>173.30042652784115</v>
      </c>
      <c r="L164" s="24"/>
    </row>
    <row r="165" spans="1:12" x14ac:dyDescent="0.25">
      <c r="A165" s="20">
        <v>61728</v>
      </c>
      <c r="B165" s="17" t="s">
        <v>167</v>
      </c>
      <c r="C165" s="17" t="s">
        <v>160</v>
      </c>
      <c r="D165" s="67">
        <v>0</v>
      </c>
      <c r="E165" s="134">
        <v>0</v>
      </c>
      <c r="F165" s="24">
        <f>'landesw Umlage § 3_IST'!F165</f>
        <v>471.43452784313206</v>
      </c>
      <c r="G165" s="4">
        <f t="shared" si="10"/>
        <v>0</v>
      </c>
      <c r="H165" s="24">
        <f t="shared" si="11"/>
        <v>0</v>
      </c>
      <c r="I165" s="24">
        <f t="shared" si="14"/>
        <v>0</v>
      </c>
      <c r="J165" s="24">
        <f t="shared" si="12"/>
        <v>471.43452784313206</v>
      </c>
      <c r="K165" s="24">
        <f t="shared" si="13"/>
        <v>39.286210653594338</v>
      </c>
      <c r="L165" s="24"/>
    </row>
    <row r="166" spans="1:12" x14ac:dyDescent="0.25">
      <c r="A166" s="20">
        <v>61729</v>
      </c>
      <c r="B166" s="17" t="s">
        <v>168</v>
      </c>
      <c r="C166" s="17" t="s">
        <v>160</v>
      </c>
      <c r="D166" s="67">
        <v>0</v>
      </c>
      <c r="E166" s="134">
        <v>0</v>
      </c>
      <c r="F166" s="24">
        <f>'landesw Umlage § 3_IST'!F166</f>
        <v>1368.2606110575366</v>
      </c>
      <c r="G166" s="4">
        <f t="shared" si="10"/>
        <v>0</v>
      </c>
      <c r="H166" s="24">
        <f t="shared" si="11"/>
        <v>0</v>
      </c>
      <c r="I166" s="24">
        <f t="shared" si="14"/>
        <v>0</v>
      </c>
      <c r="J166" s="24">
        <f t="shared" si="12"/>
        <v>1368.2606110575366</v>
      </c>
      <c r="K166" s="24">
        <f t="shared" si="13"/>
        <v>114.02171758812806</v>
      </c>
      <c r="L166" s="24"/>
    </row>
    <row r="167" spans="1:12" x14ac:dyDescent="0.25">
      <c r="A167" s="20">
        <v>61730</v>
      </c>
      <c r="B167" s="17" t="s">
        <v>169</v>
      </c>
      <c r="C167" s="17" t="s">
        <v>160</v>
      </c>
      <c r="D167" s="67">
        <v>0</v>
      </c>
      <c r="E167" s="134">
        <v>0</v>
      </c>
      <c r="F167" s="24">
        <f>'landesw Umlage § 3_IST'!F167</f>
        <v>1412.8141617487731</v>
      </c>
      <c r="G167" s="4">
        <f t="shared" si="10"/>
        <v>0</v>
      </c>
      <c r="H167" s="24">
        <f t="shared" si="11"/>
        <v>0</v>
      </c>
      <c r="I167" s="24">
        <f t="shared" si="14"/>
        <v>0</v>
      </c>
      <c r="J167" s="24">
        <f t="shared" si="12"/>
        <v>1412.8141617487731</v>
      </c>
      <c r="K167" s="24">
        <f t="shared" si="13"/>
        <v>117.73451347906443</v>
      </c>
      <c r="L167" s="24"/>
    </row>
    <row r="168" spans="1:12" x14ac:dyDescent="0.25">
      <c r="A168" s="20">
        <v>61731</v>
      </c>
      <c r="B168" s="17" t="s">
        <v>170</v>
      </c>
      <c r="C168" s="17" t="s">
        <v>160</v>
      </c>
      <c r="D168" s="67">
        <v>0</v>
      </c>
      <c r="E168" s="134">
        <v>0</v>
      </c>
      <c r="F168" s="24">
        <f>'landesw Umlage § 3_IST'!F168</f>
        <v>1117.9917364570799</v>
      </c>
      <c r="G168" s="4">
        <f t="shared" si="10"/>
        <v>0</v>
      </c>
      <c r="H168" s="24">
        <f t="shared" si="11"/>
        <v>0</v>
      </c>
      <c r="I168" s="24">
        <f t="shared" si="14"/>
        <v>0</v>
      </c>
      <c r="J168" s="24">
        <f t="shared" si="12"/>
        <v>1117.9917364570799</v>
      </c>
      <c r="K168" s="24">
        <f t="shared" si="13"/>
        <v>93.165978038089989</v>
      </c>
      <c r="L168" s="24"/>
    </row>
    <row r="169" spans="1:12" x14ac:dyDescent="0.25">
      <c r="A169" s="20">
        <v>61740</v>
      </c>
      <c r="B169" s="17" t="s">
        <v>171</v>
      </c>
      <c r="C169" s="17" t="s">
        <v>160</v>
      </c>
      <c r="D169" s="67">
        <v>0</v>
      </c>
      <c r="E169" s="134">
        <v>0</v>
      </c>
      <c r="F169" s="24">
        <f>'landesw Umlage § 3_IST'!F169</f>
        <v>1421.5695908684777</v>
      </c>
      <c r="G169" s="4">
        <f t="shared" si="10"/>
        <v>0</v>
      </c>
      <c r="H169" s="24">
        <f t="shared" si="11"/>
        <v>0</v>
      </c>
      <c r="I169" s="24">
        <f t="shared" si="14"/>
        <v>0</v>
      </c>
      <c r="J169" s="24">
        <f t="shared" si="12"/>
        <v>1421.5695908684777</v>
      </c>
      <c r="K169" s="24">
        <f t="shared" si="13"/>
        <v>118.46413257237315</v>
      </c>
      <c r="L169" s="24"/>
    </row>
    <row r="170" spans="1:12" x14ac:dyDescent="0.25">
      <c r="A170" s="20">
        <v>61741</v>
      </c>
      <c r="B170" s="17" t="s">
        <v>172</v>
      </c>
      <c r="C170" s="17" t="s">
        <v>160</v>
      </c>
      <c r="D170" s="67">
        <v>0</v>
      </c>
      <c r="E170" s="134">
        <v>0</v>
      </c>
      <c r="F170" s="24">
        <f>'landesw Umlage § 3_IST'!F170</f>
        <v>912.89384944219103</v>
      </c>
      <c r="G170" s="4">
        <f t="shared" si="10"/>
        <v>0</v>
      </c>
      <c r="H170" s="24">
        <f t="shared" si="11"/>
        <v>0</v>
      </c>
      <c r="I170" s="24">
        <f t="shared" si="14"/>
        <v>0</v>
      </c>
      <c r="J170" s="24">
        <f t="shared" si="12"/>
        <v>912.89384944219103</v>
      </c>
      <c r="K170" s="24">
        <f t="shared" si="13"/>
        <v>76.074487453515914</v>
      </c>
      <c r="L170" s="24"/>
    </row>
    <row r="171" spans="1:12" x14ac:dyDescent="0.25">
      <c r="A171" s="20">
        <v>61743</v>
      </c>
      <c r="B171" s="17" t="s">
        <v>173</v>
      </c>
      <c r="C171" s="17" t="s">
        <v>160</v>
      </c>
      <c r="D171" s="67">
        <v>0</v>
      </c>
      <c r="E171" s="134">
        <v>0</v>
      </c>
      <c r="F171" s="24">
        <f>'landesw Umlage § 3_IST'!F171</f>
        <v>520.63127347153841</v>
      </c>
      <c r="G171" s="4">
        <f t="shared" si="10"/>
        <v>0</v>
      </c>
      <c r="H171" s="24">
        <f t="shared" si="11"/>
        <v>0</v>
      </c>
      <c r="I171" s="24">
        <f t="shared" si="14"/>
        <v>0</v>
      </c>
      <c r="J171" s="24">
        <f t="shared" si="12"/>
        <v>520.63127347153841</v>
      </c>
      <c r="K171" s="24">
        <f t="shared" si="13"/>
        <v>43.385939455961534</v>
      </c>
      <c r="L171" s="24"/>
    </row>
    <row r="172" spans="1:12" x14ac:dyDescent="0.25">
      <c r="A172" s="20">
        <v>61744</v>
      </c>
      <c r="B172" s="17" t="s">
        <v>174</v>
      </c>
      <c r="C172" s="17" t="s">
        <v>160</v>
      </c>
      <c r="D172" s="67">
        <v>0</v>
      </c>
      <c r="E172" s="134">
        <v>0</v>
      </c>
      <c r="F172" s="24">
        <f>'landesw Umlage § 3_IST'!F172</f>
        <v>436.76159617517345</v>
      </c>
      <c r="G172" s="4">
        <f t="shared" si="10"/>
        <v>0</v>
      </c>
      <c r="H172" s="24">
        <f t="shared" si="11"/>
        <v>0</v>
      </c>
      <c r="I172" s="24">
        <f t="shared" si="14"/>
        <v>0</v>
      </c>
      <c r="J172" s="24">
        <f t="shared" si="12"/>
        <v>436.76159617517345</v>
      </c>
      <c r="K172" s="24">
        <f t="shared" si="13"/>
        <v>36.396799681264454</v>
      </c>
      <c r="L172" s="24"/>
    </row>
    <row r="173" spans="1:12" x14ac:dyDescent="0.25">
      <c r="A173" s="20">
        <v>61745</v>
      </c>
      <c r="B173" s="17" t="s">
        <v>175</v>
      </c>
      <c r="C173" s="17" t="s">
        <v>160</v>
      </c>
      <c r="D173" s="67">
        <v>0</v>
      </c>
      <c r="E173" s="134">
        <v>0</v>
      </c>
      <c r="F173" s="24">
        <f>'landesw Umlage § 3_IST'!F173</f>
        <v>759.38527744994008</v>
      </c>
      <c r="G173" s="4">
        <f t="shared" si="10"/>
        <v>0</v>
      </c>
      <c r="H173" s="24">
        <f t="shared" si="11"/>
        <v>0</v>
      </c>
      <c r="I173" s="24">
        <f t="shared" si="14"/>
        <v>0</v>
      </c>
      <c r="J173" s="24">
        <f t="shared" si="12"/>
        <v>759.38527744994008</v>
      </c>
      <c r="K173" s="24">
        <f t="shared" si="13"/>
        <v>63.282106454161671</v>
      </c>
      <c r="L173" s="24"/>
    </row>
    <row r="174" spans="1:12" x14ac:dyDescent="0.25">
      <c r="A174" s="20">
        <v>61746</v>
      </c>
      <c r="B174" s="17" t="s">
        <v>176</v>
      </c>
      <c r="C174" s="17" t="s">
        <v>160</v>
      </c>
      <c r="D174" s="67">
        <v>0</v>
      </c>
      <c r="E174" s="134">
        <v>0</v>
      </c>
      <c r="F174" s="24">
        <f>'landesw Umlage § 3_IST'!F174</f>
        <v>3167.3662719111908</v>
      </c>
      <c r="G174" s="4">
        <f t="shared" si="10"/>
        <v>0</v>
      </c>
      <c r="H174" s="24">
        <f t="shared" si="11"/>
        <v>0</v>
      </c>
      <c r="I174" s="24">
        <f t="shared" si="14"/>
        <v>0</v>
      </c>
      <c r="J174" s="24">
        <f t="shared" si="12"/>
        <v>3167.3662719111908</v>
      </c>
      <c r="K174" s="24">
        <f t="shared" si="13"/>
        <v>263.94718932593258</v>
      </c>
      <c r="L174" s="24"/>
    </row>
    <row r="175" spans="1:12" x14ac:dyDescent="0.25">
      <c r="A175" s="20">
        <v>61748</v>
      </c>
      <c r="B175" s="17" t="s">
        <v>177</v>
      </c>
      <c r="C175" s="17" t="s">
        <v>160</v>
      </c>
      <c r="D175" s="67">
        <v>0</v>
      </c>
      <c r="E175" s="134">
        <v>0</v>
      </c>
      <c r="F175" s="24">
        <f>'landesw Umlage § 3_IST'!F175</f>
        <v>3781.5667915714102</v>
      </c>
      <c r="G175" s="4">
        <f t="shared" si="10"/>
        <v>0</v>
      </c>
      <c r="H175" s="24">
        <f t="shared" si="11"/>
        <v>0</v>
      </c>
      <c r="I175" s="24">
        <f t="shared" si="14"/>
        <v>0</v>
      </c>
      <c r="J175" s="24">
        <f t="shared" si="12"/>
        <v>3781.5667915714102</v>
      </c>
      <c r="K175" s="24">
        <f t="shared" si="13"/>
        <v>315.13056596428419</v>
      </c>
      <c r="L175" s="24"/>
    </row>
    <row r="176" spans="1:12" x14ac:dyDescent="0.25">
      <c r="A176" s="20">
        <v>61750</v>
      </c>
      <c r="B176" s="17" t="s">
        <v>178</v>
      </c>
      <c r="C176" s="17" t="s">
        <v>160</v>
      </c>
      <c r="D176" s="67">
        <v>364623.25</v>
      </c>
      <c r="E176" s="134">
        <v>145849.35</v>
      </c>
      <c r="F176" s="24">
        <f>'landesw Umlage § 3_IST'!F176</f>
        <v>1286.8191577044099</v>
      </c>
      <c r="G176" s="4">
        <f t="shared" si="10"/>
        <v>363336.43084229558</v>
      </c>
      <c r="H176" s="24">
        <f t="shared" si="11"/>
        <v>363336.43084229558</v>
      </c>
      <c r="I176" s="24">
        <f t="shared" si="14"/>
        <v>0</v>
      </c>
      <c r="J176" s="24">
        <f t="shared" si="12"/>
        <v>0</v>
      </c>
      <c r="K176" s="24">
        <f t="shared" si="13"/>
        <v>0</v>
      </c>
      <c r="L176" s="24"/>
    </row>
    <row r="177" spans="1:12" x14ac:dyDescent="0.25">
      <c r="A177" s="20">
        <v>61751</v>
      </c>
      <c r="B177" s="17" t="s">
        <v>179</v>
      </c>
      <c r="C177" s="17" t="s">
        <v>160</v>
      </c>
      <c r="D177" s="67">
        <v>0</v>
      </c>
      <c r="E177" s="134">
        <v>0</v>
      </c>
      <c r="F177" s="24">
        <f>'landesw Umlage § 3_IST'!F177</f>
        <v>1678.1069169319319</v>
      </c>
      <c r="G177" s="4">
        <f t="shared" si="10"/>
        <v>0</v>
      </c>
      <c r="H177" s="24">
        <f t="shared" si="11"/>
        <v>0</v>
      </c>
      <c r="I177" s="24">
        <f t="shared" si="14"/>
        <v>0</v>
      </c>
      <c r="J177" s="24">
        <f t="shared" si="12"/>
        <v>1678.1069169319319</v>
      </c>
      <c r="K177" s="24">
        <f t="shared" si="13"/>
        <v>139.84224307766098</v>
      </c>
      <c r="L177" s="24"/>
    </row>
    <row r="178" spans="1:12" x14ac:dyDescent="0.25">
      <c r="A178" s="20">
        <v>61756</v>
      </c>
      <c r="B178" s="17" t="s">
        <v>180</v>
      </c>
      <c r="C178" s="17" t="s">
        <v>160</v>
      </c>
      <c r="D178" s="67">
        <v>0</v>
      </c>
      <c r="E178" s="134">
        <v>0</v>
      </c>
      <c r="F178" s="24">
        <f>'landesw Umlage § 3_IST'!F178</f>
        <v>3380.6868899962456</v>
      </c>
      <c r="G178" s="4">
        <f t="shared" si="10"/>
        <v>0</v>
      </c>
      <c r="H178" s="24">
        <f t="shared" si="11"/>
        <v>0</v>
      </c>
      <c r="I178" s="24">
        <f t="shared" si="14"/>
        <v>0</v>
      </c>
      <c r="J178" s="24">
        <f t="shared" si="12"/>
        <v>3380.6868899962456</v>
      </c>
      <c r="K178" s="24">
        <f t="shared" si="13"/>
        <v>281.72390749968713</v>
      </c>
      <c r="L178" s="24"/>
    </row>
    <row r="179" spans="1:12" x14ac:dyDescent="0.25">
      <c r="A179" s="20">
        <v>61757</v>
      </c>
      <c r="B179" s="17" t="s">
        <v>181</v>
      </c>
      <c r="C179" s="17" t="s">
        <v>160</v>
      </c>
      <c r="D179" s="67">
        <v>0</v>
      </c>
      <c r="E179" s="134">
        <v>0</v>
      </c>
      <c r="F179" s="24">
        <f>'landesw Umlage § 3_IST'!F179</f>
        <v>3776.016631543675</v>
      </c>
      <c r="G179" s="4">
        <f t="shared" si="10"/>
        <v>0</v>
      </c>
      <c r="H179" s="24">
        <f t="shared" si="11"/>
        <v>0</v>
      </c>
      <c r="I179" s="24">
        <f t="shared" si="14"/>
        <v>0</v>
      </c>
      <c r="J179" s="24">
        <f t="shared" si="12"/>
        <v>3776.016631543675</v>
      </c>
      <c r="K179" s="24">
        <f t="shared" si="13"/>
        <v>314.6680526286396</v>
      </c>
      <c r="L179" s="24"/>
    </row>
    <row r="180" spans="1:12" x14ac:dyDescent="0.25">
      <c r="A180" s="20">
        <v>61758</v>
      </c>
      <c r="B180" s="17" t="s">
        <v>182</v>
      </c>
      <c r="C180" s="17" t="s">
        <v>160</v>
      </c>
      <c r="D180" s="67">
        <v>0</v>
      </c>
      <c r="E180" s="134">
        <v>0</v>
      </c>
      <c r="F180" s="24">
        <f>'landesw Umlage § 3_IST'!F180</f>
        <v>1581.2040075572727</v>
      </c>
      <c r="G180" s="4">
        <f t="shared" si="10"/>
        <v>0</v>
      </c>
      <c r="H180" s="24">
        <f t="shared" si="11"/>
        <v>0</v>
      </c>
      <c r="I180" s="24">
        <f t="shared" si="14"/>
        <v>0</v>
      </c>
      <c r="J180" s="24">
        <f t="shared" si="12"/>
        <v>1581.2040075572727</v>
      </c>
      <c r="K180" s="24">
        <f t="shared" si="13"/>
        <v>131.76700062977272</v>
      </c>
      <c r="L180" s="24"/>
    </row>
    <row r="181" spans="1:12" x14ac:dyDescent="0.25">
      <c r="A181" s="20">
        <v>61759</v>
      </c>
      <c r="B181" s="17" t="s">
        <v>183</v>
      </c>
      <c r="C181" s="17" t="s">
        <v>160</v>
      </c>
      <c r="D181" s="67">
        <v>0</v>
      </c>
      <c r="E181" s="134">
        <v>0</v>
      </c>
      <c r="F181" s="24">
        <f>'landesw Umlage § 3_IST'!F181</f>
        <v>1374.8711153136458</v>
      </c>
      <c r="G181" s="4">
        <f t="shared" si="10"/>
        <v>0</v>
      </c>
      <c r="H181" s="24">
        <f t="shared" si="11"/>
        <v>0</v>
      </c>
      <c r="I181" s="24">
        <f t="shared" si="14"/>
        <v>0</v>
      </c>
      <c r="J181" s="24">
        <f t="shared" si="12"/>
        <v>1374.8711153136458</v>
      </c>
      <c r="K181" s="24">
        <f t="shared" si="13"/>
        <v>114.57259294280381</v>
      </c>
      <c r="L181" s="24"/>
    </row>
    <row r="182" spans="1:12" x14ac:dyDescent="0.25">
      <c r="A182" s="20">
        <v>61760</v>
      </c>
      <c r="B182" s="17" t="s">
        <v>184</v>
      </c>
      <c r="C182" s="17" t="s">
        <v>160</v>
      </c>
      <c r="D182" s="67">
        <v>0</v>
      </c>
      <c r="E182" s="134">
        <v>0</v>
      </c>
      <c r="F182" s="24">
        <f>'landesw Umlage § 3_IST'!F182</f>
        <v>11190.012533799774</v>
      </c>
      <c r="G182" s="4">
        <f t="shared" si="10"/>
        <v>0</v>
      </c>
      <c r="H182" s="24">
        <f t="shared" si="11"/>
        <v>0</v>
      </c>
      <c r="I182" s="24">
        <f t="shared" si="14"/>
        <v>0</v>
      </c>
      <c r="J182" s="24">
        <f t="shared" si="12"/>
        <v>11190.012533799774</v>
      </c>
      <c r="K182" s="24">
        <f t="shared" si="13"/>
        <v>932.50104448331456</v>
      </c>
      <c r="L182" s="24"/>
    </row>
    <row r="183" spans="1:12" x14ac:dyDescent="0.25">
      <c r="A183" s="20">
        <v>61761</v>
      </c>
      <c r="B183" s="17" t="s">
        <v>304</v>
      </c>
      <c r="C183" s="17" t="s">
        <v>160</v>
      </c>
      <c r="D183" s="67">
        <v>0</v>
      </c>
      <c r="E183" s="134">
        <v>0</v>
      </c>
      <c r="F183" s="24">
        <f>'landesw Umlage § 3_IST'!F183</f>
        <v>1026.6180995678233</v>
      </c>
      <c r="G183" s="4">
        <f t="shared" si="10"/>
        <v>0</v>
      </c>
      <c r="H183" s="24">
        <f t="shared" si="11"/>
        <v>0</v>
      </c>
      <c r="I183" s="24">
        <f t="shared" si="14"/>
        <v>0</v>
      </c>
      <c r="J183" s="24">
        <f t="shared" si="12"/>
        <v>1026.6180995678233</v>
      </c>
      <c r="K183" s="24">
        <f t="shared" si="13"/>
        <v>85.551508297318605</v>
      </c>
      <c r="L183" s="24"/>
    </row>
    <row r="184" spans="1:12" x14ac:dyDescent="0.25">
      <c r="A184" s="20">
        <v>61762</v>
      </c>
      <c r="B184" s="17" t="s">
        <v>186</v>
      </c>
      <c r="C184" s="17" t="s">
        <v>160</v>
      </c>
      <c r="D184" s="67">
        <v>0</v>
      </c>
      <c r="E184" s="134">
        <v>0</v>
      </c>
      <c r="F184" s="24">
        <f>'landesw Umlage § 3_IST'!F184</f>
        <v>1511.9588044595662</v>
      </c>
      <c r="G184" s="4">
        <f t="shared" si="10"/>
        <v>0</v>
      </c>
      <c r="H184" s="24">
        <f t="shared" si="11"/>
        <v>0</v>
      </c>
      <c r="I184" s="24">
        <f t="shared" si="14"/>
        <v>0</v>
      </c>
      <c r="J184" s="24">
        <f t="shared" si="12"/>
        <v>1511.9588044595662</v>
      </c>
      <c r="K184" s="24">
        <f t="shared" si="13"/>
        <v>125.99656703829719</v>
      </c>
      <c r="L184" s="24"/>
    </row>
    <row r="185" spans="1:12" x14ac:dyDescent="0.25">
      <c r="A185" s="20">
        <v>61763</v>
      </c>
      <c r="B185" s="17" t="s">
        <v>187</v>
      </c>
      <c r="C185" s="17" t="s">
        <v>160</v>
      </c>
      <c r="D185" s="67">
        <v>0</v>
      </c>
      <c r="E185" s="134">
        <v>0</v>
      </c>
      <c r="F185" s="24">
        <f>'landesw Umlage § 3_IST'!F185</f>
        <v>3337.4834288914794</v>
      </c>
      <c r="G185" s="4">
        <f t="shared" si="10"/>
        <v>0</v>
      </c>
      <c r="H185" s="24">
        <f t="shared" si="11"/>
        <v>0</v>
      </c>
      <c r="I185" s="24">
        <f t="shared" si="14"/>
        <v>0</v>
      </c>
      <c r="J185" s="24">
        <f t="shared" si="12"/>
        <v>3337.4834288914794</v>
      </c>
      <c r="K185" s="24">
        <f t="shared" si="13"/>
        <v>278.12361907428993</v>
      </c>
      <c r="L185" s="24"/>
    </row>
    <row r="186" spans="1:12" x14ac:dyDescent="0.25">
      <c r="A186" s="20">
        <v>61764</v>
      </c>
      <c r="B186" s="17" t="s">
        <v>188</v>
      </c>
      <c r="C186" s="17" t="s">
        <v>160</v>
      </c>
      <c r="D186" s="67">
        <v>0</v>
      </c>
      <c r="E186" s="134">
        <v>0</v>
      </c>
      <c r="F186" s="24">
        <f>'landesw Umlage § 3_IST'!F186</f>
        <v>3157.0989047545581</v>
      </c>
      <c r="G186" s="4">
        <f t="shared" si="10"/>
        <v>0</v>
      </c>
      <c r="H186" s="24">
        <f t="shared" si="11"/>
        <v>0</v>
      </c>
      <c r="I186" s="24">
        <f t="shared" si="14"/>
        <v>0</v>
      </c>
      <c r="J186" s="24">
        <f t="shared" si="12"/>
        <v>3157.0989047545581</v>
      </c>
      <c r="K186" s="24">
        <f t="shared" si="13"/>
        <v>263.09157539621316</v>
      </c>
      <c r="L186" s="24"/>
    </row>
    <row r="187" spans="1:12" x14ac:dyDescent="0.25">
      <c r="A187" s="20">
        <v>61765</v>
      </c>
      <c r="B187" s="17" t="s">
        <v>189</v>
      </c>
      <c r="C187" s="17" t="s">
        <v>160</v>
      </c>
      <c r="D187" s="67">
        <v>0</v>
      </c>
      <c r="E187" s="134">
        <v>0</v>
      </c>
      <c r="F187" s="24">
        <f>'landesw Umlage § 3_IST'!F187</f>
        <v>5020.1749470611167</v>
      </c>
      <c r="G187" s="4">
        <f t="shared" si="10"/>
        <v>0</v>
      </c>
      <c r="H187" s="24">
        <f t="shared" si="11"/>
        <v>0</v>
      </c>
      <c r="I187" s="24">
        <f t="shared" si="14"/>
        <v>0</v>
      </c>
      <c r="J187" s="24">
        <f t="shared" si="12"/>
        <v>5020.1749470611167</v>
      </c>
      <c r="K187" s="24">
        <f t="shared" si="13"/>
        <v>418.34791225509304</v>
      </c>
      <c r="L187" s="24"/>
    </row>
    <row r="188" spans="1:12" x14ac:dyDescent="0.25">
      <c r="A188" s="20">
        <v>61766</v>
      </c>
      <c r="B188" s="17" t="s">
        <v>160</v>
      </c>
      <c r="C188" s="17" t="s">
        <v>160</v>
      </c>
      <c r="D188" s="67">
        <v>0</v>
      </c>
      <c r="E188" s="134">
        <v>0</v>
      </c>
      <c r="F188" s="24">
        <f>'landesw Umlage § 3_IST'!F188</f>
        <v>15198.025920794324</v>
      </c>
      <c r="G188" s="4">
        <f t="shared" si="10"/>
        <v>0</v>
      </c>
      <c r="H188" s="24">
        <f t="shared" si="11"/>
        <v>0</v>
      </c>
      <c r="I188" s="24">
        <f t="shared" si="14"/>
        <v>0</v>
      </c>
      <c r="J188" s="24">
        <f t="shared" si="12"/>
        <v>15198.025920794324</v>
      </c>
      <c r="K188" s="24">
        <f t="shared" si="13"/>
        <v>1266.5021600661937</v>
      </c>
      <c r="L188" s="24"/>
    </row>
    <row r="189" spans="1:12" x14ac:dyDescent="0.25">
      <c r="A189" s="20">
        <v>62007</v>
      </c>
      <c r="B189" s="17" t="s">
        <v>190</v>
      </c>
      <c r="C189" s="17" t="s">
        <v>191</v>
      </c>
      <c r="D189" s="67">
        <v>0</v>
      </c>
      <c r="E189" s="134">
        <v>0</v>
      </c>
      <c r="F189" s="24">
        <f>'landesw Umlage § 3_IST'!F189</f>
        <v>6412.7963415679487</v>
      </c>
      <c r="G189" s="4">
        <f t="shared" si="10"/>
        <v>0</v>
      </c>
      <c r="H189" s="24">
        <f t="shared" si="11"/>
        <v>0</v>
      </c>
      <c r="I189" s="24">
        <f t="shared" si="14"/>
        <v>0</v>
      </c>
      <c r="J189" s="24">
        <f t="shared" si="12"/>
        <v>6412.7963415679487</v>
      </c>
      <c r="K189" s="24">
        <f t="shared" si="13"/>
        <v>534.39969513066239</v>
      </c>
      <c r="L189" s="24"/>
    </row>
    <row r="190" spans="1:12" x14ac:dyDescent="0.25">
      <c r="A190" s="20">
        <v>62008</v>
      </c>
      <c r="B190" s="17" t="s">
        <v>192</v>
      </c>
      <c r="C190" s="17" t="s">
        <v>191</v>
      </c>
      <c r="D190" s="67">
        <v>0</v>
      </c>
      <c r="E190" s="134">
        <v>0</v>
      </c>
      <c r="F190" s="24">
        <f>'landesw Umlage § 3_IST'!F190</f>
        <v>960.04783343389465</v>
      </c>
      <c r="G190" s="4">
        <f t="shared" si="10"/>
        <v>0</v>
      </c>
      <c r="H190" s="24">
        <f t="shared" si="11"/>
        <v>0</v>
      </c>
      <c r="I190" s="24">
        <f t="shared" si="14"/>
        <v>0</v>
      </c>
      <c r="J190" s="24">
        <f t="shared" si="12"/>
        <v>960.04783343389465</v>
      </c>
      <c r="K190" s="24">
        <f t="shared" si="13"/>
        <v>80.003986119491216</v>
      </c>
      <c r="L190" s="24"/>
    </row>
    <row r="191" spans="1:12" x14ac:dyDescent="0.25">
      <c r="A191" s="20">
        <v>62010</v>
      </c>
      <c r="B191" s="17" t="s">
        <v>193</v>
      </c>
      <c r="C191" s="17" t="s">
        <v>191</v>
      </c>
      <c r="D191" s="67">
        <v>0</v>
      </c>
      <c r="E191" s="134">
        <v>0</v>
      </c>
      <c r="F191" s="24">
        <f>'landesw Umlage § 3_IST'!F191</f>
        <v>365.97848705357262</v>
      </c>
      <c r="G191" s="4">
        <f t="shared" si="10"/>
        <v>0</v>
      </c>
      <c r="H191" s="24">
        <f t="shared" si="11"/>
        <v>0</v>
      </c>
      <c r="I191" s="24">
        <f t="shared" si="14"/>
        <v>0</v>
      </c>
      <c r="J191" s="24">
        <f t="shared" si="12"/>
        <v>365.97848705357262</v>
      </c>
      <c r="K191" s="24">
        <f t="shared" si="13"/>
        <v>30.498207254464386</v>
      </c>
      <c r="L191" s="24"/>
    </row>
    <row r="192" spans="1:12" x14ac:dyDescent="0.25">
      <c r="A192" s="20">
        <v>62014</v>
      </c>
      <c r="B192" s="17" t="s">
        <v>194</v>
      </c>
      <c r="C192" s="17" t="s">
        <v>191</v>
      </c>
      <c r="D192" s="67">
        <v>0</v>
      </c>
      <c r="E192" s="134">
        <v>0</v>
      </c>
      <c r="F192" s="24">
        <f>'landesw Umlage § 3_IST'!F192</f>
        <v>1532.3860893690132</v>
      </c>
      <c r="G192" s="4">
        <f t="shared" si="10"/>
        <v>0</v>
      </c>
      <c r="H192" s="24">
        <f t="shared" si="11"/>
        <v>0</v>
      </c>
      <c r="I192" s="24">
        <f t="shared" si="14"/>
        <v>0</v>
      </c>
      <c r="J192" s="24">
        <f t="shared" si="12"/>
        <v>1532.3860893690132</v>
      </c>
      <c r="K192" s="24">
        <f t="shared" si="13"/>
        <v>127.6988407807511</v>
      </c>
      <c r="L192" s="24"/>
    </row>
    <row r="193" spans="1:12" x14ac:dyDescent="0.25">
      <c r="A193" s="20">
        <v>62021</v>
      </c>
      <c r="B193" s="17" t="s">
        <v>195</v>
      </c>
      <c r="C193" s="17" t="s">
        <v>191</v>
      </c>
      <c r="D193" s="67">
        <v>0</v>
      </c>
      <c r="E193" s="134">
        <v>0</v>
      </c>
      <c r="F193" s="24">
        <f>'landesw Umlage § 3_IST'!F193</f>
        <v>304.7060902958363</v>
      </c>
      <c r="G193" s="4">
        <f t="shared" si="10"/>
        <v>0</v>
      </c>
      <c r="H193" s="24">
        <f t="shared" si="11"/>
        <v>0</v>
      </c>
      <c r="I193" s="24">
        <f t="shared" si="14"/>
        <v>0</v>
      </c>
      <c r="J193" s="24">
        <f t="shared" si="12"/>
        <v>304.7060902958363</v>
      </c>
      <c r="K193" s="24">
        <f t="shared" si="13"/>
        <v>25.392174191319693</v>
      </c>
      <c r="L193" s="24"/>
    </row>
    <row r="194" spans="1:12" x14ac:dyDescent="0.25">
      <c r="A194" s="20">
        <v>62026</v>
      </c>
      <c r="B194" s="17" t="s">
        <v>196</v>
      </c>
      <c r="C194" s="17" t="s">
        <v>191</v>
      </c>
      <c r="D194" s="67">
        <v>0</v>
      </c>
      <c r="E194" s="134">
        <v>0</v>
      </c>
      <c r="F194" s="24">
        <f>'landesw Umlage § 3_IST'!F194</f>
        <v>633.43574595669759</v>
      </c>
      <c r="G194" s="4">
        <f t="shared" si="10"/>
        <v>0</v>
      </c>
      <c r="H194" s="24">
        <f t="shared" si="11"/>
        <v>0</v>
      </c>
      <c r="I194" s="24">
        <f t="shared" si="14"/>
        <v>0</v>
      </c>
      <c r="J194" s="24">
        <f t="shared" si="12"/>
        <v>633.43574595669759</v>
      </c>
      <c r="K194" s="24">
        <f t="shared" si="13"/>
        <v>52.786312163058135</v>
      </c>
      <c r="L194" s="24"/>
    </row>
    <row r="195" spans="1:12" x14ac:dyDescent="0.25">
      <c r="A195" s="20">
        <v>62032</v>
      </c>
      <c r="B195" s="17" t="s">
        <v>197</v>
      </c>
      <c r="C195" s="17" t="s">
        <v>191</v>
      </c>
      <c r="D195" s="67">
        <v>0</v>
      </c>
      <c r="E195" s="134">
        <v>0</v>
      </c>
      <c r="F195" s="24">
        <f>'landesw Umlage § 3_IST'!F195</f>
        <v>844.46814663739974</v>
      </c>
      <c r="G195" s="4">
        <f t="shared" si="10"/>
        <v>0</v>
      </c>
      <c r="H195" s="24">
        <f t="shared" si="11"/>
        <v>0</v>
      </c>
      <c r="I195" s="24">
        <f t="shared" si="14"/>
        <v>0</v>
      </c>
      <c r="J195" s="24">
        <f t="shared" si="12"/>
        <v>844.46814663739974</v>
      </c>
      <c r="K195" s="24">
        <f t="shared" si="13"/>
        <v>70.372345553116645</v>
      </c>
      <c r="L195" s="24"/>
    </row>
    <row r="196" spans="1:12" x14ac:dyDescent="0.25">
      <c r="A196" s="20">
        <v>62034</v>
      </c>
      <c r="B196" s="17" t="s">
        <v>198</v>
      </c>
      <c r="C196" s="17" t="s">
        <v>191</v>
      </c>
      <c r="D196" s="67">
        <v>0</v>
      </c>
      <c r="E196" s="134">
        <v>0</v>
      </c>
      <c r="F196" s="24">
        <f>'landesw Umlage § 3_IST'!F196</f>
        <v>902.71690734228696</v>
      </c>
      <c r="G196" s="4">
        <f t="shared" ref="G196:G259" si="15">IF(D196-F196&lt;0,0,D196-F196)</f>
        <v>0</v>
      </c>
      <c r="H196" s="24">
        <f t="shared" ref="H196:H259" si="16">IF(G196&lt;0,0,G196)</f>
        <v>0</v>
      </c>
      <c r="I196" s="24">
        <f t="shared" si="14"/>
        <v>0</v>
      </c>
      <c r="J196" s="24">
        <f t="shared" ref="J196:J259" si="17">IF(E196=0,F196,0)</f>
        <v>902.71690734228696</v>
      </c>
      <c r="K196" s="24">
        <f t="shared" ref="K196:K259" si="18">J196/12</f>
        <v>75.226408945190585</v>
      </c>
      <c r="L196" s="24"/>
    </row>
    <row r="197" spans="1:12" x14ac:dyDescent="0.25">
      <c r="A197" s="20">
        <v>62036</v>
      </c>
      <c r="B197" s="17" t="s">
        <v>199</v>
      </c>
      <c r="C197" s="17" t="s">
        <v>191</v>
      </c>
      <c r="D197" s="67">
        <v>0</v>
      </c>
      <c r="E197" s="134">
        <v>0</v>
      </c>
      <c r="F197" s="24">
        <f>'landesw Umlage § 3_IST'!F197</f>
        <v>999.31793886845958</v>
      </c>
      <c r="G197" s="4">
        <f t="shared" si="15"/>
        <v>0</v>
      </c>
      <c r="H197" s="24">
        <f t="shared" si="16"/>
        <v>0</v>
      </c>
      <c r="I197" s="24">
        <f t="shared" ref="I197:I260" si="19">IF(G197&lt;0,G197,0)</f>
        <v>0</v>
      </c>
      <c r="J197" s="24">
        <f t="shared" si="17"/>
        <v>999.31793886845958</v>
      </c>
      <c r="K197" s="24">
        <f t="shared" si="18"/>
        <v>83.276494905704965</v>
      </c>
      <c r="L197" s="24"/>
    </row>
    <row r="198" spans="1:12" x14ac:dyDescent="0.25">
      <c r="A198" s="20">
        <v>62038</v>
      </c>
      <c r="B198" s="17" t="s">
        <v>200</v>
      </c>
      <c r="C198" s="17" t="s">
        <v>191</v>
      </c>
      <c r="D198" s="67">
        <v>62241.72</v>
      </c>
      <c r="E198" s="134">
        <v>24896.69</v>
      </c>
      <c r="F198" s="24">
        <f>'landesw Umlage § 3_IST'!F198</f>
        <v>7165.3718516082699</v>
      </c>
      <c r="G198" s="4">
        <f t="shared" si="15"/>
        <v>55076.348148391728</v>
      </c>
      <c r="H198" s="24">
        <f t="shared" si="16"/>
        <v>55076.348148391728</v>
      </c>
      <c r="I198" s="24">
        <f t="shared" si="19"/>
        <v>0</v>
      </c>
      <c r="J198" s="24">
        <f t="shared" si="17"/>
        <v>0</v>
      </c>
      <c r="K198" s="24">
        <f t="shared" si="18"/>
        <v>0</v>
      </c>
      <c r="L198" s="24"/>
    </row>
    <row r="199" spans="1:12" x14ac:dyDescent="0.25">
      <c r="A199" s="20">
        <v>62039</v>
      </c>
      <c r="B199" s="17" t="s">
        <v>201</v>
      </c>
      <c r="C199" s="17" t="s">
        <v>191</v>
      </c>
      <c r="D199" s="67">
        <v>0</v>
      </c>
      <c r="E199" s="134">
        <v>0</v>
      </c>
      <c r="F199" s="24">
        <f>'landesw Umlage § 3_IST'!F199</f>
        <v>1344.3108121484458</v>
      </c>
      <c r="G199" s="4">
        <f t="shared" si="15"/>
        <v>0</v>
      </c>
      <c r="H199" s="24">
        <f t="shared" si="16"/>
        <v>0</v>
      </c>
      <c r="I199" s="24">
        <f t="shared" si="19"/>
        <v>0</v>
      </c>
      <c r="J199" s="24">
        <f t="shared" si="17"/>
        <v>1344.3108121484458</v>
      </c>
      <c r="K199" s="24">
        <f t="shared" si="18"/>
        <v>112.02590101237048</v>
      </c>
      <c r="L199" s="24"/>
    </row>
    <row r="200" spans="1:12" x14ac:dyDescent="0.25">
      <c r="A200" s="20">
        <v>62040</v>
      </c>
      <c r="B200" s="17" t="s">
        <v>202</v>
      </c>
      <c r="C200" s="17" t="s">
        <v>191</v>
      </c>
      <c r="D200" s="67">
        <v>0</v>
      </c>
      <c r="E200" s="134">
        <v>0</v>
      </c>
      <c r="F200" s="24">
        <f>'landesw Umlage § 3_IST'!F200</f>
        <v>9190.2042448836874</v>
      </c>
      <c r="G200" s="4">
        <f t="shared" si="15"/>
        <v>0</v>
      </c>
      <c r="H200" s="24">
        <f t="shared" si="16"/>
        <v>0</v>
      </c>
      <c r="I200" s="24">
        <f t="shared" si="19"/>
        <v>0</v>
      </c>
      <c r="J200" s="24">
        <f t="shared" si="17"/>
        <v>9190.2042448836874</v>
      </c>
      <c r="K200" s="24">
        <f t="shared" si="18"/>
        <v>765.85035374030724</v>
      </c>
      <c r="L200" s="24"/>
    </row>
    <row r="201" spans="1:12" x14ac:dyDescent="0.25">
      <c r="A201" s="20">
        <v>62041</v>
      </c>
      <c r="B201" s="17" t="s">
        <v>203</v>
      </c>
      <c r="C201" s="17" t="s">
        <v>191</v>
      </c>
      <c r="D201" s="67">
        <v>0</v>
      </c>
      <c r="E201" s="134">
        <v>0</v>
      </c>
      <c r="F201" s="24">
        <f>'landesw Umlage § 3_IST'!F201</f>
        <v>11314.884605280982</v>
      </c>
      <c r="G201" s="4">
        <f t="shared" si="15"/>
        <v>0</v>
      </c>
      <c r="H201" s="24">
        <f t="shared" si="16"/>
        <v>0</v>
      </c>
      <c r="I201" s="24">
        <f t="shared" si="19"/>
        <v>0</v>
      </c>
      <c r="J201" s="24">
        <f t="shared" si="17"/>
        <v>11314.884605280982</v>
      </c>
      <c r="K201" s="24">
        <f t="shared" si="18"/>
        <v>942.90705044008189</v>
      </c>
      <c r="L201" s="24"/>
    </row>
    <row r="202" spans="1:12" x14ac:dyDescent="0.25">
      <c r="A202" s="20">
        <v>62042</v>
      </c>
      <c r="B202" s="17" t="s">
        <v>204</v>
      </c>
      <c r="C202" s="17" t="s">
        <v>191</v>
      </c>
      <c r="D202" s="67">
        <v>0</v>
      </c>
      <c r="E202" s="134">
        <v>0</v>
      </c>
      <c r="F202" s="24">
        <f>'landesw Umlage § 3_IST'!F202</f>
        <v>3137.7465882105107</v>
      </c>
      <c r="G202" s="4">
        <f t="shared" si="15"/>
        <v>0</v>
      </c>
      <c r="H202" s="24">
        <f t="shared" si="16"/>
        <v>0</v>
      </c>
      <c r="I202" s="24">
        <f t="shared" si="19"/>
        <v>0</v>
      </c>
      <c r="J202" s="24">
        <f t="shared" si="17"/>
        <v>3137.7465882105107</v>
      </c>
      <c r="K202" s="24">
        <f t="shared" si="18"/>
        <v>261.47888235087589</v>
      </c>
      <c r="L202" s="24"/>
    </row>
    <row r="203" spans="1:12" x14ac:dyDescent="0.25">
      <c r="A203" s="20">
        <v>62043</v>
      </c>
      <c r="B203" s="17" t="s">
        <v>205</v>
      </c>
      <c r="C203" s="17" t="s">
        <v>191</v>
      </c>
      <c r="D203" s="67">
        <v>0</v>
      </c>
      <c r="E203" s="134">
        <v>0</v>
      </c>
      <c r="F203" s="24">
        <f>'landesw Umlage § 3_IST'!F203</f>
        <v>2581.8607778840501</v>
      </c>
      <c r="G203" s="4">
        <f t="shared" si="15"/>
        <v>0</v>
      </c>
      <c r="H203" s="24">
        <f t="shared" si="16"/>
        <v>0</v>
      </c>
      <c r="I203" s="24">
        <f t="shared" si="19"/>
        <v>0</v>
      </c>
      <c r="J203" s="24">
        <f t="shared" si="17"/>
        <v>2581.8607778840501</v>
      </c>
      <c r="K203" s="24">
        <f t="shared" si="18"/>
        <v>215.15506482367084</v>
      </c>
      <c r="L203" s="24"/>
    </row>
    <row r="204" spans="1:12" x14ac:dyDescent="0.25">
      <c r="A204" s="20">
        <v>62044</v>
      </c>
      <c r="B204" s="17" t="s">
        <v>206</v>
      </c>
      <c r="C204" s="17" t="s">
        <v>191</v>
      </c>
      <c r="D204" s="67">
        <v>0</v>
      </c>
      <c r="E204" s="134">
        <v>0</v>
      </c>
      <c r="F204" s="24">
        <f>'landesw Umlage § 3_IST'!F204</f>
        <v>2008.4490794313576</v>
      </c>
      <c r="G204" s="4">
        <f t="shared" si="15"/>
        <v>0</v>
      </c>
      <c r="H204" s="24">
        <f t="shared" si="16"/>
        <v>0</v>
      </c>
      <c r="I204" s="24">
        <f t="shared" si="19"/>
        <v>0</v>
      </c>
      <c r="J204" s="24">
        <f t="shared" si="17"/>
        <v>2008.4490794313576</v>
      </c>
      <c r="K204" s="24">
        <f t="shared" si="18"/>
        <v>167.3707566192798</v>
      </c>
      <c r="L204" s="24"/>
    </row>
    <row r="205" spans="1:12" x14ac:dyDescent="0.25">
      <c r="A205" s="20">
        <v>62045</v>
      </c>
      <c r="B205" s="17" t="s">
        <v>207</v>
      </c>
      <c r="C205" s="17" t="s">
        <v>191</v>
      </c>
      <c r="D205" s="67">
        <v>0</v>
      </c>
      <c r="E205" s="134">
        <v>0</v>
      </c>
      <c r="F205" s="24">
        <f>'landesw Umlage § 3_IST'!F205</f>
        <v>1421.4312130435637</v>
      </c>
      <c r="G205" s="4">
        <f t="shared" si="15"/>
        <v>0</v>
      </c>
      <c r="H205" s="24">
        <f t="shared" si="16"/>
        <v>0</v>
      </c>
      <c r="I205" s="24">
        <f t="shared" si="19"/>
        <v>0</v>
      </c>
      <c r="J205" s="24">
        <f t="shared" si="17"/>
        <v>1421.4312130435637</v>
      </c>
      <c r="K205" s="24">
        <f t="shared" si="18"/>
        <v>118.45260108696364</v>
      </c>
      <c r="L205" s="24"/>
    </row>
    <row r="206" spans="1:12" x14ac:dyDescent="0.25">
      <c r="A206" s="20">
        <v>62046</v>
      </c>
      <c r="B206" s="17" t="s">
        <v>208</v>
      </c>
      <c r="C206" s="17" t="s">
        <v>191</v>
      </c>
      <c r="D206" s="67">
        <v>0</v>
      </c>
      <c r="E206" s="134">
        <v>0</v>
      </c>
      <c r="F206" s="24">
        <f>'landesw Umlage § 3_IST'!F206</f>
        <v>1964.6295872695823</v>
      </c>
      <c r="G206" s="4">
        <f t="shared" si="15"/>
        <v>0</v>
      </c>
      <c r="H206" s="24">
        <f t="shared" si="16"/>
        <v>0</v>
      </c>
      <c r="I206" s="24">
        <f t="shared" si="19"/>
        <v>0</v>
      </c>
      <c r="J206" s="24">
        <f t="shared" si="17"/>
        <v>1964.6295872695823</v>
      </c>
      <c r="K206" s="24">
        <f t="shared" si="18"/>
        <v>163.7191322724652</v>
      </c>
      <c r="L206" s="24"/>
    </row>
    <row r="207" spans="1:12" x14ac:dyDescent="0.25">
      <c r="A207" s="20">
        <v>62047</v>
      </c>
      <c r="B207" s="17" t="s">
        <v>209</v>
      </c>
      <c r="C207" s="17" t="s">
        <v>191</v>
      </c>
      <c r="D207" s="67">
        <v>0</v>
      </c>
      <c r="E207" s="134">
        <v>0</v>
      </c>
      <c r="F207" s="24">
        <f>'landesw Umlage § 3_IST'!F207</f>
        <v>5026.5212510519414</v>
      </c>
      <c r="G207" s="4">
        <f t="shared" si="15"/>
        <v>0</v>
      </c>
      <c r="H207" s="24">
        <f t="shared" si="16"/>
        <v>0</v>
      </c>
      <c r="I207" s="24">
        <f t="shared" si="19"/>
        <v>0</v>
      </c>
      <c r="J207" s="24">
        <f t="shared" si="17"/>
        <v>5026.5212510519414</v>
      </c>
      <c r="K207" s="24">
        <f t="shared" si="18"/>
        <v>418.87677092099511</v>
      </c>
      <c r="L207" s="24"/>
    </row>
    <row r="208" spans="1:12" x14ac:dyDescent="0.25">
      <c r="A208" s="20">
        <v>62048</v>
      </c>
      <c r="B208" s="17" t="s">
        <v>210</v>
      </c>
      <c r="C208" s="17" t="s">
        <v>191</v>
      </c>
      <c r="D208" s="67">
        <v>0</v>
      </c>
      <c r="E208" s="134">
        <v>0</v>
      </c>
      <c r="F208" s="24">
        <f>'landesw Umlage § 3_IST'!F208</f>
        <v>3669.0438751562046</v>
      </c>
      <c r="G208" s="4">
        <f t="shared" si="15"/>
        <v>0</v>
      </c>
      <c r="H208" s="24">
        <f t="shared" si="16"/>
        <v>0</v>
      </c>
      <c r="I208" s="24">
        <f t="shared" si="19"/>
        <v>0</v>
      </c>
      <c r="J208" s="24">
        <f t="shared" si="17"/>
        <v>3669.0438751562046</v>
      </c>
      <c r="K208" s="24">
        <f t="shared" si="18"/>
        <v>305.75365626301704</v>
      </c>
      <c r="L208" s="24"/>
    </row>
    <row r="209" spans="1:12" x14ac:dyDescent="0.25">
      <c r="A209" s="20">
        <v>62105</v>
      </c>
      <c r="B209" s="17" t="s">
        <v>211</v>
      </c>
      <c r="C209" s="17" t="s">
        <v>212</v>
      </c>
      <c r="D209" s="67">
        <v>0</v>
      </c>
      <c r="E209" s="134">
        <v>0</v>
      </c>
      <c r="F209" s="24">
        <f>'landesw Umlage § 3_IST'!F209</f>
        <v>1329.627698532036</v>
      </c>
      <c r="G209" s="4">
        <f t="shared" si="15"/>
        <v>0</v>
      </c>
      <c r="H209" s="24">
        <f t="shared" si="16"/>
        <v>0</v>
      </c>
      <c r="I209" s="24">
        <f t="shared" si="19"/>
        <v>0</v>
      </c>
      <c r="J209" s="24">
        <f t="shared" si="17"/>
        <v>1329.627698532036</v>
      </c>
      <c r="K209" s="24">
        <f t="shared" si="18"/>
        <v>110.80230821100299</v>
      </c>
      <c r="L209" s="24"/>
    </row>
    <row r="210" spans="1:12" x14ac:dyDescent="0.25">
      <c r="A210" s="20">
        <v>62115</v>
      </c>
      <c r="B210" s="17" t="s">
        <v>213</v>
      </c>
      <c r="C210" s="17" t="s">
        <v>212</v>
      </c>
      <c r="D210" s="67">
        <v>0</v>
      </c>
      <c r="E210" s="134">
        <v>0</v>
      </c>
      <c r="F210" s="24">
        <f>'landesw Umlage § 3_IST'!F210</f>
        <v>4180.2096802235646</v>
      </c>
      <c r="G210" s="4">
        <f t="shared" si="15"/>
        <v>0</v>
      </c>
      <c r="H210" s="24">
        <f t="shared" si="16"/>
        <v>0</v>
      </c>
      <c r="I210" s="24">
        <f t="shared" si="19"/>
        <v>0</v>
      </c>
      <c r="J210" s="24">
        <f t="shared" si="17"/>
        <v>4180.2096802235646</v>
      </c>
      <c r="K210" s="24">
        <f t="shared" si="18"/>
        <v>348.35080668529707</v>
      </c>
      <c r="L210" s="24"/>
    </row>
    <row r="211" spans="1:12" x14ac:dyDescent="0.25">
      <c r="A211" s="20">
        <v>62116</v>
      </c>
      <c r="B211" s="17" t="s">
        <v>214</v>
      </c>
      <c r="C211" s="17" t="s">
        <v>212</v>
      </c>
      <c r="D211" s="67">
        <v>0</v>
      </c>
      <c r="E211" s="134">
        <v>0</v>
      </c>
      <c r="F211" s="24">
        <f>'landesw Umlage § 3_IST'!F211</f>
        <v>2901.8944839164806</v>
      </c>
      <c r="G211" s="4">
        <f t="shared" si="15"/>
        <v>0</v>
      </c>
      <c r="H211" s="24">
        <f t="shared" si="16"/>
        <v>0</v>
      </c>
      <c r="I211" s="24">
        <f t="shared" si="19"/>
        <v>0</v>
      </c>
      <c r="J211" s="24">
        <f t="shared" si="17"/>
        <v>2901.8944839164806</v>
      </c>
      <c r="K211" s="24">
        <f t="shared" si="18"/>
        <v>241.82454032637338</v>
      </c>
      <c r="L211" s="24"/>
    </row>
    <row r="212" spans="1:12" x14ac:dyDescent="0.25">
      <c r="A212" s="20">
        <v>62125</v>
      </c>
      <c r="B212" s="17" t="s">
        <v>215</v>
      </c>
      <c r="C212" s="17" t="s">
        <v>212</v>
      </c>
      <c r="D212" s="67">
        <v>0</v>
      </c>
      <c r="E212" s="134">
        <v>0</v>
      </c>
      <c r="F212" s="24">
        <f>'landesw Umlage § 3_IST'!F212</f>
        <v>1712.6554319968427</v>
      </c>
      <c r="G212" s="4">
        <f t="shared" si="15"/>
        <v>0</v>
      </c>
      <c r="H212" s="24">
        <f t="shared" si="16"/>
        <v>0</v>
      </c>
      <c r="I212" s="24">
        <f t="shared" si="19"/>
        <v>0</v>
      </c>
      <c r="J212" s="24">
        <f t="shared" si="17"/>
        <v>1712.6554319968427</v>
      </c>
      <c r="K212" s="24">
        <f t="shared" si="18"/>
        <v>142.72128599973689</v>
      </c>
      <c r="L212" s="24"/>
    </row>
    <row r="213" spans="1:12" x14ac:dyDescent="0.25">
      <c r="A213" s="20">
        <v>62128</v>
      </c>
      <c r="B213" s="17" t="s">
        <v>216</v>
      </c>
      <c r="C213" s="17" t="s">
        <v>212</v>
      </c>
      <c r="D213" s="67">
        <v>0</v>
      </c>
      <c r="E213" s="134">
        <v>0</v>
      </c>
      <c r="F213" s="24">
        <f>'landesw Umlage § 3_IST'!F213</f>
        <v>2779.9375189897773</v>
      </c>
      <c r="G213" s="4">
        <f t="shared" si="15"/>
        <v>0</v>
      </c>
      <c r="H213" s="24">
        <f t="shared" si="16"/>
        <v>0</v>
      </c>
      <c r="I213" s="24">
        <f t="shared" si="19"/>
        <v>0</v>
      </c>
      <c r="J213" s="24">
        <f t="shared" si="17"/>
        <v>2779.9375189897773</v>
      </c>
      <c r="K213" s="24">
        <f t="shared" si="18"/>
        <v>231.66145991581479</v>
      </c>
      <c r="L213" s="24"/>
    </row>
    <row r="214" spans="1:12" x14ac:dyDescent="0.25">
      <c r="A214" s="20">
        <v>62131</v>
      </c>
      <c r="B214" s="17" t="s">
        <v>217</v>
      </c>
      <c r="C214" s="17" t="s">
        <v>212</v>
      </c>
      <c r="D214" s="67">
        <v>0</v>
      </c>
      <c r="E214" s="134">
        <v>0</v>
      </c>
      <c r="F214" s="24">
        <f>'landesw Umlage § 3_IST'!F214</f>
        <v>1936.841441005281</v>
      </c>
      <c r="G214" s="4">
        <f t="shared" si="15"/>
        <v>0</v>
      </c>
      <c r="H214" s="24">
        <f t="shared" si="16"/>
        <v>0</v>
      </c>
      <c r="I214" s="24">
        <f t="shared" si="19"/>
        <v>0</v>
      </c>
      <c r="J214" s="24">
        <f t="shared" si="17"/>
        <v>1936.841441005281</v>
      </c>
      <c r="K214" s="24">
        <f t="shared" si="18"/>
        <v>161.40345341710676</v>
      </c>
      <c r="L214" s="24"/>
    </row>
    <row r="215" spans="1:12" x14ac:dyDescent="0.25">
      <c r="A215" s="20">
        <v>62132</v>
      </c>
      <c r="B215" s="17" t="s">
        <v>218</v>
      </c>
      <c r="C215" s="17" t="s">
        <v>212</v>
      </c>
      <c r="D215" s="67">
        <v>0</v>
      </c>
      <c r="E215" s="134">
        <v>0</v>
      </c>
      <c r="F215" s="24">
        <f>'landesw Umlage § 3_IST'!F215</f>
        <v>1230.2097633316487</v>
      </c>
      <c r="G215" s="4">
        <f t="shared" si="15"/>
        <v>0</v>
      </c>
      <c r="H215" s="24">
        <f t="shared" si="16"/>
        <v>0</v>
      </c>
      <c r="I215" s="24">
        <f t="shared" si="19"/>
        <v>0</v>
      </c>
      <c r="J215" s="24">
        <f t="shared" si="17"/>
        <v>1230.2097633316487</v>
      </c>
      <c r="K215" s="24">
        <f t="shared" si="18"/>
        <v>102.51748027763739</v>
      </c>
      <c r="L215" s="24"/>
    </row>
    <row r="216" spans="1:12" x14ac:dyDescent="0.25">
      <c r="A216" s="20">
        <v>62135</v>
      </c>
      <c r="B216" s="17" t="s">
        <v>219</v>
      </c>
      <c r="C216" s="17" t="s">
        <v>212</v>
      </c>
      <c r="D216" s="67">
        <v>0</v>
      </c>
      <c r="E216" s="134">
        <v>0</v>
      </c>
      <c r="F216" s="24">
        <f>'landesw Umlage § 3_IST'!F216</f>
        <v>1134.6626183258225</v>
      </c>
      <c r="G216" s="4">
        <f t="shared" si="15"/>
        <v>0</v>
      </c>
      <c r="H216" s="24">
        <f t="shared" si="16"/>
        <v>0</v>
      </c>
      <c r="I216" s="24">
        <f t="shared" si="19"/>
        <v>0</v>
      </c>
      <c r="J216" s="24">
        <f t="shared" si="17"/>
        <v>1134.6626183258225</v>
      </c>
      <c r="K216" s="24">
        <f t="shared" si="18"/>
        <v>94.555218193818533</v>
      </c>
      <c r="L216" s="24"/>
    </row>
    <row r="217" spans="1:12" x14ac:dyDescent="0.25">
      <c r="A217" s="20">
        <v>62138</v>
      </c>
      <c r="B217" s="17" t="s">
        <v>220</v>
      </c>
      <c r="C217" s="17" t="s">
        <v>212</v>
      </c>
      <c r="D217" s="67">
        <v>0</v>
      </c>
      <c r="E217" s="134">
        <v>0</v>
      </c>
      <c r="F217" s="24">
        <f>'landesw Umlage § 3_IST'!F217</f>
        <v>1819.3241674911269</v>
      </c>
      <c r="G217" s="4">
        <f t="shared" si="15"/>
        <v>0</v>
      </c>
      <c r="H217" s="24">
        <f t="shared" si="16"/>
        <v>0</v>
      </c>
      <c r="I217" s="24">
        <f t="shared" si="19"/>
        <v>0</v>
      </c>
      <c r="J217" s="24">
        <f t="shared" si="17"/>
        <v>1819.3241674911269</v>
      </c>
      <c r="K217" s="24">
        <f t="shared" si="18"/>
        <v>151.61034729092725</v>
      </c>
      <c r="L217" s="24"/>
    </row>
    <row r="218" spans="1:12" x14ac:dyDescent="0.25">
      <c r="A218" s="20">
        <v>62139</v>
      </c>
      <c r="B218" s="17" t="s">
        <v>221</v>
      </c>
      <c r="C218" s="17" t="s">
        <v>212</v>
      </c>
      <c r="D218" s="67">
        <v>0</v>
      </c>
      <c r="E218" s="134">
        <v>0</v>
      </c>
      <c r="F218" s="24">
        <f>'landesw Umlage § 3_IST'!F218</f>
        <v>15045.392773989453</v>
      </c>
      <c r="G218" s="4">
        <f t="shared" si="15"/>
        <v>0</v>
      </c>
      <c r="H218" s="24">
        <f t="shared" si="16"/>
        <v>0</v>
      </c>
      <c r="I218" s="24">
        <f t="shared" si="19"/>
        <v>0</v>
      </c>
      <c r="J218" s="24">
        <f t="shared" si="17"/>
        <v>15045.392773989453</v>
      </c>
      <c r="K218" s="24">
        <f t="shared" si="18"/>
        <v>1253.7827311657877</v>
      </c>
      <c r="L218" s="24"/>
    </row>
    <row r="219" spans="1:12" x14ac:dyDescent="0.25">
      <c r="A219" s="20">
        <v>62140</v>
      </c>
      <c r="B219" s="17" t="s">
        <v>222</v>
      </c>
      <c r="C219" s="17" t="s">
        <v>212</v>
      </c>
      <c r="D219" s="67">
        <v>0</v>
      </c>
      <c r="E219" s="134">
        <v>0</v>
      </c>
      <c r="F219" s="24">
        <f>'landesw Umlage § 3_IST'!F219</f>
        <v>27048.261436359709</v>
      </c>
      <c r="G219" s="4">
        <f t="shared" si="15"/>
        <v>0</v>
      </c>
      <c r="H219" s="24">
        <f t="shared" si="16"/>
        <v>0</v>
      </c>
      <c r="I219" s="24">
        <f t="shared" si="19"/>
        <v>0</v>
      </c>
      <c r="J219" s="24">
        <f t="shared" si="17"/>
        <v>27048.261436359709</v>
      </c>
      <c r="K219" s="24">
        <f t="shared" si="18"/>
        <v>2254.0217863633093</v>
      </c>
      <c r="L219" s="24"/>
    </row>
    <row r="220" spans="1:12" x14ac:dyDescent="0.25">
      <c r="A220" s="20">
        <v>62141</v>
      </c>
      <c r="B220" s="17" t="s">
        <v>223</v>
      </c>
      <c r="C220" s="17" t="s">
        <v>212</v>
      </c>
      <c r="D220" s="67">
        <v>0</v>
      </c>
      <c r="E220" s="134">
        <v>0</v>
      </c>
      <c r="F220" s="24">
        <f>'landesw Umlage § 3_IST'!F220</f>
        <v>6820.4610083645766</v>
      </c>
      <c r="G220" s="4">
        <f t="shared" si="15"/>
        <v>0</v>
      </c>
      <c r="H220" s="24">
        <f t="shared" si="16"/>
        <v>0</v>
      </c>
      <c r="I220" s="24">
        <f t="shared" si="19"/>
        <v>0</v>
      </c>
      <c r="J220" s="24">
        <f t="shared" si="17"/>
        <v>6820.4610083645766</v>
      </c>
      <c r="K220" s="24">
        <f t="shared" si="18"/>
        <v>568.37175069704801</v>
      </c>
      <c r="L220" s="24"/>
    </row>
    <row r="221" spans="1:12" x14ac:dyDescent="0.25">
      <c r="A221" s="20">
        <v>62142</v>
      </c>
      <c r="B221" s="17" t="s">
        <v>224</v>
      </c>
      <c r="C221" s="17" t="s">
        <v>212</v>
      </c>
      <c r="D221" s="67">
        <v>0</v>
      </c>
      <c r="E221" s="134">
        <v>0</v>
      </c>
      <c r="F221" s="24">
        <f>'landesw Umlage § 3_IST'!F221</f>
        <v>3218.8406568753153</v>
      </c>
      <c r="G221" s="4">
        <f t="shared" si="15"/>
        <v>0</v>
      </c>
      <c r="H221" s="24">
        <f t="shared" si="16"/>
        <v>0</v>
      </c>
      <c r="I221" s="24">
        <f t="shared" si="19"/>
        <v>0</v>
      </c>
      <c r="J221" s="24">
        <f t="shared" si="17"/>
        <v>3218.8406568753153</v>
      </c>
      <c r="K221" s="24">
        <f t="shared" si="18"/>
        <v>268.23672140627627</v>
      </c>
      <c r="L221" s="24"/>
    </row>
    <row r="222" spans="1:12" x14ac:dyDescent="0.25">
      <c r="A222" s="20">
        <v>62143</v>
      </c>
      <c r="B222" s="17" t="s">
        <v>225</v>
      </c>
      <c r="C222" s="17" t="s">
        <v>212</v>
      </c>
      <c r="D222" s="67">
        <v>0</v>
      </c>
      <c r="E222" s="134">
        <v>0</v>
      </c>
      <c r="F222" s="24">
        <f>'landesw Umlage § 3_IST'!F222</f>
        <v>7236.7568991249391</v>
      </c>
      <c r="G222" s="4">
        <f t="shared" si="15"/>
        <v>0</v>
      </c>
      <c r="H222" s="24">
        <f t="shared" si="16"/>
        <v>0</v>
      </c>
      <c r="I222" s="24">
        <f t="shared" si="19"/>
        <v>0</v>
      </c>
      <c r="J222" s="24">
        <f t="shared" si="17"/>
        <v>7236.7568991249391</v>
      </c>
      <c r="K222" s="24">
        <f t="shared" si="18"/>
        <v>603.06307492707822</v>
      </c>
      <c r="L222" s="24"/>
    </row>
    <row r="223" spans="1:12" x14ac:dyDescent="0.25">
      <c r="A223" s="20">
        <v>62144</v>
      </c>
      <c r="B223" s="17" t="s">
        <v>226</v>
      </c>
      <c r="C223" s="17" t="s">
        <v>212</v>
      </c>
      <c r="D223" s="67">
        <v>0</v>
      </c>
      <c r="E223" s="134">
        <v>0</v>
      </c>
      <c r="F223" s="24">
        <f>'landesw Umlage § 3_IST'!F223</f>
        <v>1890.6116464687375</v>
      </c>
      <c r="G223" s="4">
        <f t="shared" si="15"/>
        <v>0</v>
      </c>
      <c r="H223" s="24">
        <f t="shared" si="16"/>
        <v>0</v>
      </c>
      <c r="I223" s="24">
        <f t="shared" si="19"/>
        <v>0</v>
      </c>
      <c r="J223" s="24">
        <f t="shared" si="17"/>
        <v>1890.6116464687375</v>
      </c>
      <c r="K223" s="24">
        <f t="shared" si="18"/>
        <v>157.55097053906147</v>
      </c>
      <c r="L223" s="24"/>
    </row>
    <row r="224" spans="1:12" x14ac:dyDescent="0.25">
      <c r="A224" s="20">
        <v>62145</v>
      </c>
      <c r="B224" s="17" t="s">
        <v>227</v>
      </c>
      <c r="C224" s="17" t="s">
        <v>212</v>
      </c>
      <c r="D224" s="67">
        <v>0</v>
      </c>
      <c r="E224" s="134">
        <v>0</v>
      </c>
      <c r="F224" s="24">
        <f>'landesw Umlage § 3_IST'!F224</f>
        <v>5519.8333678759027</v>
      </c>
      <c r="G224" s="4">
        <f t="shared" si="15"/>
        <v>0</v>
      </c>
      <c r="H224" s="24">
        <f t="shared" si="16"/>
        <v>0</v>
      </c>
      <c r="I224" s="24">
        <f t="shared" si="19"/>
        <v>0</v>
      </c>
      <c r="J224" s="24">
        <f t="shared" si="17"/>
        <v>5519.8333678759027</v>
      </c>
      <c r="K224" s="24">
        <f t="shared" si="18"/>
        <v>459.98611398965858</v>
      </c>
      <c r="L224" s="24"/>
    </row>
    <row r="225" spans="1:12" x14ac:dyDescent="0.25">
      <c r="A225" s="20">
        <v>62146</v>
      </c>
      <c r="B225" s="17" t="s">
        <v>228</v>
      </c>
      <c r="C225" s="17" t="s">
        <v>212</v>
      </c>
      <c r="D225" s="67">
        <v>0</v>
      </c>
      <c r="E225" s="134">
        <v>0</v>
      </c>
      <c r="F225" s="24">
        <f>'landesw Umlage § 3_IST'!F225</f>
        <v>2053.5457519415486</v>
      </c>
      <c r="G225" s="4">
        <f t="shared" si="15"/>
        <v>0</v>
      </c>
      <c r="H225" s="24">
        <f t="shared" si="16"/>
        <v>0</v>
      </c>
      <c r="I225" s="24">
        <f t="shared" si="19"/>
        <v>0</v>
      </c>
      <c r="J225" s="24">
        <f t="shared" si="17"/>
        <v>2053.5457519415486</v>
      </c>
      <c r="K225" s="24">
        <f t="shared" si="18"/>
        <v>171.12881266179571</v>
      </c>
      <c r="L225" s="24"/>
    </row>
    <row r="226" spans="1:12" x14ac:dyDescent="0.25">
      <c r="A226" s="20">
        <v>62147</v>
      </c>
      <c r="B226" s="17" t="s">
        <v>229</v>
      </c>
      <c r="C226" s="17" t="s">
        <v>212</v>
      </c>
      <c r="D226" s="67">
        <v>0</v>
      </c>
      <c r="E226" s="134">
        <v>0</v>
      </c>
      <c r="F226" s="24">
        <f>'landesw Umlage § 3_IST'!F226</f>
        <v>1781.0347193108455</v>
      </c>
      <c r="G226" s="4">
        <f t="shared" si="15"/>
        <v>0</v>
      </c>
      <c r="H226" s="24">
        <f t="shared" si="16"/>
        <v>0</v>
      </c>
      <c r="I226" s="24">
        <f t="shared" si="19"/>
        <v>0</v>
      </c>
      <c r="J226" s="24">
        <f t="shared" si="17"/>
        <v>1781.0347193108455</v>
      </c>
      <c r="K226" s="24">
        <f t="shared" si="18"/>
        <v>148.41955994257046</v>
      </c>
      <c r="L226" s="24"/>
    </row>
    <row r="227" spans="1:12" x14ac:dyDescent="0.25">
      <c r="A227" s="20">
        <v>62148</v>
      </c>
      <c r="B227" s="17" t="s">
        <v>230</v>
      </c>
      <c r="C227" s="17" t="s">
        <v>212</v>
      </c>
      <c r="D227" s="67">
        <v>0</v>
      </c>
      <c r="E227" s="134">
        <v>0</v>
      </c>
      <c r="F227" s="24">
        <f>'landesw Umlage § 3_IST'!F227</f>
        <v>1322.6276401827133</v>
      </c>
      <c r="G227" s="4">
        <f t="shared" si="15"/>
        <v>0</v>
      </c>
      <c r="H227" s="24">
        <f t="shared" si="16"/>
        <v>0</v>
      </c>
      <c r="I227" s="24">
        <f t="shared" si="19"/>
        <v>0</v>
      </c>
      <c r="J227" s="24">
        <f t="shared" si="17"/>
        <v>1322.6276401827133</v>
      </c>
      <c r="K227" s="24">
        <f t="shared" si="18"/>
        <v>110.21897001522611</v>
      </c>
      <c r="L227" s="24"/>
    </row>
    <row r="228" spans="1:12" x14ac:dyDescent="0.25">
      <c r="A228" s="20">
        <v>62202</v>
      </c>
      <c r="B228" s="17" t="s">
        <v>231</v>
      </c>
      <c r="C228" s="17" t="s">
        <v>232</v>
      </c>
      <c r="D228" s="67">
        <v>0</v>
      </c>
      <c r="E228" s="134">
        <v>0</v>
      </c>
      <c r="F228" s="24">
        <f>'landesw Umlage § 3_IST'!F228</f>
        <v>1564.0233153563777</v>
      </c>
      <c r="G228" s="4">
        <f t="shared" si="15"/>
        <v>0</v>
      </c>
      <c r="H228" s="24">
        <f t="shared" si="16"/>
        <v>0</v>
      </c>
      <c r="I228" s="24">
        <f t="shared" si="19"/>
        <v>0</v>
      </c>
      <c r="J228" s="24">
        <f t="shared" si="17"/>
        <v>1564.0233153563777</v>
      </c>
      <c r="K228" s="24">
        <f t="shared" si="18"/>
        <v>130.33527627969815</v>
      </c>
      <c r="L228" s="24"/>
    </row>
    <row r="229" spans="1:12" x14ac:dyDescent="0.25">
      <c r="A229" s="20">
        <v>62205</v>
      </c>
      <c r="B229" s="17" t="s">
        <v>233</v>
      </c>
      <c r="C229" s="17" t="s">
        <v>232</v>
      </c>
      <c r="D229" s="67">
        <v>0</v>
      </c>
      <c r="E229" s="134">
        <v>0</v>
      </c>
      <c r="F229" s="24">
        <f>'landesw Umlage § 3_IST'!F229</f>
        <v>1504.2896189777709</v>
      </c>
      <c r="G229" s="4">
        <f t="shared" si="15"/>
        <v>0</v>
      </c>
      <c r="H229" s="24">
        <f t="shared" si="16"/>
        <v>0</v>
      </c>
      <c r="I229" s="24">
        <f t="shared" si="19"/>
        <v>0</v>
      </c>
      <c r="J229" s="24">
        <f t="shared" si="17"/>
        <v>1504.2896189777709</v>
      </c>
      <c r="K229" s="24">
        <f t="shared" si="18"/>
        <v>125.35746824814758</v>
      </c>
      <c r="L229" s="24"/>
    </row>
    <row r="230" spans="1:12" x14ac:dyDescent="0.25">
      <c r="A230" s="20">
        <v>62206</v>
      </c>
      <c r="B230" s="17" t="s">
        <v>234</v>
      </c>
      <c r="C230" s="17" t="s">
        <v>232</v>
      </c>
      <c r="D230" s="67">
        <v>0</v>
      </c>
      <c r="E230" s="134">
        <v>0</v>
      </c>
      <c r="F230" s="24">
        <f>'landesw Umlage § 3_IST'!F230</f>
        <v>825.75984074195173</v>
      </c>
      <c r="G230" s="4">
        <f t="shared" si="15"/>
        <v>0</v>
      </c>
      <c r="H230" s="24">
        <f t="shared" si="16"/>
        <v>0</v>
      </c>
      <c r="I230" s="24">
        <f t="shared" si="19"/>
        <v>0</v>
      </c>
      <c r="J230" s="24">
        <f t="shared" si="17"/>
        <v>825.75984074195173</v>
      </c>
      <c r="K230" s="24">
        <f t="shared" si="18"/>
        <v>68.813320061829316</v>
      </c>
      <c r="L230" s="24"/>
    </row>
    <row r="231" spans="1:12" x14ac:dyDescent="0.25">
      <c r="A231" s="20">
        <v>62209</v>
      </c>
      <c r="B231" s="17" t="s">
        <v>235</v>
      </c>
      <c r="C231" s="17" t="s">
        <v>232</v>
      </c>
      <c r="D231" s="67">
        <v>0</v>
      </c>
      <c r="E231" s="134">
        <v>0</v>
      </c>
      <c r="F231" s="24">
        <f>'landesw Umlage § 3_IST'!F231</f>
        <v>953.67877888054511</v>
      </c>
      <c r="G231" s="4">
        <f t="shared" si="15"/>
        <v>0</v>
      </c>
      <c r="H231" s="24">
        <f t="shared" si="16"/>
        <v>0</v>
      </c>
      <c r="I231" s="24">
        <f t="shared" si="19"/>
        <v>0</v>
      </c>
      <c r="J231" s="24">
        <f t="shared" si="17"/>
        <v>953.67877888054511</v>
      </c>
      <c r="K231" s="24">
        <f t="shared" si="18"/>
        <v>79.473231573378754</v>
      </c>
      <c r="L231" s="24"/>
    </row>
    <row r="232" spans="1:12" x14ac:dyDescent="0.25">
      <c r="A232" s="20">
        <v>62211</v>
      </c>
      <c r="B232" s="17" t="s">
        <v>236</v>
      </c>
      <c r="C232" s="17" t="s">
        <v>232</v>
      </c>
      <c r="D232" s="67">
        <v>0</v>
      </c>
      <c r="E232" s="134">
        <v>0</v>
      </c>
      <c r="F232" s="24">
        <f>'landesw Umlage § 3_IST'!F232</f>
        <v>1872.050747759869</v>
      </c>
      <c r="G232" s="4">
        <f t="shared" si="15"/>
        <v>0</v>
      </c>
      <c r="H232" s="24">
        <f t="shared" si="16"/>
        <v>0</v>
      </c>
      <c r="I232" s="24">
        <f t="shared" si="19"/>
        <v>0</v>
      </c>
      <c r="J232" s="24">
        <f t="shared" si="17"/>
        <v>1872.050747759869</v>
      </c>
      <c r="K232" s="24">
        <f t="shared" si="18"/>
        <v>156.00422897998908</v>
      </c>
      <c r="L232" s="24"/>
    </row>
    <row r="233" spans="1:12" x14ac:dyDescent="0.25">
      <c r="A233" s="20">
        <v>62214</v>
      </c>
      <c r="B233" s="17" t="s">
        <v>237</v>
      </c>
      <c r="C233" s="17" t="s">
        <v>232</v>
      </c>
      <c r="D233" s="67">
        <v>0</v>
      </c>
      <c r="E233" s="134">
        <v>0</v>
      </c>
      <c r="F233" s="24">
        <f>'landesw Umlage § 3_IST'!F233</f>
        <v>1527.1994640144521</v>
      </c>
      <c r="G233" s="4">
        <f t="shared" si="15"/>
        <v>0</v>
      </c>
      <c r="H233" s="24">
        <f t="shared" si="16"/>
        <v>0</v>
      </c>
      <c r="I233" s="24">
        <f t="shared" si="19"/>
        <v>0</v>
      </c>
      <c r="J233" s="24">
        <f t="shared" si="17"/>
        <v>1527.1994640144521</v>
      </c>
      <c r="K233" s="24">
        <f t="shared" si="18"/>
        <v>127.26662200120434</v>
      </c>
      <c r="L233" s="24"/>
    </row>
    <row r="234" spans="1:12" x14ac:dyDescent="0.25">
      <c r="A234" s="20">
        <v>62216</v>
      </c>
      <c r="B234" s="17" t="s">
        <v>238</v>
      </c>
      <c r="C234" s="17" t="s">
        <v>232</v>
      </c>
      <c r="D234" s="67">
        <v>0</v>
      </c>
      <c r="E234" s="134">
        <v>0</v>
      </c>
      <c r="F234" s="24">
        <f>'landesw Umlage § 3_IST'!F234</f>
        <v>917.44143029706845</v>
      </c>
      <c r="G234" s="4">
        <f t="shared" si="15"/>
        <v>0</v>
      </c>
      <c r="H234" s="24">
        <f t="shared" si="16"/>
        <v>0</v>
      </c>
      <c r="I234" s="24">
        <f t="shared" si="19"/>
        <v>0</v>
      </c>
      <c r="J234" s="24">
        <f t="shared" si="17"/>
        <v>917.44143029706845</v>
      </c>
      <c r="K234" s="24">
        <f t="shared" si="18"/>
        <v>76.453452524755704</v>
      </c>
      <c r="L234" s="24"/>
    </row>
    <row r="235" spans="1:12" x14ac:dyDescent="0.25">
      <c r="A235" s="20">
        <v>62219</v>
      </c>
      <c r="B235" s="17" t="s">
        <v>239</v>
      </c>
      <c r="C235" s="17" t="s">
        <v>232</v>
      </c>
      <c r="D235" s="67">
        <v>0</v>
      </c>
      <c r="E235" s="134">
        <v>0</v>
      </c>
      <c r="F235" s="24">
        <f>'landesw Umlage § 3_IST'!F235</f>
        <v>7119.6087093410333</v>
      </c>
      <c r="G235" s="4">
        <f t="shared" si="15"/>
        <v>0</v>
      </c>
      <c r="H235" s="24">
        <f t="shared" si="16"/>
        <v>0</v>
      </c>
      <c r="I235" s="24">
        <f t="shared" si="19"/>
        <v>0</v>
      </c>
      <c r="J235" s="24">
        <f t="shared" si="17"/>
        <v>7119.6087093410333</v>
      </c>
      <c r="K235" s="24">
        <f t="shared" si="18"/>
        <v>593.30072577841941</v>
      </c>
      <c r="L235" s="24"/>
    </row>
    <row r="236" spans="1:12" x14ac:dyDescent="0.25">
      <c r="A236" s="20">
        <v>62220</v>
      </c>
      <c r="B236" s="17" t="s">
        <v>240</v>
      </c>
      <c r="C236" s="17" t="s">
        <v>232</v>
      </c>
      <c r="D236" s="67">
        <v>0</v>
      </c>
      <c r="E236" s="134">
        <v>0</v>
      </c>
      <c r="F236" s="24">
        <f>'landesw Umlage § 3_IST'!F236</f>
        <v>1868.6825044046275</v>
      </c>
      <c r="G236" s="4">
        <f t="shared" si="15"/>
        <v>0</v>
      </c>
      <c r="H236" s="24">
        <f t="shared" si="16"/>
        <v>0</v>
      </c>
      <c r="I236" s="24">
        <f t="shared" si="19"/>
        <v>0</v>
      </c>
      <c r="J236" s="24">
        <f t="shared" si="17"/>
        <v>1868.6825044046275</v>
      </c>
      <c r="K236" s="24">
        <f t="shared" si="18"/>
        <v>155.72354203371896</v>
      </c>
      <c r="L236" s="24"/>
    </row>
    <row r="237" spans="1:12" x14ac:dyDescent="0.25">
      <c r="A237" s="20">
        <v>62226</v>
      </c>
      <c r="B237" s="17" t="s">
        <v>241</v>
      </c>
      <c r="C237" s="17" t="s">
        <v>232</v>
      </c>
      <c r="D237" s="67">
        <v>0</v>
      </c>
      <c r="E237" s="134">
        <v>0</v>
      </c>
      <c r="F237" s="24">
        <f>'landesw Umlage § 3_IST'!F237</f>
        <v>1575.4710429593151</v>
      </c>
      <c r="G237" s="4">
        <f t="shared" si="15"/>
        <v>0</v>
      </c>
      <c r="H237" s="24">
        <f t="shared" si="16"/>
        <v>0</v>
      </c>
      <c r="I237" s="24">
        <f t="shared" si="19"/>
        <v>0</v>
      </c>
      <c r="J237" s="24">
        <f t="shared" si="17"/>
        <v>1575.4710429593151</v>
      </c>
      <c r="K237" s="24">
        <f t="shared" si="18"/>
        <v>131.28925357994294</v>
      </c>
      <c r="L237" s="24"/>
    </row>
    <row r="238" spans="1:12" x14ac:dyDescent="0.25">
      <c r="A238" s="20">
        <v>62232</v>
      </c>
      <c r="B238" s="17" t="s">
        <v>242</v>
      </c>
      <c r="C238" s="17" t="s">
        <v>232</v>
      </c>
      <c r="D238" s="67">
        <v>0</v>
      </c>
      <c r="E238" s="134">
        <v>0</v>
      </c>
      <c r="F238" s="24">
        <f>'landesw Umlage § 3_IST'!F238</f>
        <v>1031.8928526351951</v>
      </c>
      <c r="G238" s="4">
        <f t="shared" si="15"/>
        <v>0</v>
      </c>
      <c r="H238" s="24">
        <f t="shared" si="16"/>
        <v>0</v>
      </c>
      <c r="I238" s="24">
        <f t="shared" si="19"/>
        <v>0</v>
      </c>
      <c r="J238" s="24">
        <f t="shared" si="17"/>
        <v>1031.8928526351951</v>
      </c>
      <c r="K238" s="24">
        <f t="shared" si="18"/>
        <v>85.991071052932924</v>
      </c>
      <c r="L238" s="24"/>
    </row>
    <row r="239" spans="1:12" x14ac:dyDescent="0.25">
      <c r="A239" s="20">
        <v>62233</v>
      </c>
      <c r="B239" s="17" t="s">
        <v>243</v>
      </c>
      <c r="C239" s="17" t="s">
        <v>232</v>
      </c>
      <c r="D239" s="67">
        <v>0</v>
      </c>
      <c r="E239" s="134">
        <v>0</v>
      </c>
      <c r="F239" s="24">
        <f>'landesw Umlage § 3_IST'!F239</f>
        <v>2526.3877743951552</v>
      </c>
      <c r="G239" s="4">
        <f t="shared" si="15"/>
        <v>0</v>
      </c>
      <c r="H239" s="24">
        <f t="shared" si="16"/>
        <v>0</v>
      </c>
      <c r="I239" s="24">
        <f t="shared" si="19"/>
        <v>0</v>
      </c>
      <c r="J239" s="24">
        <f t="shared" si="17"/>
        <v>2526.3877743951552</v>
      </c>
      <c r="K239" s="24">
        <f t="shared" si="18"/>
        <v>210.5323145329296</v>
      </c>
      <c r="L239" s="24"/>
    </row>
    <row r="240" spans="1:12" x14ac:dyDescent="0.25">
      <c r="A240" s="20">
        <v>62235</v>
      </c>
      <c r="B240" s="17" t="s">
        <v>244</v>
      </c>
      <c r="C240" s="17" t="s">
        <v>232</v>
      </c>
      <c r="D240" s="67">
        <v>0</v>
      </c>
      <c r="E240" s="134">
        <v>0</v>
      </c>
      <c r="F240" s="24">
        <f>'landesw Umlage § 3_IST'!F240</f>
        <v>1473.9384998343417</v>
      </c>
      <c r="G240" s="4">
        <f t="shared" si="15"/>
        <v>0</v>
      </c>
      <c r="H240" s="24">
        <f t="shared" si="16"/>
        <v>0</v>
      </c>
      <c r="I240" s="24">
        <f t="shared" si="19"/>
        <v>0</v>
      </c>
      <c r="J240" s="24">
        <f t="shared" si="17"/>
        <v>1473.9384998343417</v>
      </c>
      <c r="K240" s="24">
        <f t="shared" si="18"/>
        <v>122.82820831952847</v>
      </c>
      <c r="L240" s="24"/>
    </row>
    <row r="241" spans="1:12" x14ac:dyDescent="0.25">
      <c r="A241" s="20">
        <v>62242</v>
      </c>
      <c r="B241" s="17" t="s">
        <v>245</v>
      </c>
      <c r="C241" s="17" t="s">
        <v>232</v>
      </c>
      <c r="D241" s="67">
        <v>0</v>
      </c>
      <c r="E241" s="134">
        <v>0</v>
      </c>
      <c r="F241" s="24">
        <f>'landesw Umlage § 3_IST'!F241</f>
        <v>750.25395829002287</v>
      </c>
      <c r="G241" s="4">
        <f t="shared" si="15"/>
        <v>0</v>
      </c>
      <c r="H241" s="24">
        <f t="shared" si="16"/>
        <v>0</v>
      </c>
      <c r="I241" s="24">
        <f t="shared" si="19"/>
        <v>0</v>
      </c>
      <c r="J241" s="24">
        <f t="shared" si="17"/>
        <v>750.25395829002287</v>
      </c>
      <c r="K241" s="24">
        <f t="shared" si="18"/>
        <v>62.521163190835239</v>
      </c>
      <c r="L241" s="24"/>
    </row>
    <row r="242" spans="1:12" x14ac:dyDescent="0.25">
      <c r="A242" s="20">
        <v>62244</v>
      </c>
      <c r="B242" s="17" t="s">
        <v>246</v>
      </c>
      <c r="C242" s="17" t="s">
        <v>232</v>
      </c>
      <c r="D242" s="67">
        <v>0</v>
      </c>
      <c r="E242" s="134">
        <v>0</v>
      </c>
      <c r="F242" s="24">
        <f>'landesw Umlage § 3_IST'!F242</f>
        <v>2102.8891618343719</v>
      </c>
      <c r="G242" s="4">
        <f t="shared" si="15"/>
        <v>0</v>
      </c>
      <c r="H242" s="24">
        <f t="shared" si="16"/>
        <v>0</v>
      </c>
      <c r="I242" s="24">
        <f t="shared" si="19"/>
        <v>0</v>
      </c>
      <c r="J242" s="24">
        <f t="shared" si="17"/>
        <v>2102.8891618343719</v>
      </c>
      <c r="K242" s="24">
        <f t="shared" si="18"/>
        <v>175.24076348619766</v>
      </c>
      <c r="L242" s="24"/>
    </row>
    <row r="243" spans="1:12" x14ac:dyDescent="0.25">
      <c r="A243" s="20">
        <v>62245</v>
      </c>
      <c r="B243" s="17" t="s">
        <v>247</v>
      </c>
      <c r="C243" s="17" t="s">
        <v>232</v>
      </c>
      <c r="D243" s="67">
        <v>0</v>
      </c>
      <c r="E243" s="134">
        <v>0</v>
      </c>
      <c r="F243" s="24">
        <f>'landesw Umlage § 3_IST'!F243</f>
        <v>1005.5321684431783</v>
      </c>
      <c r="G243" s="4">
        <f t="shared" si="15"/>
        <v>0</v>
      </c>
      <c r="H243" s="24">
        <f t="shared" si="16"/>
        <v>0</v>
      </c>
      <c r="I243" s="24">
        <f t="shared" si="19"/>
        <v>0</v>
      </c>
      <c r="J243" s="24">
        <f t="shared" si="17"/>
        <v>1005.5321684431783</v>
      </c>
      <c r="K243" s="24">
        <f t="shared" si="18"/>
        <v>83.794347370264859</v>
      </c>
      <c r="L243" s="24"/>
    </row>
    <row r="244" spans="1:12" x14ac:dyDescent="0.25">
      <c r="A244" s="20">
        <v>62247</v>
      </c>
      <c r="B244" s="17" t="s">
        <v>248</v>
      </c>
      <c r="C244" s="17" t="s">
        <v>232</v>
      </c>
      <c r="D244" s="67">
        <v>0</v>
      </c>
      <c r="E244" s="134">
        <v>0</v>
      </c>
      <c r="F244" s="24">
        <f>'landesw Umlage § 3_IST'!F244</f>
        <v>956.0949903438966</v>
      </c>
      <c r="G244" s="4">
        <f t="shared" si="15"/>
        <v>0</v>
      </c>
      <c r="H244" s="24">
        <f t="shared" si="16"/>
        <v>0</v>
      </c>
      <c r="I244" s="24">
        <f t="shared" si="19"/>
        <v>0</v>
      </c>
      <c r="J244" s="24">
        <f t="shared" si="17"/>
        <v>956.0949903438966</v>
      </c>
      <c r="K244" s="24">
        <f t="shared" si="18"/>
        <v>79.67458252865805</v>
      </c>
      <c r="L244" s="24"/>
    </row>
    <row r="245" spans="1:12" x14ac:dyDescent="0.25">
      <c r="A245" s="20">
        <v>62252</v>
      </c>
      <c r="B245" s="17" t="s">
        <v>249</v>
      </c>
      <c r="C245" s="17" t="s">
        <v>232</v>
      </c>
      <c r="D245" s="67">
        <v>0</v>
      </c>
      <c r="E245" s="134">
        <v>0</v>
      </c>
      <c r="F245" s="24">
        <f>'landesw Umlage § 3_IST'!F245</f>
        <v>988.46578910392327</v>
      </c>
      <c r="G245" s="4">
        <f t="shared" si="15"/>
        <v>0</v>
      </c>
      <c r="H245" s="24">
        <f t="shared" si="16"/>
        <v>0</v>
      </c>
      <c r="I245" s="24">
        <f t="shared" si="19"/>
        <v>0</v>
      </c>
      <c r="J245" s="24">
        <f t="shared" si="17"/>
        <v>988.46578910392327</v>
      </c>
      <c r="K245" s="24">
        <f t="shared" si="18"/>
        <v>82.372149091993606</v>
      </c>
      <c r="L245" s="24"/>
    </row>
    <row r="246" spans="1:12" x14ac:dyDescent="0.25">
      <c r="A246" s="20">
        <v>62256</v>
      </c>
      <c r="B246" s="17" t="s">
        <v>250</v>
      </c>
      <c r="C246" s="17" t="s">
        <v>232</v>
      </c>
      <c r="D246" s="67">
        <v>0</v>
      </c>
      <c r="E246" s="134">
        <v>0</v>
      </c>
      <c r="F246" s="24">
        <f>'landesw Umlage § 3_IST'!F246</f>
        <v>1706.9385145175918</v>
      </c>
      <c r="G246" s="4">
        <f t="shared" si="15"/>
        <v>0</v>
      </c>
      <c r="H246" s="24">
        <f t="shared" si="16"/>
        <v>0</v>
      </c>
      <c r="I246" s="24">
        <f t="shared" si="19"/>
        <v>0</v>
      </c>
      <c r="J246" s="24">
        <f t="shared" si="17"/>
        <v>1706.9385145175918</v>
      </c>
      <c r="K246" s="24">
        <f t="shared" si="18"/>
        <v>142.24487620979932</v>
      </c>
      <c r="L246" s="24"/>
    </row>
    <row r="247" spans="1:12" x14ac:dyDescent="0.25">
      <c r="A247" s="20">
        <v>62262</v>
      </c>
      <c r="B247" s="17" t="s">
        <v>251</v>
      </c>
      <c r="C247" s="17" t="s">
        <v>232</v>
      </c>
      <c r="D247" s="67">
        <v>0</v>
      </c>
      <c r="E247" s="134">
        <v>0</v>
      </c>
      <c r="F247" s="24">
        <f>'landesw Umlage § 3_IST'!F247</f>
        <v>1031.8244066449006</v>
      </c>
      <c r="G247" s="4">
        <f t="shared" si="15"/>
        <v>0</v>
      </c>
      <c r="H247" s="24">
        <f t="shared" si="16"/>
        <v>0</v>
      </c>
      <c r="I247" s="24">
        <f t="shared" si="19"/>
        <v>0</v>
      </c>
      <c r="J247" s="24">
        <f t="shared" si="17"/>
        <v>1031.8244066449006</v>
      </c>
      <c r="K247" s="24">
        <f t="shared" si="18"/>
        <v>85.985367220408378</v>
      </c>
      <c r="L247" s="24"/>
    </row>
    <row r="248" spans="1:12" x14ac:dyDescent="0.25">
      <c r="A248" s="20">
        <v>62264</v>
      </c>
      <c r="B248" s="17" t="s">
        <v>252</v>
      </c>
      <c r="C248" s="17" t="s">
        <v>232</v>
      </c>
      <c r="D248" s="67">
        <v>0</v>
      </c>
      <c r="E248" s="134">
        <v>0</v>
      </c>
      <c r="F248" s="24">
        <f>'landesw Umlage § 3_IST'!F248</f>
        <v>3387.6138505195804</v>
      </c>
      <c r="G248" s="4">
        <f t="shared" si="15"/>
        <v>0</v>
      </c>
      <c r="H248" s="24">
        <f t="shared" si="16"/>
        <v>0</v>
      </c>
      <c r="I248" s="24">
        <f t="shared" si="19"/>
        <v>0</v>
      </c>
      <c r="J248" s="24">
        <f t="shared" si="17"/>
        <v>3387.6138505195804</v>
      </c>
      <c r="K248" s="24">
        <f t="shared" si="18"/>
        <v>282.30115420996503</v>
      </c>
      <c r="L248" s="24"/>
    </row>
    <row r="249" spans="1:12" x14ac:dyDescent="0.25">
      <c r="A249" s="20">
        <v>62265</v>
      </c>
      <c r="B249" s="17" t="s">
        <v>253</v>
      </c>
      <c r="C249" s="17" t="s">
        <v>232</v>
      </c>
      <c r="D249" s="67">
        <v>0</v>
      </c>
      <c r="E249" s="134">
        <v>0</v>
      </c>
      <c r="F249" s="24">
        <f>'landesw Umlage § 3_IST'!F249</f>
        <v>1408.9290045825499</v>
      </c>
      <c r="G249" s="4">
        <f t="shared" si="15"/>
        <v>0</v>
      </c>
      <c r="H249" s="24">
        <f t="shared" si="16"/>
        <v>0</v>
      </c>
      <c r="I249" s="24">
        <f t="shared" si="19"/>
        <v>0</v>
      </c>
      <c r="J249" s="24">
        <f t="shared" si="17"/>
        <v>1408.9290045825499</v>
      </c>
      <c r="K249" s="24">
        <f t="shared" si="18"/>
        <v>117.41075038187915</v>
      </c>
      <c r="L249" s="24"/>
    </row>
    <row r="250" spans="1:12" x14ac:dyDescent="0.25">
      <c r="A250" s="20">
        <v>62266</v>
      </c>
      <c r="B250" s="17" t="s">
        <v>254</v>
      </c>
      <c r="C250" s="17" t="s">
        <v>232</v>
      </c>
      <c r="D250" s="67">
        <v>0</v>
      </c>
      <c r="E250" s="134">
        <v>0</v>
      </c>
      <c r="F250" s="24">
        <f>'landesw Umlage § 3_IST'!F250</f>
        <v>1807.9706081296586</v>
      </c>
      <c r="G250" s="4">
        <f t="shared" si="15"/>
        <v>0</v>
      </c>
      <c r="H250" s="24">
        <f t="shared" si="16"/>
        <v>0</v>
      </c>
      <c r="I250" s="24">
        <f t="shared" si="19"/>
        <v>0</v>
      </c>
      <c r="J250" s="24">
        <f t="shared" si="17"/>
        <v>1807.9706081296586</v>
      </c>
      <c r="K250" s="24">
        <f t="shared" si="18"/>
        <v>150.66421734413822</v>
      </c>
      <c r="L250" s="24"/>
    </row>
    <row r="251" spans="1:12" x14ac:dyDescent="0.25">
      <c r="A251" s="20">
        <v>62267</v>
      </c>
      <c r="B251" s="17" t="s">
        <v>255</v>
      </c>
      <c r="C251" s="17" t="s">
        <v>232</v>
      </c>
      <c r="D251" s="67">
        <v>0</v>
      </c>
      <c r="E251" s="134">
        <v>0</v>
      </c>
      <c r="F251" s="24">
        <f>'landesw Umlage § 3_IST'!F251</f>
        <v>8213.997797271124</v>
      </c>
      <c r="G251" s="4">
        <f t="shared" si="15"/>
        <v>0</v>
      </c>
      <c r="H251" s="24">
        <f t="shared" si="16"/>
        <v>0</v>
      </c>
      <c r="I251" s="24">
        <f t="shared" si="19"/>
        <v>0</v>
      </c>
      <c r="J251" s="24">
        <f t="shared" si="17"/>
        <v>8213.997797271124</v>
      </c>
      <c r="K251" s="24">
        <f t="shared" si="18"/>
        <v>684.49981643926037</v>
      </c>
      <c r="L251" s="24"/>
    </row>
    <row r="252" spans="1:12" x14ac:dyDescent="0.25">
      <c r="A252" s="20">
        <v>62268</v>
      </c>
      <c r="B252" s="17" t="s">
        <v>256</v>
      </c>
      <c r="C252" s="17" t="s">
        <v>232</v>
      </c>
      <c r="D252" s="67">
        <v>0</v>
      </c>
      <c r="E252" s="134">
        <v>0</v>
      </c>
      <c r="F252" s="24">
        <f>'landesw Umlage § 3_IST'!F252</f>
        <v>2501.7048141779842</v>
      </c>
      <c r="G252" s="4">
        <f t="shared" si="15"/>
        <v>0</v>
      </c>
      <c r="H252" s="24">
        <f t="shared" si="16"/>
        <v>0</v>
      </c>
      <c r="I252" s="24">
        <f t="shared" si="19"/>
        <v>0</v>
      </c>
      <c r="J252" s="24">
        <f t="shared" si="17"/>
        <v>2501.7048141779842</v>
      </c>
      <c r="K252" s="24">
        <f t="shared" si="18"/>
        <v>208.47540118149868</v>
      </c>
      <c r="L252" s="24"/>
    </row>
    <row r="253" spans="1:12" x14ac:dyDescent="0.25">
      <c r="A253" s="20">
        <v>62269</v>
      </c>
      <c r="B253" s="17" t="s">
        <v>257</v>
      </c>
      <c r="C253" s="17" t="s">
        <v>232</v>
      </c>
      <c r="D253" s="67">
        <v>0</v>
      </c>
      <c r="E253" s="134">
        <v>0</v>
      </c>
      <c r="F253" s="24">
        <f>'landesw Umlage § 3_IST'!F253</f>
        <v>2038.8565749373367</v>
      </c>
      <c r="G253" s="4">
        <f t="shared" si="15"/>
        <v>0</v>
      </c>
      <c r="H253" s="24">
        <f t="shared" si="16"/>
        <v>0</v>
      </c>
      <c r="I253" s="24">
        <f t="shared" si="19"/>
        <v>0</v>
      </c>
      <c r="J253" s="24">
        <f t="shared" si="17"/>
        <v>2038.8565749373367</v>
      </c>
      <c r="K253" s="24">
        <f t="shared" si="18"/>
        <v>169.9047145781114</v>
      </c>
      <c r="L253" s="24"/>
    </row>
    <row r="254" spans="1:12" x14ac:dyDescent="0.25">
      <c r="A254" s="20">
        <v>62270</v>
      </c>
      <c r="B254" s="17" t="s">
        <v>258</v>
      </c>
      <c r="C254" s="17" t="s">
        <v>232</v>
      </c>
      <c r="D254" s="67">
        <v>0</v>
      </c>
      <c r="E254" s="134">
        <v>0</v>
      </c>
      <c r="F254" s="24">
        <f>'landesw Umlage § 3_IST'!F254</f>
        <v>1965.321687841229</v>
      </c>
      <c r="G254" s="4">
        <f t="shared" si="15"/>
        <v>0</v>
      </c>
      <c r="H254" s="24">
        <f t="shared" si="16"/>
        <v>0</v>
      </c>
      <c r="I254" s="24">
        <f t="shared" si="19"/>
        <v>0</v>
      </c>
      <c r="J254" s="24">
        <f t="shared" si="17"/>
        <v>1965.321687841229</v>
      </c>
      <c r="K254" s="24">
        <f t="shared" si="18"/>
        <v>163.77680732010242</v>
      </c>
      <c r="L254" s="24"/>
    </row>
    <row r="255" spans="1:12" x14ac:dyDescent="0.25">
      <c r="A255" s="20">
        <v>62271</v>
      </c>
      <c r="B255" s="17" t="s">
        <v>259</v>
      </c>
      <c r="C255" s="17" t="s">
        <v>232</v>
      </c>
      <c r="D255" s="67">
        <v>0</v>
      </c>
      <c r="E255" s="134">
        <v>0</v>
      </c>
      <c r="F255" s="24">
        <f>'landesw Umlage § 3_IST'!F255</f>
        <v>4116.6815889078289</v>
      </c>
      <c r="G255" s="4">
        <f t="shared" si="15"/>
        <v>0</v>
      </c>
      <c r="H255" s="24">
        <f t="shared" si="16"/>
        <v>0</v>
      </c>
      <c r="I255" s="24">
        <f t="shared" si="19"/>
        <v>0</v>
      </c>
      <c r="J255" s="24">
        <f t="shared" si="17"/>
        <v>4116.6815889078289</v>
      </c>
      <c r="K255" s="24">
        <f t="shared" si="18"/>
        <v>343.05679907565241</v>
      </c>
      <c r="L255" s="24"/>
    </row>
    <row r="256" spans="1:12" x14ac:dyDescent="0.25">
      <c r="A256" s="20">
        <v>62272</v>
      </c>
      <c r="B256" s="17" t="s">
        <v>260</v>
      </c>
      <c r="C256" s="17" t="s">
        <v>232</v>
      </c>
      <c r="D256" s="67">
        <v>0</v>
      </c>
      <c r="E256" s="134">
        <v>0</v>
      </c>
      <c r="F256" s="24">
        <f>'landesw Umlage § 3_IST'!F256</f>
        <v>2325.0055668569039</v>
      </c>
      <c r="G256" s="4">
        <f t="shared" si="15"/>
        <v>0</v>
      </c>
      <c r="H256" s="24">
        <f t="shared" si="16"/>
        <v>0</v>
      </c>
      <c r="I256" s="24">
        <f t="shared" si="19"/>
        <v>0</v>
      </c>
      <c r="J256" s="24">
        <f t="shared" si="17"/>
        <v>2325.0055668569039</v>
      </c>
      <c r="K256" s="24">
        <f t="shared" si="18"/>
        <v>193.75046390474199</v>
      </c>
      <c r="L256" s="24"/>
    </row>
    <row r="257" spans="1:13" x14ac:dyDescent="0.25">
      <c r="A257" s="20">
        <v>62273</v>
      </c>
      <c r="B257" s="17" t="s">
        <v>261</v>
      </c>
      <c r="C257" s="17" t="s">
        <v>232</v>
      </c>
      <c r="D257" s="67">
        <v>0</v>
      </c>
      <c r="E257" s="134">
        <v>0</v>
      </c>
      <c r="F257" s="24">
        <f>'landesw Umlage § 3_IST'!F257</f>
        <v>1672.7454248447143</v>
      </c>
      <c r="G257" s="4">
        <f t="shared" si="15"/>
        <v>0</v>
      </c>
      <c r="H257" s="24">
        <f t="shared" si="16"/>
        <v>0</v>
      </c>
      <c r="I257" s="24">
        <f t="shared" si="19"/>
        <v>0</v>
      </c>
      <c r="J257" s="24">
        <f t="shared" si="17"/>
        <v>1672.7454248447143</v>
      </c>
      <c r="K257" s="24">
        <f t="shared" si="18"/>
        <v>139.39545207039285</v>
      </c>
      <c r="L257" s="24"/>
    </row>
    <row r="258" spans="1:13" x14ac:dyDescent="0.25">
      <c r="A258" s="20">
        <v>62274</v>
      </c>
      <c r="B258" s="17" t="s">
        <v>262</v>
      </c>
      <c r="C258" s="17" t="s">
        <v>232</v>
      </c>
      <c r="D258" s="67">
        <v>0</v>
      </c>
      <c r="E258" s="134">
        <v>0</v>
      </c>
      <c r="F258" s="24">
        <f>'landesw Umlage § 3_IST'!F258</f>
        <v>1062.0678363635063</v>
      </c>
      <c r="G258" s="4">
        <f t="shared" si="15"/>
        <v>0</v>
      </c>
      <c r="H258" s="24">
        <f t="shared" si="16"/>
        <v>0</v>
      </c>
      <c r="I258" s="24">
        <f t="shared" si="19"/>
        <v>0</v>
      </c>
      <c r="J258" s="24">
        <f t="shared" si="17"/>
        <v>1062.0678363635063</v>
      </c>
      <c r="K258" s="24">
        <f t="shared" si="18"/>
        <v>88.505653030292194</v>
      </c>
      <c r="L258" s="24"/>
    </row>
    <row r="259" spans="1:13" x14ac:dyDescent="0.25">
      <c r="A259" s="20">
        <v>62275</v>
      </c>
      <c r="B259" s="17" t="s">
        <v>263</v>
      </c>
      <c r="C259" s="17" t="s">
        <v>232</v>
      </c>
      <c r="D259" s="67">
        <v>0</v>
      </c>
      <c r="E259" s="134">
        <v>0</v>
      </c>
      <c r="F259" s="24">
        <f>'landesw Umlage § 3_IST'!F259</f>
        <v>4541.1241583680767</v>
      </c>
      <c r="G259" s="4">
        <f t="shared" si="15"/>
        <v>0</v>
      </c>
      <c r="H259" s="24">
        <f t="shared" si="16"/>
        <v>0</v>
      </c>
      <c r="I259" s="24">
        <f t="shared" si="19"/>
        <v>0</v>
      </c>
      <c r="J259" s="24">
        <f t="shared" si="17"/>
        <v>4541.1241583680767</v>
      </c>
      <c r="K259" s="24">
        <f t="shared" si="18"/>
        <v>378.4270131973397</v>
      </c>
      <c r="L259" s="24"/>
    </row>
    <row r="260" spans="1:13" x14ac:dyDescent="0.25">
      <c r="A260" s="20">
        <v>62276</v>
      </c>
      <c r="B260" s="17" t="s">
        <v>264</v>
      </c>
      <c r="C260" s="17" t="s">
        <v>232</v>
      </c>
      <c r="D260" s="67">
        <v>0</v>
      </c>
      <c r="E260" s="134">
        <v>0</v>
      </c>
      <c r="F260" s="24">
        <f>'landesw Umlage § 3_IST'!F260</f>
        <v>989.41869535805085</v>
      </c>
      <c r="G260" s="4">
        <f t="shared" ref="G260:G288" si="20">IF(D260-F260&lt;0,0,D260-F260)</f>
        <v>0</v>
      </c>
      <c r="H260" s="24">
        <f t="shared" ref="H260:H288" si="21">IF(G260&lt;0,0,G260)</f>
        <v>0</v>
      </c>
      <c r="I260" s="24">
        <f t="shared" si="19"/>
        <v>0</v>
      </c>
      <c r="J260" s="24">
        <f t="shared" ref="J260:J288" si="22">IF(E260=0,F260,0)</f>
        <v>989.41869535805085</v>
      </c>
      <c r="K260" s="24">
        <f t="shared" ref="K260:K288" si="23">J260/12</f>
        <v>82.451557946504238</v>
      </c>
      <c r="L260" s="24"/>
    </row>
    <row r="261" spans="1:13" x14ac:dyDescent="0.25">
      <c r="A261" s="20">
        <v>62277</v>
      </c>
      <c r="B261" s="17" t="s">
        <v>265</v>
      </c>
      <c r="C261" s="17" t="s">
        <v>232</v>
      </c>
      <c r="D261" s="67">
        <v>0</v>
      </c>
      <c r="E261" s="134">
        <v>0</v>
      </c>
      <c r="F261" s="24">
        <f>'landesw Umlage § 3_IST'!F261</f>
        <v>2139.2964224311604</v>
      </c>
      <c r="G261" s="4">
        <f t="shared" si="20"/>
        <v>0</v>
      </c>
      <c r="H261" s="24">
        <f t="shared" si="21"/>
        <v>0</v>
      </c>
      <c r="I261" s="24">
        <f t="shared" ref="I261:I288" si="24">IF(G261&lt;0,G261,0)</f>
        <v>0</v>
      </c>
      <c r="J261" s="24">
        <f t="shared" si="22"/>
        <v>2139.2964224311604</v>
      </c>
      <c r="K261" s="24">
        <f t="shared" si="23"/>
        <v>178.27470186926337</v>
      </c>
      <c r="L261" s="24"/>
    </row>
    <row r="262" spans="1:13" x14ac:dyDescent="0.25">
      <c r="A262" s="20">
        <v>62278</v>
      </c>
      <c r="B262" s="17" t="s">
        <v>266</v>
      </c>
      <c r="C262" s="17" t="s">
        <v>232</v>
      </c>
      <c r="D262" s="67">
        <v>0</v>
      </c>
      <c r="E262" s="134">
        <v>0</v>
      </c>
      <c r="F262" s="24">
        <f>'landesw Umlage § 3_IST'!F262</f>
        <v>3403.8864289579506</v>
      </c>
      <c r="G262" s="4">
        <f t="shared" si="20"/>
        <v>0</v>
      </c>
      <c r="H262" s="24">
        <f t="shared" si="21"/>
        <v>0</v>
      </c>
      <c r="I262" s="24">
        <f t="shared" si="24"/>
        <v>0</v>
      </c>
      <c r="J262" s="24">
        <f t="shared" si="22"/>
        <v>3403.8864289579506</v>
      </c>
      <c r="K262" s="24">
        <f t="shared" si="23"/>
        <v>283.65720241316257</v>
      </c>
      <c r="L262" s="24"/>
    </row>
    <row r="263" spans="1:13" x14ac:dyDescent="0.25">
      <c r="A263" s="20">
        <v>62279</v>
      </c>
      <c r="B263" s="17" t="s">
        <v>267</v>
      </c>
      <c r="C263" s="17" t="s">
        <v>232</v>
      </c>
      <c r="D263" s="67">
        <v>0</v>
      </c>
      <c r="E263" s="134">
        <v>0</v>
      </c>
      <c r="F263" s="24">
        <f>'landesw Umlage § 3_IST'!F263</f>
        <v>1080.1550879051708</v>
      </c>
      <c r="G263" s="4">
        <f t="shared" si="20"/>
        <v>0</v>
      </c>
      <c r="H263" s="24">
        <f t="shared" si="21"/>
        <v>0</v>
      </c>
      <c r="I263" s="24">
        <f t="shared" si="24"/>
        <v>0</v>
      </c>
      <c r="J263" s="24">
        <f t="shared" si="22"/>
        <v>1080.1550879051708</v>
      </c>
      <c r="K263" s="24">
        <f t="shared" si="23"/>
        <v>90.012923992097569</v>
      </c>
      <c r="L263" s="24"/>
    </row>
    <row r="264" spans="1:13" x14ac:dyDescent="0.25">
      <c r="A264" s="20">
        <v>62311</v>
      </c>
      <c r="B264" s="17" t="s">
        <v>268</v>
      </c>
      <c r="C264" s="17" t="s">
        <v>269</v>
      </c>
      <c r="D264" s="67">
        <v>0</v>
      </c>
      <c r="E264" s="134">
        <v>0</v>
      </c>
      <c r="F264" s="24">
        <f>'landesw Umlage § 3_IST'!F264</f>
        <v>1015.6277834254503</v>
      </c>
      <c r="G264" s="4">
        <f t="shared" si="20"/>
        <v>0</v>
      </c>
      <c r="H264" s="24">
        <f t="shared" si="21"/>
        <v>0</v>
      </c>
      <c r="I264" s="24">
        <f t="shared" si="24"/>
        <v>0</v>
      </c>
      <c r="J264" s="24">
        <f t="shared" si="22"/>
        <v>1015.6277834254503</v>
      </c>
      <c r="K264" s="24">
        <f t="shared" si="23"/>
        <v>84.635648618787528</v>
      </c>
      <c r="L264" s="24"/>
    </row>
    <row r="265" spans="1:13" x14ac:dyDescent="0.25">
      <c r="A265" s="20">
        <v>62314</v>
      </c>
      <c r="B265" s="17" t="s">
        <v>270</v>
      </c>
      <c r="C265" s="17" t="s">
        <v>269</v>
      </c>
      <c r="D265" s="67">
        <v>0</v>
      </c>
      <c r="E265" s="134">
        <v>0</v>
      </c>
      <c r="F265" s="24">
        <f>'landesw Umlage § 3_IST'!F265</f>
        <v>897.0283923487807</v>
      </c>
      <c r="G265" s="4">
        <f t="shared" si="20"/>
        <v>0</v>
      </c>
      <c r="H265" s="24">
        <f t="shared" si="21"/>
        <v>0</v>
      </c>
      <c r="I265" s="24">
        <f t="shared" si="24"/>
        <v>0</v>
      </c>
      <c r="J265" s="24">
        <f t="shared" si="22"/>
        <v>897.0283923487807</v>
      </c>
      <c r="K265" s="24">
        <f t="shared" si="23"/>
        <v>74.752366029065058</v>
      </c>
      <c r="L265" s="24"/>
    </row>
    <row r="266" spans="1:13" x14ac:dyDescent="0.25">
      <c r="A266" s="20">
        <v>62326</v>
      </c>
      <c r="B266" s="17" t="s">
        <v>271</v>
      </c>
      <c r="C266" s="17" t="s">
        <v>269</v>
      </c>
      <c r="D266" s="67">
        <v>0</v>
      </c>
      <c r="E266" s="134">
        <v>0</v>
      </c>
      <c r="F266" s="24">
        <f>'landesw Umlage § 3_IST'!F266</f>
        <v>1320.0173945949173</v>
      </c>
      <c r="G266" s="4">
        <f t="shared" si="20"/>
        <v>0</v>
      </c>
      <c r="H266" s="24">
        <f t="shared" si="21"/>
        <v>0</v>
      </c>
      <c r="I266" s="24">
        <f t="shared" si="24"/>
        <v>0</v>
      </c>
      <c r="J266" s="24">
        <f t="shared" si="22"/>
        <v>1320.0173945949173</v>
      </c>
      <c r="K266" s="24">
        <f t="shared" si="23"/>
        <v>110.00144954957644</v>
      </c>
      <c r="L266" s="24"/>
    </row>
    <row r="267" spans="1:13" x14ac:dyDescent="0.25">
      <c r="A267" s="20">
        <v>62330</v>
      </c>
      <c r="B267" s="17" t="s">
        <v>272</v>
      </c>
      <c r="C267" s="17" t="s">
        <v>269</v>
      </c>
      <c r="D267" s="67">
        <v>0</v>
      </c>
      <c r="E267" s="134">
        <v>0</v>
      </c>
      <c r="F267" s="24">
        <f>'landesw Umlage § 3_IST'!F267</f>
        <v>1200.2776008547041</v>
      </c>
      <c r="G267" s="4">
        <f t="shared" si="20"/>
        <v>0</v>
      </c>
      <c r="H267" s="24">
        <f t="shared" si="21"/>
        <v>0</v>
      </c>
      <c r="I267" s="24">
        <f t="shared" si="24"/>
        <v>0</v>
      </c>
      <c r="J267" s="24">
        <f t="shared" si="22"/>
        <v>1200.2776008547041</v>
      </c>
      <c r="K267" s="24">
        <f t="shared" si="23"/>
        <v>100.02313340455868</v>
      </c>
      <c r="L267" s="24"/>
    </row>
    <row r="268" spans="1:13" x14ac:dyDescent="0.25">
      <c r="A268" s="20">
        <v>62332</v>
      </c>
      <c r="B268" s="17" t="s">
        <v>273</v>
      </c>
      <c r="C268" s="17" t="s">
        <v>269</v>
      </c>
      <c r="D268" s="67">
        <v>0</v>
      </c>
      <c r="E268" s="134">
        <v>0</v>
      </c>
      <c r="F268" s="24">
        <f>'landesw Umlage § 3_IST'!F268</f>
        <v>1145.0520304493689</v>
      </c>
      <c r="G268" s="4">
        <f t="shared" si="20"/>
        <v>0</v>
      </c>
      <c r="H268" s="24">
        <f t="shared" si="21"/>
        <v>0</v>
      </c>
      <c r="I268" s="24">
        <f t="shared" si="24"/>
        <v>0</v>
      </c>
      <c r="J268" s="24">
        <f t="shared" si="22"/>
        <v>1145.0520304493689</v>
      </c>
      <c r="K268" s="24">
        <f t="shared" si="23"/>
        <v>95.421002537447407</v>
      </c>
      <c r="L268" s="24"/>
      <c r="M268" s="4"/>
    </row>
    <row r="269" spans="1:13" x14ac:dyDescent="0.25">
      <c r="A269" s="20">
        <v>62335</v>
      </c>
      <c r="B269" s="17" t="s">
        <v>274</v>
      </c>
      <c r="C269" s="17" t="s">
        <v>269</v>
      </c>
      <c r="D269" s="67">
        <v>0</v>
      </c>
      <c r="E269" s="134">
        <v>0</v>
      </c>
      <c r="F269" s="24">
        <f>'landesw Umlage § 3_IST'!F269</f>
        <v>954.84596674543377</v>
      </c>
      <c r="G269" s="4">
        <f t="shared" si="20"/>
        <v>0</v>
      </c>
      <c r="H269" s="24">
        <f t="shared" si="21"/>
        <v>0</v>
      </c>
      <c r="I269" s="24">
        <f t="shared" si="24"/>
        <v>0</v>
      </c>
      <c r="J269" s="24">
        <f t="shared" si="22"/>
        <v>954.84596674543377</v>
      </c>
      <c r="K269" s="24">
        <f t="shared" si="23"/>
        <v>79.570497228786152</v>
      </c>
      <c r="L269" s="24"/>
    </row>
    <row r="270" spans="1:13" x14ac:dyDescent="0.25">
      <c r="A270" s="20">
        <v>62343</v>
      </c>
      <c r="B270" s="17" t="s">
        <v>275</v>
      </c>
      <c r="C270" s="17" t="s">
        <v>269</v>
      </c>
      <c r="D270" s="67">
        <v>0</v>
      </c>
      <c r="E270" s="134">
        <v>0</v>
      </c>
      <c r="F270" s="24">
        <f>'landesw Umlage § 3_IST'!F270</f>
        <v>1164.9022019935417</v>
      </c>
      <c r="G270" s="4">
        <f t="shared" si="20"/>
        <v>0</v>
      </c>
      <c r="H270" s="24">
        <f t="shared" si="21"/>
        <v>0</v>
      </c>
      <c r="I270" s="24">
        <f t="shared" si="24"/>
        <v>0</v>
      </c>
      <c r="J270" s="24">
        <f t="shared" si="22"/>
        <v>1164.9022019935417</v>
      </c>
      <c r="K270" s="24">
        <f t="shared" si="23"/>
        <v>97.075183499461801</v>
      </c>
      <c r="L270" s="24"/>
    </row>
    <row r="271" spans="1:13" x14ac:dyDescent="0.25">
      <c r="A271" s="20">
        <v>62368</v>
      </c>
      <c r="B271" s="17" t="s">
        <v>276</v>
      </c>
      <c r="C271" s="17" t="s">
        <v>269</v>
      </c>
      <c r="D271" s="67">
        <v>0</v>
      </c>
      <c r="E271" s="134">
        <v>0</v>
      </c>
      <c r="F271" s="24">
        <f>'landesw Umlage § 3_IST'!F271</f>
        <v>898.05434499582327</v>
      </c>
      <c r="G271" s="4">
        <f t="shared" si="20"/>
        <v>0</v>
      </c>
      <c r="H271" s="24">
        <f t="shared" si="21"/>
        <v>0</v>
      </c>
      <c r="I271" s="24">
        <f t="shared" si="24"/>
        <v>0</v>
      </c>
      <c r="J271" s="24">
        <f t="shared" si="22"/>
        <v>898.05434499582327</v>
      </c>
      <c r="K271" s="24">
        <f t="shared" si="23"/>
        <v>74.837862082985268</v>
      </c>
      <c r="L271" s="24"/>
    </row>
    <row r="272" spans="1:13" x14ac:dyDescent="0.25">
      <c r="A272" s="20">
        <v>62372</v>
      </c>
      <c r="B272" s="17" t="s">
        <v>277</v>
      </c>
      <c r="C272" s="17" t="s">
        <v>269</v>
      </c>
      <c r="D272" s="67">
        <v>0</v>
      </c>
      <c r="E272" s="134">
        <v>0</v>
      </c>
      <c r="F272" s="24">
        <f>'landesw Umlage § 3_IST'!F272</f>
        <v>878.29875887248772</v>
      </c>
      <c r="G272" s="4">
        <f t="shared" si="20"/>
        <v>0</v>
      </c>
      <c r="H272" s="24">
        <f t="shared" si="21"/>
        <v>0</v>
      </c>
      <c r="I272" s="24">
        <f t="shared" si="24"/>
        <v>0</v>
      </c>
      <c r="J272" s="24">
        <f t="shared" si="22"/>
        <v>878.29875887248772</v>
      </c>
      <c r="K272" s="24">
        <f t="shared" si="23"/>
        <v>73.191563239373977</v>
      </c>
      <c r="L272" s="24"/>
    </row>
    <row r="273" spans="1:12" x14ac:dyDescent="0.25">
      <c r="A273" s="20">
        <v>62375</v>
      </c>
      <c r="B273" s="17" t="s">
        <v>278</v>
      </c>
      <c r="C273" s="17" t="s">
        <v>269</v>
      </c>
      <c r="D273" s="67">
        <v>0</v>
      </c>
      <c r="E273" s="134">
        <v>0</v>
      </c>
      <c r="F273" s="24">
        <f>'landesw Umlage § 3_IST'!F273</f>
        <v>4673.3851679470881</v>
      </c>
      <c r="G273" s="4">
        <f t="shared" si="20"/>
        <v>0</v>
      </c>
      <c r="H273" s="24">
        <f t="shared" si="21"/>
        <v>0</v>
      </c>
      <c r="I273" s="24">
        <f t="shared" si="24"/>
        <v>0</v>
      </c>
      <c r="J273" s="24">
        <f t="shared" si="22"/>
        <v>4673.3851679470881</v>
      </c>
      <c r="K273" s="24">
        <f t="shared" si="23"/>
        <v>389.4487639955907</v>
      </c>
      <c r="L273" s="24"/>
    </row>
    <row r="274" spans="1:12" x14ac:dyDescent="0.25">
      <c r="A274" s="20">
        <v>62376</v>
      </c>
      <c r="B274" s="17" t="s">
        <v>279</v>
      </c>
      <c r="C274" s="17" t="s">
        <v>269</v>
      </c>
      <c r="D274" s="67">
        <v>0</v>
      </c>
      <c r="E274" s="134">
        <v>0</v>
      </c>
      <c r="F274" s="24">
        <f>'landesw Umlage § 3_IST'!F274</f>
        <v>3424.40978513256</v>
      </c>
      <c r="G274" s="4">
        <f t="shared" si="20"/>
        <v>0</v>
      </c>
      <c r="H274" s="24">
        <f t="shared" si="21"/>
        <v>0</v>
      </c>
      <c r="I274" s="24">
        <f t="shared" si="24"/>
        <v>0</v>
      </c>
      <c r="J274" s="24">
        <f t="shared" si="22"/>
        <v>3424.40978513256</v>
      </c>
      <c r="K274" s="24">
        <f t="shared" si="23"/>
        <v>285.36748209438002</v>
      </c>
      <c r="L274" s="24"/>
    </row>
    <row r="275" spans="1:12" x14ac:dyDescent="0.25">
      <c r="A275" s="20">
        <v>62377</v>
      </c>
      <c r="B275" s="17" t="s">
        <v>280</v>
      </c>
      <c r="C275" s="17" t="s">
        <v>269</v>
      </c>
      <c r="D275" s="67">
        <v>0</v>
      </c>
      <c r="E275" s="134">
        <v>0</v>
      </c>
      <c r="F275" s="24">
        <f>'landesw Umlage § 3_IST'!F275</f>
        <v>1531.2170956317916</v>
      </c>
      <c r="G275" s="4">
        <f t="shared" si="20"/>
        <v>0</v>
      </c>
      <c r="H275" s="24">
        <f t="shared" si="21"/>
        <v>0</v>
      </c>
      <c r="I275" s="24">
        <f t="shared" si="24"/>
        <v>0</v>
      </c>
      <c r="J275" s="24">
        <f t="shared" si="22"/>
        <v>1531.2170956317916</v>
      </c>
      <c r="K275" s="24">
        <f t="shared" si="23"/>
        <v>127.60142463598264</v>
      </c>
      <c r="L275" s="24"/>
    </row>
    <row r="276" spans="1:12" x14ac:dyDescent="0.25">
      <c r="A276" s="20">
        <v>62378</v>
      </c>
      <c r="B276" s="17" t="s">
        <v>281</v>
      </c>
      <c r="C276" s="17" t="s">
        <v>269</v>
      </c>
      <c r="D276" s="135">
        <v>75307.64</v>
      </c>
      <c r="E276" s="134">
        <v>30123.06</v>
      </c>
      <c r="F276" s="24">
        <f>'landesw Umlage § 3_IST'!F276</f>
        <v>5647.6874946280122</v>
      </c>
      <c r="G276" s="4">
        <f t="shared" si="20"/>
        <v>69659.952505371984</v>
      </c>
      <c r="H276" s="24">
        <f t="shared" si="21"/>
        <v>69659.952505371984</v>
      </c>
      <c r="I276" s="24">
        <f t="shared" si="24"/>
        <v>0</v>
      </c>
      <c r="J276" s="24">
        <f t="shared" si="22"/>
        <v>0</v>
      </c>
      <c r="K276" s="24">
        <f t="shared" si="23"/>
        <v>0</v>
      </c>
      <c r="L276" s="24"/>
    </row>
    <row r="277" spans="1:12" x14ac:dyDescent="0.25">
      <c r="A277" s="20">
        <v>62379</v>
      </c>
      <c r="B277" s="17" t="s">
        <v>282</v>
      </c>
      <c r="C277" s="17" t="s">
        <v>269</v>
      </c>
      <c r="D277" s="67">
        <v>0</v>
      </c>
      <c r="E277" s="134">
        <v>0</v>
      </c>
      <c r="F277" s="24">
        <f>'landesw Umlage § 3_IST'!F277</f>
        <v>12436.787026852742</v>
      </c>
      <c r="G277" s="4">
        <f t="shared" si="20"/>
        <v>0</v>
      </c>
      <c r="H277" s="24">
        <f t="shared" si="21"/>
        <v>0</v>
      </c>
      <c r="I277" s="24">
        <f t="shared" si="24"/>
        <v>0</v>
      </c>
      <c r="J277" s="24">
        <f t="shared" si="22"/>
        <v>12436.787026852742</v>
      </c>
      <c r="K277" s="24">
        <f t="shared" si="23"/>
        <v>1036.3989189043953</v>
      </c>
      <c r="L277" s="24"/>
    </row>
    <row r="278" spans="1:12" x14ac:dyDescent="0.25">
      <c r="A278" s="20">
        <v>62380</v>
      </c>
      <c r="B278" s="17" t="s">
        <v>283</v>
      </c>
      <c r="C278" s="17" t="s">
        <v>269</v>
      </c>
      <c r="D278" s="67">
        <v>0</v>
      </c>
      <c r="E278" s="134">
        <v>0</v>
      </c>
      <c r="F278" s="24">
        <f>'landesw Umlage § 3_IST'!F278</f>
        <v>4458.3826140900055</v>
      </c>
      <c r="G278" s="4">
        <f t="shared" si="20"/>
        <v>0</v>
      </c>
      <c r="H278" s="24">
        <f t="shared" si="21"/>
        <v>0</v>
      </c>
      <c r="I278" s="24">
        <f t="shared" si="24"/>
        <v>0</v>
      </c>
      <c r="J278" s="24">
        <f t="shared" si="22"/>
        <v>4458.3826140900055</v>
      </c>
      <c r="K278" s="24">
        <f t="shared" si="23"/>
        <v>371.53188450750048</v>
      </c>
      <c r="L278" s="24"/>
    </row>
    <row r="279" spans="1:12" x14ac:dyDescent="0.25">
      <c r="A279" s="20">
        <v>62381</v>
      </c>
      <c r="B279" s="17" t="s">
        <v>284</v>
      </c>
      <c r="C279" s="17" t="s">
        <v>269</v>
      </c>
      <c r="D279" s="67">
        <v>0</v>
      </c>
      <c r="E279" s="134">
        <v>0</v>
      </c>
      <c r="F279" s="24">
        <f>'landesw Umlage § 3_IST'!F279</f>
        <v>2507.4265777956484</v>
      </c>
      <c r="G279" s="4">
        <f t="shared" si="20"/>
        <v>0</v>
      </c>
      <c r="H279" s="24">
        <f t="shared" si="21"/>
        <v>0</v>
      </c>
      <c r="I279" s="24">
        <f t="shared" si="24"/>
        <v>0</v>
      </c>
      <c r="J279" s="24">
        <f t="shared" si="22"/>
        <v>2507.4265777956484</v>
      </c>
      <c r="K279" s="24">
        <f t="shared" si="23"/>
        <v>208.95221481630404</v>
      </c>
      <c r="L279" s="24"/>
    </row>
    <row r="280" spans="1:12" x14ac:dyDescent="0.25">
      <c r="A280" s="20">
        <v>62382</v>
      </c>
      <c r="B280" s="17" t="s">
        <v>285</v>
      </c>
      <c r="C280" s="17" t="s">
        <v>269</v>
      </c>
      <c r="D280" s="67">
        <v>0</v>
      </c>
      <c r="E280" s="134">
        <v>0</v>
      </c>
      <c r="F280" s="24">
        <f>'landesw Umlage § 3_IST'!F280</f>
        <v>3719.667688536671</v>
      </c>
      <c r="G280" s="4">
        <f t="shared" si="20"/>
        <v>0</v>
      </c>
      <c r="H280" s="24">
        <f t="shared" si="21"/>
        <v>0</v>
      </c>
      <c r="I280" s="24">
        <f t="shared" si="24"/>
        <v>0</v>
      </c>
      <c r="J280" s="24">
        <f t="shared" si="22"/>
        <v>3719.667688536671</v>
      </c>
      <c r="K280" s="24">
        <f t="shared" si="23"/>
        <v>309.97230737805592</v>
      </c>
      <c r="L280" s="24"/>
    </row>
    <row r="281" spans="1:12" x14ac:dyDescent="0.25">
      <c r="A281" s="20">
        <v>62383</v>
      </c>
      <c r="B281" s="17" t="s">
        <v>286</v>
      </c>
      <c r="C281" s="17" t="s">
        <v>269</v>
      </c>
      <c r="D281" s="67">
        <v>0</v>
      </c>
      <c r="E281" s="134">
        <v>0</v>
      </c>
      <c r="F281" s="24">
        <f>'landesw Umlage § 3_IST'!F281</f>
        <v>2766.6132385822098</v>
      </c>
      <c r="G281" s="4">
        <f t="shared" si="20"/>
        <v>0</v>
      </c>
      <c r="H281" s="24">
        <f t="shared" si="21"/>
        <v>0</v>
      </c>
      <c r="I281" s="24">
        <f t="shared" si="24"/>
        <v>0</v>
      </c>
      <c r="J281" s="24">
        <f t="shared" si="22"/>
        <v>2766.6132385822098</v>
      </c>
      <c r="K281" s="24">
        <f t="shared" si="23"/>
        <v>230.55110321518416</v>
      </c>
      <c r="L281" s="24"/>
    </row>
    <row r="282" spans="1:12" x14ac:dyDescent="0.25">
      <c r="A282" s="20">
        <v>62384</v>
      </c>
      <c r="B282" s="17" t="s">
        <v>287</v>
      </c>
      <c r="C282" s="17" t="s">
        <v>269</v>
      </c>
      <c r="D282" s="67">
        <v>0</v>
      </c>
      <c r="E282" s="134">
        <v>0</v>
      </c>
      <c r="F282" s="24">
        <f>'landesw Umlage § 3_IST'!F282</f>
        <v>2361.0000427559412</v>
      </c>
      <c r="G282" s="4">
        <f t="shared" si="20"/>
        <v>0</v>
      </c>
      <c r="H282" s="24">
        <f t="shared" si="21"/>
        <v>0</v>
      </c>
      <c r="I282" s="24">
        <f t="shared" si="24"/>
        <v>0</v>
      </c>
      <c r="J282" s="24">
        <f t="shared" si="22"/>
        <v>2361.0000427559412</v>
      </c>
      <c r="K282" s="24">
        <f t="shared" si="23"/>
        <v>196.75000356299509</v>
      </c>
      <c r="L282" s="24"/>
    </row>
    <row r="283" spans="1:12" x14ac:dyDescent="0.25">
      <c r="A283" s="20">
        <v>62385</v>
      </c>
      <c r="B283" s="17" t="s">
        <v>288</v>
      </c>
      <c r="C283" s="17" t="s">
        <v>269</v>
      </c>
      <c r="D283" s="67">
        <v>0</v>
      </c>
      <c r="E283" s="134">
        <v>0</v>
      </c>
      <c r="F283" s="24">
        <f>'landesw Umlage § 3_IST'!F283</f>
        <v>1762.8327663021025</v>
      </c>
      <c r="G283" s="4">
        <f t="shared" si="20"/>
        <v>0</v>
      </c>
      <c r="H283" s="24">
        <f t="shared" si="21"/>
        <v>0</v>
      </c>
      <c r="I283" s="24">
        <f t="shared" si="24"/>
        <v>0</v>
      </c>
      <c r="J283" s="24">
        <f t="shared" si="22"/>
        <v>1762.8327663021025</v>
      </c>
      <c r="K283" s="24">
        <f t="shared" si="23"/>
        <v>146.9027305251752</v>
      </c>
      <c r="L283" s="24"/>
    </row>
    <row r="284" spans="1:12" x14ac:dyDescent="0.25">
      <c r="A284" s="20">
        <v>62386</v>
      </c>
      <c r="B284" s="17" t="s">
        <v>289</v>
      </c>
      <c r="C284" s="17" t="s">
        <v>269</v>
      </c>
      <c r="D284" s="67">
        <v>0</v>
      </c>
      <c r="E284" s="134">
        <v>0</v>
      </c>
      <c r="F284" s="24">
        <f>'landesw Umlage § 3_IST'!F284</f>
        <v>3593.6575917428399</v>
      </c>
      <c r="G284" s="4">
        <f t="shared" si="20"/>
        <v>0</v>
      </c>
      <c r="H284" s="24">
        <f t="shared" si="21"/>
        <v>0</v>
      </c>
      <c r="I284" s="24">
        <f t="shared" si="24"/>
        <v>0</v>
      </c>
      <c r="J284" s="24">
        <f t="shared" si="22"/>
        <v>3593.6575917428399</v>
      </c>
      <c r="K284" s="24">
        <f t="shared" si="23"/>
        <v>299.47146597857</v>
      </c>
      <c r="L284" s="24"/>
    </row>
    <row r="285" spans="1:12" x14ac:dyDescent="0.25">
      <c r="A285" s="20">
        <v>62387</v>
      </c>
      <c r="B285" s="17" t="s">
        <v>290</v>
      </c>
      <c r="C285" s="17" t="s">
        <v>269</v>
      </c>
      <c r="D285" s="67">
        <v>0</v>
      </c>
      <c r="E285" s="134">
        <v>0</v>
      </c>
      <c r="F285" s="24">
        <f>'landesw Umlage § 3_IST'!F285</f>
        <v>1611.5472802997106</v>
      </c>
      <c r="G285" s="4">
        <f t="shared" si="20"/>
        <v>0</v>
      </c>
      <c r="H285" s="24">
        <f t="shared" si="21"/>
        <v>0</v>
      </c>
      <c r="I285" s="24">
        <f t="shared" si="24"/>
        <v>0</v>
      </c>
      <c r="J285" s="24">
        <f t="shared" si="22"/>
        <v>1611.5472802997106</v>
      </c>
      <c r="K285" s="24">
        <f t="shared" si="23"/>
        <v>134.29560669164255</v>
      </c>
      <c r="L285" s="24"/>
    </row>
    <row r="286" spans="1:12" x14ac:dyDescent="0.25">
      <c r="A286" s="20">
        <v>62388</v>
      </c>
      <c r="B286" s="17" t="s">
        <v>291</v>
      </c>
      <c r="C286" s="17" t="s">
        <v>269</v>
      </c>
      <c r="D286" s="67">
        <v>0</v>
      </c>
      <c r="E286" s="134">
        <v>0</v>
      </c>
      <c r="F286" s="24">
        <f>'landesw Umlage § 3_IST'!F286</f>
        <v>2096.8135386760014</v>
      </c>
      <c r="G286" s="4">
        <f t="shared" si="20"/>
        <v>0</v>
      </c>
      <c r="H286" s="24">
        <f t="shared" si="21"/>
        <v>0</v>
      </c>
      <c r="I286" s="24">
        <f t="shared" si="24"/>
        <v>0</v>
      </c>
      <c r="J286" s="24">
        <f t="shared" si="22"/>
        <v>2096.8135386760014</v>
      </c>
      <c r="K286" s="24">
        <f t="shared" si="23"/>
        <v>174.73446155633346</v>
      </c>
      <c r="L286" s="24"/>
    </row>
    <row r="287" spans="1:12" x14ac:dyDescent="0.25">
      <c r="A287" s="20">
        <v>62389</v>
      </c>
      <c r="B287" s="17" t="s">
        <v>292</v>
      </c>
      <c r="C287" s="17" t="s">
        <v>269</v>
      </c>
      <c r="D287" s="67">
        <v>0</v>
      </c>
      <c r="E287" s="134">
        <v>0</v>
      </c>
      <c r="F287" s="24">
        <f>'landesw Umlage § 3_IST'!F287</f>
        <v>3077.1072068533713</v>
      </c>
      <c r="G287" s="4">
        <f t="shared" si="20"/>
        <v>0</v>
      </c>
      <c r="H287" s="24">
        <f t="shared" si="21"/>
        <v>0</v>
      </c>
      <c r="I287" s="24">
        <f t="shared" si="24"/>
        <v>0</v>
      </c>
      <c r="J287" s="24">
        <f t="shared" si="22"/>
        <v>3077.1072068533713</v>
      </c>
      <c r="K287" s="24">
        <f t="shared" si="23"/>
        <v>256.42560057111427</v>
      </c>
      <c r="L287" s="24"/>
    </row>
    <row r="288" spans="1:12" ht="15.75" thickBot="1" x14ac:dyDescent="0.3">
      <c r="A288" s="21">
        <v>62390</v>
      </c>
      <c r="B288" s="18" t="s">
        <v>293</v>
      </c>
      <c r="C288" s="18" t="s">
        <v>269</v>
      </c>
      <c r="D288" s="68">
        <v>0</v>
      </c>
      <c r="E288" s="136">
        <v>0</v>
      </c>
      <c r="F288" s="25">
        <f>'landesw Umlage § 3_IST'!F288</f>
        <v>2810.8161585867529</v>
      </c>
      <c r="G288" s="11">
        <f t="shared" si="20"/>
        <v>0</v>
      </c>
      <c r="H288" s="25">
        <f t="shared" si="21"/>
        <v>0</v>
      </c>
      <c r="I288" s="25">
        <f t="shared" si="24"/>
        <v>0</v>
      </c>
      <c r="J288" s="25">
        <f t="shared" si="22"/>
        <v>2810.8161585867529</v>
      </c>
      <c r="K288" s="25">
        <f t="shared" si="23"/>
        <v>234.23467988222941</v>
      </c>
      <c r="L288" s="24"/>
    </row>
    <row r="289" spans="1:14" x14ac:dyDescent="0.25">
      <c r="A289" s="15"/>
      <c r="B289" s="22" t="s">
        <v>308</v>
      </c>
      <c r="C289" s="22"/>
      <c r="D289" s="69">
        <f t="shared" ref="D289:I289" si="25">SUM(D3:D288)</f>
        <v>1702198.38</v>
      </c>
      <c r="E289" s="29">
        <f t="shared" si="25"/>
        <v>680781.69000000006</v>
      </c>
      <c r="F289" s="29">
        <f t="shared" si="25"/>
        <v>1207765.0199999986</v>
      </c>
      <c r="G289" s="29">
        <f t="shared" si="25"/>
        <v>1269271.1377505376</v>
      </c>
      <c r="H289" s="29">
        <f t="shared" si="25"/>
        <v>1384538.9515967753</v>
      </c>
      <c r="I289" s="137">
        <f t="shared" si="25"/>
        <v>-115267.81384623761</v>
      </c>
      <c r="J289" s="29">
        <f t="shared" ref="J289:K289" si="26">SUM(J3:J288)</f>
        <v>774837.77775053715</v>
      </c>
      <c r="K289" s="29">
        <f t="shared" si="26"/>
        <v>64569.814812544791</v>
      </c>
      <c r="L289" s="24"/>
      <c r="M289" s="24"/>
      <c r="N289" s="24"/>
    </row>
    <row r="290" spans="1:14" x14ac:dyDescent="0.25">
      <c r="A290" s="15"/>
      <c r="D290" s="70"/>
      <c r="E290" s="24"/>
      <c r="F290" s="24"/>
      <c r="G290" s="24"/>
      <c r="H290" s="24"/>
      <c r="I290" s="24"/>
      <c r="J290" s="24"/>
      <c r="K290" s="24"/>
      <c r="L290" s="24"/>
    </row>
    <row r="291" spans="1:14" x14ac:dyDescent="0.25">
      <c r="A291" s="15"/>
    </row>
    <row r="296" spans="1:14" ht="15.75" x14ac:dyDescent="0.25">
      <c r="B296" s="26"/>
      <c r="C296" s="26"/>
      <c r="D296" s="35"/>
    </row>
    <row r="297" spans="1:14" s="64" customFormat="1" ht="30" x14ac:dyDescent="0.25">
      <c r="A297" s="61"/>
      <c r="B297" s="133" t="s">
        <v>307</v>
      </c>
      <c r="C297" s="133"/>
      <c r="D297" s="138" t="s">
        <v>348</v>
      </c>
      <c r="E297" s="139" t="s">
        <v>313</v>
      </c>
      <c r="F297" s="40" t="s">
        <v>349</v>
      </c>
      <c r="G297" s="63"/>
      <c r="H297" s="63"/>
      <c r="I297" s="63"/>
      <c r="J297" s="63"/>
      <c r="K297" s="63"/>
    </row>
    <row r="298" spans="1:14" ht="15.75" x14ac:dyDescent="0.25">
      <c r="B298" s="72" t="s">
        <v>212</v>
      </c>
      <c r="C298" s="72"/>
      <c r="D298" s="140">
        <v>404477.61</v>
      </c>
      <c r="E298" s="74">
        <v>161789.42000000001</v>
      </c>
      <c r="F298" s="4">
        <f>D298</f>
        <v>404477.61</v>
      </c>
    </row>
    <row r="299" spans="1:14" ht="15.75" x14ac:dyDescent="0.25">
      <c r="B299" s="72" t="s">
        <v>5</v>
      </c>
      <c r="C299" s="72"/>
      <c r="D299" s="140">
        <v>0</v>
      </c>
      <c r="E299" s="74">
        <v>0</v>
      </c>
      <c r="F299" s="4">
        <f t="shared" ref="F299:F303" si="27">D299</f>
        <v>0</v>
      </c>
    </row>
    <row r="300" spans="1:14" ht="15.75" x14ac:dyDescent="0.25">
      <c r="B300" s="72" t="s">
        <v>232</v>
      </c>
      <c r="C300" s="72"/>
      <c r="D300" s="140">
        <v>514506.54</v>
      </c>
      <c r="E300" s="74">
        <v>205808.77</v>
      </c>
      <c r="F300" s="4">
        <f t="shared" si="27"/>
        <v>514506.54</v>
      </c>
    </row>
    <row r="301" spans="1:14" ht="15.75" x14ac:dyDescent="0.25">
      <c r="B301" s="72" t="s">
        <v>102</v>
      </c>
      <c r="C301" s="72"/>
      <c r="D301" s="140">
        <v>267481.01</v>
      </c>
      <c r="E301" s="74">
        <v>106995.24</v>
      </c>
      <c r="F301" s="4">
        <f t="shared" si="27"/>
        <v>267481.01</v>
      </c>
    </row>
    <row r="302" spans="1:14" ht="15.75" x14ac:dyDescent="0.25">
      <c r="B302" s="72" t="s">
        <v>145</v>
      </c>
      <c r="C302" s="72"/>
      <c r="D302" s="140">
        <v>0</v>
      </c>
      <c r="E302" s="74">
        <v>0</v>
      </c>
      <c r="F302" s="4">
        <f t="shared" si="27"/>
        <v>0</v>
      </c>
    </row>
    <row r="303" spans="1:14" ht="16.5" thickBot="1" x14ac:dyDescent="0.3">
      <c r="B303" s="73" t="s">
        <v>160</v>
      </c>
      <c r="C303" s="73"/>
      <c r="D303" s="141">
        <v>130968.69</v>
      </c>
      <c r="E303" s="76">
        <v>52389.9</v>
      </c>
      <c r="F303" s="11">
        <f t="shared" si="27"/>
        <v>130968.69</v>
      </c>
    </row>
    <row r="304" spans="1:14" ht="15.75" x14ac:dyDescent="0.25">
      <c r="B304" s="38" t="s">
        <v>309</v>
      </c>
      <c r="C304" s="28"/>
      <c r="D304" s="80">
        <f>SUM(D298:D303)</f>
        <v>1317433.8499999999</v>
      </c>
      <c r="E304" s="8">
        <f>E298+E299+E300+E301+E302+E303</f>
        <v>526983.32999999996</v>
      </c>
      <c r="F304" s="143">
        <f>SUM(F298:F303)</f>
        <v>1317433.8499999999</v>
      </c>
    </row>
    <row r="309" spans="1:11" s="64" customFormat="1" ht="30" x14ac:dyDescent="0.25">
      <c r="A309" s="61"/>
      <c r="B309" s="62"/>
      <c r="C309" s="62"/>
      <c r="D309" s="59" t="s">
        <v>348</v>
      </c>
      <c r="E309" s="6" t="s">
        <v>313</v>
      </c>
      <c r="F309" s="63"/>
      <c r="G309" s="63"/>
      <c r="H309" s="63"/>
      <c r="I309" s="63"/>
      <c r="J309" s="63"/>
      <c r="K309" s="63"/>
    </row>
    <row r="310" spans="1:11" ht="60" x14ac:dyDescent="0.25">
      <c r="B310" s="23" t="s">
        <v>306</v>
      </c>
      <c r="C310" s="23"/>
      <c r="D310" s="31">
        <f>D304+D289</f>
        <v>3019632.2299999995</v>
      </c>
      <c r="E310" s="36">
        <f>E289+E304</f>
        <v>1207765.02</v>
      </c>
    </row>
    <row r="311" spans="1:11" x14ac:dyDescent="0.25">
      <c r="B311" s="16"/>
      <c r="C311" s="16"/>
    </row>
    <row r="313" spans="1:11" x14ac:dyDescent="0.25">
      <c r="B313" s="16"/>
      <c r="C313" s="16"/>
    </row>
    <row r="314" spans="1:11" x14ac:dyDescent="0.25">
      <c r="B314" s="16"/>
      <c r="C314" s="16"/>
    </row>
  </sheetData>
  <mergeCells count="2">
    <mergeCell ref="D1:E1"/>
    <mergeCell ref="A1:C1"/>
  </mergeCells>
  <pageMargins left="0.7" right="0.7" top="0.78740157499999996" bottom="0.78740157499999996" header="0.3" footer="0.3"/>
  <pageSetup paperSize="8" scale="9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G290"/>
  <sheetViews>
    <sheetView workbookViewId="0">
      <selection activeCell="F2" sqref="F2"/>
    </sheetView>
  </sheetViews>
  <sheetFormatPr baseColWidth="10" defaultRowHeight="15" x14ac:dyDescent="0.25"/>
  <cols>
    <col min="1" max="1" width="9" customWidth="1"/>
    <col min="2" max="2" width="29.28515625" customWidth="1"/>
    <col min="3" max="3" width="20.28515625" customWidth="1"/>
    <col min="4" max="4" width="22.85546875" style="24" customWidth="1"/>
    <col min="5" max="5" width="17.28515625" style="39" customWidth="1"/>
    <col min="6" max="6" width="21.85546875" style="24" customWidth="1"/>
    <col min="9" max="9" width="42.42578125" customWidth="1"/>
  </cols>
  <sheetData>
    <row r="1" spans="1:6" ht="26.25" customHeight="1" x14ac:dyDescent="0.25">
      <c r="A1" s="152" t="s">
        <v>316</v>
      </c>
      <c r="B1" s="152"/>
      <c r="C1" s="152"/>
      <c r="D1" s="153" t="s">
        <v>303</v>
      </c>
      <c r="E1" s="153"/>
      <c r="F1" s="153"/>
    </row>
    <row r="2" spans="1:6" ht="67.5" customHeight="1" x14ac:dyDescent="0.25">
      <c r="A2" s="2" t="s">
        <v>0</v>
      </c>
      <c r="B2" s="2" t="s">
        <v>1</v>
      </c>
      <c r="C2" s="2" t="s">
        <v>2</v>
      </c>
      <c r="D2" s="45" t="s">
        <v>300</v>
      </c>
      <c r="E2" s="46" t="s">
        <v>301</v>
      </c>
      <c r="F2" s="31" t="s">
        <v>305</v>
      </c>
    </row>
    <row r="3" spans="1:6" x14ac:dyDescent="0.25">
      <c r="A3">
        <v>60101</v>
      </c>
      <c r="B3" t="s">
        <v>3</v>
      </c>
      <c r="C3" t="s">
        <v>3</v>
      </c>
      <c r="D3" s="24">
        <f>Finanzkraft!H3</f>
        <v>646049147.99000001</v>
      </c>
      <c r="E3" s="9">
        <f>D3/$D$289</f>
        <v>0.30569129568451786</v>
      </c>
      <c r="F3" s="24">
        <f>'Grunddaten Umlage § 3_IST'!$E$310*'landesw Umlage § 3_IST'!E3</f>
        <v>369203.25384623761</v>
      </c>
    </row>
    <row r="4" spans="1:6" x14ac:dyDescent="0.25">
      <c r="A4">
        <v>60305</v>
      </c>
      <c r="B4" t="s">
        <v>4</v>
      </c>
      <c r="C4" t="s">
        <v>5</v>
      </c>
      <c r="D4" s="24">
        <f>Finanzkraft!H4</f>
        <v>4970138.26</v>
      </c>
      <c r="E4" s="9">
        <f t="shared" ref="E4:E67" si="0">D4/$D$289</f>
        <v>2.3517220155116004E-3</v>
      </c>
      <c r="F4" s="24">
        <f>'Grunddaten Umlage § 3_IST'!$E$310*'landesw Umlage § 3_IST'!E4</f>
        <v>2840.3275870988082</v>
      </c>
    </row>
    <row r="5" spans="1:6" x14ac:dyDescent="0.25">
      <c r="A5">
        <v>60318</v>
      </c>
      <c r="B5" t="s">
        <v>6</v>
      </c>
      <c r="C5" t="s">
        <v>5</v>
      </c>
      <c r="D5" s="24">
        <f>Finanzkraft!H5</f>
        <v>10173254.630000001</v>
      </c>
      <c r="E5" s="9">
        <f t="shared" si="0"/>
        <v>4.8136823627872921E-3</v>
      </c>
      <c r="F5" s="24">
        <f>'Grunddaten Umlage § 3_IST'!$E$310*'landesw Umlage § 3_IST'!E5</f>
        <v>5813.7971751654413</v>
      </c>
    </row>
    <row r="6" spans="1:6" x14ac:dyDescent="0.25">
      <c r="A6">
        <v>60323</v>
      </c>
      <c r="B6" t="s">
        <v>7</v>
      </c>
      <c r="C6" t="s">
        <v>5</v>
      </c>
      <c r="D6" s="24">
        <f>Finanzkraft!H6</f>
        <v>2185328.2599999998</v>
      </c>
      <c r="E6" s="9">
        <f t="shared" si="0"/>
        <v>1.0340325180735834E-3</v>
      </c>
      <c r="F6" s="24">
        <f>'Grunddaten Umlage § 3_IST'!$E$310*'landesw Umlage § 3_IST'!E6</f>
        <v>1248.8683048717919</v>
      </c>
    </row>
    <row r="7" spans="1:6" x14ac:dyDescent="0.25">
      <c r="A7">
        <v>60324</v>
      </c>
      <c r="B7" t="s">
        <v>8</v>
      </c>
      <c r="C7" t="s">
        <v>5</v>
      </c>
      <c r="D7" s="24">
        <f>Finanzkraft!H7</f>
        <v>2593722.58</v>
      </c>
      <c r="E7" s="9">
        <f t="shared" si="0"/>
        <v>1.227272597747723E-3</v>
      </c>
      <c r="F7" s="24">
        <f>'Grunddaten Umlage § 3_IST'!$E$310*'landesw Umlage § 3_IST'!E7</f>
        <v>1482.2569135642307</v>
      </c>
    </row>
    <row r="8" spans="1:6" x14ac:dyDescent="0.25">
      <c r="A8">
        <v>60326</v>
      </c>
      <c r="B8" t="s">
        <v>9</v>
      </c>
      <c r="C8" t="s">
        <v>5</v>
      </c>
      <c r="D8" s="24">
        <f>Finanzkraft!H8</f>
        <v>1967136.5</v>
      </c>
      <c r="E8" s="9">
        <f t="shared" si="0"/>
        <v>9.3079064858176308E-4</v>
      </c>
      <c r="F8" s="24">
        <f>'Grunddaten Umlage § 3_IST'!$E$310*'landesw Umlage § 3_IST'!E8</f>
        <v>1124.1763863001661</v>
      </c>
    </row>
    <row r="9" spans="1:6" x14ac:dyDescent="0.25">
      <c r="A9">
        <v>60329</v>
      </c>
      <c r="B9" t="s">
        <v>10</v>
      </c>
      <c r="C9" t="s">
        <v>5</v>
      </c>
      <c r="D9" s="24">
        <f>Finanzkraft!H9</f>
        <v>1764487.07</v>
      </c>
      <c r="E9" s="9">
        <f t="shared" si="0"/>
        <v>8.3490294867663475E-4</v>
      </c>
      <c r="F9" s="24">
        <f>'Grunddaten Umlage § 3_IST'!$E$310*'landesw Umlage § 3_IST'!E9</f>
        <v>1008.3665765064948</v>
      </c>
    </row>
    <row r="10" spans="1:6" x14ac:dyDescent="0.25">
      <c r="A10">
        <v>60341</v>
      </c>
      <c r="B10" t="s">
        <v>11</v>
      </c>
      <c r="C10" t="s">
        <v>5</v>
      </c>
      <c r="D10" s="24">
        <f>Finanzkraft!H10</f>
        <v>2469054.11</v>
      </c>
      <c r="E10" s="9">
        <f t="shared" si="0"/>
        <v>1.1682831752806008E-3</v>
      </c>
      <c r="F10" s="24">
        <f>'Grunddaten Umlage § 3_IST'!$E$310*'landesw Umlage § 3_IST'!E10</f>
        <v>1411.0115525584383</v>
      </c>
    </row>
    <row r="11" spans="1:6" x14ac:dyDescent="0.25">
      <c r="A11">
        <v>60344</v>
      </c>
      <c r="B11" t="s">
        <v>5</v>
      </c>
      <c r="C11" t="s">
        <v>5</v>
      </c>
      <c r="D11" s="24">
        <f>Finanzkraft!H11</f>
        <v>20522108.670000002</v>
      </c>
      <c r="E11" s="9">
        <f t="shared" si="0"/>
        <v>9.710453158291112E-3</v>
      </c>
      <c r="F11" s="24">
        <f>'Grunddaten Umlage § 3_IST'!$E$310*'landesw Umlage § 3_IST'!E11</f>
        <v>11727.945652932529</v>
      </c>
    </row>
    <row r="12" spans="1:6" x14ac:dyDescent="0.25">
      <c r="A12">
        <v>60345</v>
      </c>
      <c r="B12" t="s">
        <v>12</v>
      </c>
      <c r="C12" t="s">
        <v>5</v>
      </c>
      <c r="D12" s="24">
        <f>Finanzkraft!H12</f>
        <v>8475182.8599999994</v>
      </c>
      <c r="E12" s="9">
        <f t="shared" si="0"/>
        <v>4.0102051642620842E-3</v>
      </c>
      <c r="F12" s="24">
        <f>'Grunddaten Umlage § 3_IST'!$E$310*'landesw Umlage § 3_IST'!E12</f>
        <v>4843.3855204190995</v>
      </c>
    </row>
    <row r="13" spans="1:6" x14ac:dyDescent="0.25">
      <c r="A13">
        <v>60346</v>
      </c>
      <c r="B13" t="s">
        <v>13</v>
      </c>
      <c r="C13" t="s">
        <v>5</v>
      </c>
      <c r="D13" s="24">
        <f>Finanzkraft!H13</f>
        <v>5584255.2300000004</v>
      </c>
      <c r="E13" s="9">
        <f t="shared" si="0"/>
        <v>2.6423039516463667E-3</v>
      </c>
      <c r="F13" s="24">
        <f>'Grunddaten Umlage § 3_IST'!$E$310*'landesw Umlage § 3_IST'!E13</f>
        <v>3191.282285006253</v>
      </c>
    </row>
    <row r="14" spans="1:6" x14ac:dyDescent="0.25">
      <c r="A14">
        <v>60347</v>
      </c>
      <c r="B14" t="s">
        <v>14</v>
      </c>
      <c r="C14" t="s">
        <v>5</v>
      </c>
      <c r="D14" s="24">
        <f>Finanzkraft!H14</f>
        <v>4413209.58</v>
      </c>
      <c r="E14" s="9">
        <f t="shared" si="0"/>
        <v>2.0881998820597605E-3</v>
      </c>
      <c r="F14" s="24">
        <f>'Grunddaten Umlage § 3_IST'!$E$310*'landesw Umlage § 3_IST'!E14</f>
        <v>2522.0547723199043</v>
      </c>
    </row>
    <row r="15" spans="1:6" x14ac:dyDescent="0.25">
      <c r="A15">
        <v>60348</v>
      </c>
      <c r="B15" t="s">
        <v>15</v>
      </c>
      <c r="C15" t="s">
        <v>5</v>
      </c>
      <c r="D15" s="24">
        <f>Finanzkraft!H15</f>
        <v>4488728.88</v>
      </c>
      <c r="E15" s="9">
        <f t="shared" si="0"/>
        <v>2.1239333749960366E-3</v>
      </c>
      <c r="F15" s="24">
        <f>'Grunddaten Umlage § 3_IST'!$E$310*'landesw Umlage § 3_IST'!E15</f>
        <v>2565.2124351307557</v>
      </c>
    </row>
    <row r="16" spans="1:6" x14ac:dyDescent="0.25">
      <c r="A16">
        <v>60349</v>
      </c>
      <c r="B16" t="s">
        <v>16</v>
      </c>
      <c r="C16" t="s">
        <v>5</v>
      </c>
      <c r="D16" s="24">
        <f>Finanzkraft!H16</f>
        <v>5806608.8300000001</v>
      </c>
      <c r="E16" s="9">
        <f t="shared" si="0"/>
        <v>2.7475150803903505E-3</v>
      </c>
      <c r="F16" s="24">
        <f>'Grunddaten Umlage § 3_IST'!$E$310*'landesw Umlage § 3_IST'!E16</f>
        <v>3318.3526060179533</v>
      </c>
    </row>
    <row r="17" spans="1:6" x14ac:dyDescent="0.25">
      <c r="A17">
        <v>60350</v>
      </c>
      <c r="B17" t="s">
        <v>17</v>
      </c>
      <c r="C17" t="s">
        <v>5</v>
      </c>
      <c r="D17" s="24">
        <f>Finanzkraft!H17</f>
        <v>11303763.779999999</v>
      </c>
      <c r="E17" s="9">
        <f t="shared" si="0"/>
        <v>5.3486057628442368E-3</v>
      </c>
      <c r="F17" s="24">
        <f>'Grunddaten Umlage § 3_IST'!$E$310*'landesw Umlage § 3_IST'!E17</f>
        <v>6459.8589461336851</v>
      </c>
    </row>
    <row r="18" spans="1:6" x14ac:dyDescent="0.25">
      <c r="A18">
        <v>60351</v>
      </c>
      <c r="B18" t="s">
        <v>18</v>
      </c>
      <c r="C18" t="s">
        <v>5</v>
      </c>
      <c r="D18" s="24">
        <f>Finanzkraft!H18</f>
        <v>5929234.2199999997</v>
      </c>
      <c r="E18" s="9">
        <f t="shared" si="0"/>
        <v>2.8055377779970959E-3</v>
      </c>
      <c r="F18" s="24">
        <f>'Grunddaten Umlage § 3_IST'!$E$310*'landesw Umlage § 3_IST'!E18</f>
        <v>3388.430390553418</v>
      </c>
    </row>
    <row r="19" spans="1:6" x14ac:dyDescent="0.25">
      <c r="A19">
        <v>60608</v>
      </c>
      <c r="B19" t="s">
        <v>19</v>
      </c>
      <c r="C19" t="s">
        <v>20</v>
      </c>
      <c r="D19" s="24">
        <f>Finanzkraft!H19</f>
        <v>11220805.390000001</v>
      </c>
      <c r="E19" s="9">
        <f t="shared" si="0"/>
        <v>5.3093523131556167E-3</v>
      </c>
      <c r="F19" s="24">
        <f>'Grunddaten Umlage § 3_IST'!$E$310*'landesw Umlage § 3_IST'!E19</f>
        <v>6412.4500026854394</v>
      </c>
    </row>
    <row r="20" spans="1:6" x14ac:dyDescent="0.25">
      <c r="A20">
        <v>60611</v>
      </c>
      <c r="B20" t="s">
        <v>21</v>
      </c>
      <c r="C20" t="s">
        <v>20</v>
      </c>
      <c r="D20" s="24">
        <f>Finanzkraft!H20</f>
        <v>6416046.3499999996</v>
      </c>
      <c r="E20" s="9">
        <f t="shared" si="0"/>
        <v>3.0358828395727257E-3</v>
      </c>
      <c r="F20" s="24">
        <f>'Grunddaten Umlage § 3_IST'!$E$310*'landesw Umlage § 3_IST'!E20</f>
        <v>3666.6330984542101</v>
      </c>
    </row>
    <row r="21" spans="1:6" x14ac:dyDescent="0.25">
      <c r="A21">
        <v>60613</v>
      </c>
      <c r="B21" t="s">
        <v>22</v>
      </c>
      <c r="C21" t="s">
        <v>20</v>
      </c>
      <c r="D21" s="24">
        <f>Finanzkraft!H21</f>
        <v>15840334.74</v>
      </c>
      <c r="E21" s="9">
        <f t="shared" si="0"/>
        <v>7.4951765911500465E-3</v>
      </c>
      <c r="F21" s="24">
        <f>'Grunddaten Umlage § 3_IST'!$E$310*'landesw Umlage § 3_IST'!E21</f>
        <v>9052.4121055138676</v>
      </c>
    </row>
    <row r="22" spans="1:6" x14ac:dyDescent="0.25">
      <c r="A22">
        <v>60617</v>
      </c>
      <c r="B22" t="s">
        <v>23</v>
      </c>
      <c r="C22" t="s">
        <v>20</v>
      </c>
      <c r="D22" s="24">
        <f>Finanzkraft!H22</f>
        <v>12324971.41</v>
      </c>
      <c r="E22" s="9">
        <f t="shared" si="0"/>
        <v>5.831810925406339E-3</v>
      </c>
      <c r="F22" s="24">
        <f>'Grunddaten Umlage § 3_IST'!$E$310*'landesw Umlage § 3_IST'!E22</f>
        <v>7043.457238959606</v>
      </c>
    </row>
    <row r="23" spans="1:6" x14ac:dyDescent="0.25">
      <c r="A23">
        <v>60618</v>
      </c>
      <c r="B23" t="s">
        <v>24</v>
      </c>
      <c r="C23" t="s">
        <v>20</v>
      </c>
      <c r="D23" s="24">
        <f>Finanzkraft!H23</f>
        <v>1939537.31</v>
      </c>
      <c r="E23" s="9">
        <f t="shared" si="0"/>
        <v>9.1773153043697177E-4</v>
      </c>
      <c r="F23" s="24">
        <f>'Grunddaten Umlage § 3_IST'!$E$310*'landesw Umlage § 3_IST'!E23</f>
        <v>1108.4040402128398</v>
      </c>
    </row>
    <row r="24" spans="1:6" x14ac:dyDescent="0.25">
      <c r="A24">
        <v>60619</v>
      </c>
      <c r="B24" t="s">
        <v>25</v>
      </c>
      <c r="C24" t="s">
        <v>20</v>
      </c>
      <c r="D24" s="24">
        <f>Finanzkraft!H24</f>
        <v>5030501.01</v>
      </c>
      <c r="E24" s="9">
        <f t="shared" si="0"/>
        <v>2.3802838785153516E-3</v>
      </c>
      <c r="F24" s="24">
        <f>'Grunddaten Umlage § 3_IST'!$E$310*'landesw Umlage § 3_IST'!E24</f>
        <v>2874.8236061407711</v>
      </c>
    </row>
    <row r="25" spans="1:6" x14ac:dyDescent="0.25">
      <c r="A25">
        <v>60623</v>
      </c>
      <c r="B25" t="s">
        <v>26</v>
      </c>
      <c r="C25" t="s">
        <v>20</v>
      </c>
      <c r="D25" s="24">
        <f>Finanzkraft!H25</f>
        <v>3222069.15</v>
      </c>
      <c r="E25" s="9">
        <f t="shared" si="0"/>
        <v>1.5245875585673846E-3</v>
      </c>
      <c r="F25" s="24">
        <f>'Grunddaten Umlage § 3_IST'!$E$310*'landesw Umlage § 3_IST'!E25</f>
        <v>1841.3435231648884</v>
      </c>
    </row>
    <row r="26" spans="1:6" x14ac:dyDescent="0.25">
      <c r="A26">
        <v>60624</v>
      </c>
      <c r="B26" t="s">
        <v>27</v>
      </c>
      <c r="C26" t="s">
        <v>20</v>
      </c>
      <c r="D26" s="24">
        <f>Finanzkraft!H26</f>
        <v>15459558</v>
      </c>
      <c r="E26" s="9">
        <f t="shared" si="0"/>
        <v>7.3150043312232701E-3</v>
      </c>
      <c r="F26" s="24">
        <f>'Grunddaten Umlage § 3_IST'!$E$310*'landesw Umlage § 3_IST'!E26</f>
        <v>8834.806352399959</v>
      </c>
    </row>
    <row r="27" spans="1:6" x14ac:dyDescent="0.25">
      <c r="A27">
        <v>60626</v>
      </c>
      <c r="B27" t="s">
        <v>28</v>
      </c>
      <c r="C27" t="s">
        <v>20</v>
      </c>
      <c r="D27" s="24">
        <f>Finanzkraft!H27</f>
        <v>4706233.84</v>
      </c>
      <c r="E27" s="9">
        <f t="shared" si="0"/>
        <v>2.226850271097629E-3</v>
      </c>
      <c r="F27" s="24">
        <f>'Grunddaten Umlage § 3_IST'!$E$310*'landesw Umlage § 3_IST'!E27</f>
        <v>2689.5118622092332</v>
      </c>
    </row>
    <row r="28" spans="1:6" x14ac:dyDescent="0.25">
      <c r="A28">
        <v>60628</v>
      </c>
      <c r="B28" t="s">
        <v>29</v>
      </c>
      <c r="C28" t="s">
        <v>20</v>
      </c>
      <c r="D28" s="24">
        <f>Finanzkraft!H28</f>
        <v>4155788.85</v>
      </c>
      <c r="E28" s="9">
        <f t="shared" si="0"/>
        <v>1.9663960274543019E-3</v>
      </c>
      <c r="F28" s="24">
        <f>'Grunddaten Umlage § 3_IST'!$E$310*'landesw Umlage § 3_IST'!E28</f>
        <v>2374.9443374262655</v>
      </c>
    </row>
    <row r="29" spans="1:6" x14ac:dyDescent="0.25">
      <c r="A29">
        <v>60629</v>
      </c>
      <c r="B29" t="s">
        <v>30</v>
      </c>
      <c r="C29" t="s">
        <v>20</v>
      </c>
      <c r="D29" s="24">
        <f>Finanzkraft!H29</f>
        <v>8583718.3100000005</v>
      </c>
      <c r="E29" s="9">
        <f t="shared" si="0"/>
        <v>4.0615609201537645E-3</v>
      </c>
      <c r="F29" s="24">
        <f>'Grunddaten Umlage § 3_IST'!$E$310*'landesw Umlage § 3_IST'!E29</f>
        <v>4905.4112059607296</v>
      </c>
    </row>
    <row r="30" spans="1:6" x14ac:dyDescent="0.25">
      <c r="A30">
        <v>60632</v>
      </c>
      <c r="B30" t="s">
        <v>31</v>
      </c>
      <c r="C30" t="s">
        <v>20</v>
      </c>
      <c r="D30" s="24">
        <f>Finanzkraft!H30</f>
        <v>4528459.4000000004</v>
      </c>
      <c r="E30" s="9">
        <f t="shared" si="0"/>
        <v>2.142732678694225E-3</v>
      </c>
      <c r="F30" s="24">
        <f>'Grunddaten Umlage § 3_IST'!$E$310*'landesw Umlage § 3_IST'!E30</f>
        <v>2587.9175765377845</v>
      </c>
    </row>
    <row r="31" spans="1:6" x14ac:dyDescent="0.25">
      <c r="A31">
        <v>60639</v>
      </c>
      <c r="B31" t="s">
        <v>32</v>
      </c>
      <c r="C31" t="s">
        <v>20</v>
      </c>
      <c r="D31" s="24">
        <f>Finanzkraft!H31</f>
        <v>1886560.93</v>
      </c>
      <c r="E31" s="9">
        <f t="shared" si="0"/>
        <v>8.9266467864518501E-4</v>
      </c>
      <c r="F31" s="24">
        <f>'Grunddaten Umlage § 3_IST'!$E$310*'landesw Umlage § 3_IST'!E31</f>
        <v>1078.1291734571955</v>
      </c>
    </row>
    <row r="32" spans="1:6" x14ac:dyDescent="0.25">
      <c r="A32">
        <v>60641</v>
      </c>
      <c r="B32" t="s">
        <v>33</v>
      </c>
      <c r="C32" t="s">
        <v>20</v>
      </c>
      <c r="D32" s="24">
        <f>Finanzkraft!H32</f>
        <v>1412356.83</v>
      </c>
      <c r="E32" s="9">
        <f t="shared" si="0"/>
        <v>6.682853629245266E-4</v>
      </c>
      <c r="F32" s="24">
        <f>'Grunddaten Umlage § 3_IST'!$E$310*'landesw Umlage § 3_IST'!E32</f>
        <v>807.13168471824815</v>
      </c>
    </row>
    <row r="33" spans="1:6" x14ac:dyDescent="0.25">
      <c r="A33">
        <v>60642</v>
      </c>
      <c r="B33" t="s">
        <v>34</v>
      </c>
      <c r="C33" t="s">
        <v>20</v>
      </c>
      <c r="D33" s="24">
        <f>Finanzkraft!H33</f>
        <v>2848061.13</v>
      </c>
      <c r="E33" s="9">
        <f t="shared" si="0"/>
        <v>1.3476180561914279E-3</v>
      </c>
      <c r="F33" s="24">
        <f>'Grunddaten Umlage § 3_IST'!$E$310*'landesw Umlage § 3_IST'!E33</f>
        <v>1627.6059485884011</v>
      </c>
    </row>
    <row r="34" spans="1:6" x14ac:dyDescent="0.25">
      <c r="A34">
        <v>60645</v>
      </c>
      <c r="B34" t="s">
        <v>35</v>
      </c>
      <c r="C34" t="s">
        <v>20</v>
      </c>
      <c r="D34" s="24">
        <f>Finanzkraft!H34</f>
        <v>4191606.92</v>
      </c>
      <c r="E34" s="9">
        <f t="shared" si="0"/>
        <v>1.9833440758516788E-3</v>
      </c>
      <c r="F34" s="24">
        <f>'Grunddaten Umlage § 3_IST'!$E$310*'landesw Umlage § 3_IST'!E34</f>
        <v>2395.4135974378846</v>
      </c>
    </row>
    <row r="35" spans="1:6" x14ac:dyDescent="0.25">
      <c r="A35">
        <v>60646</v>
      </c>
      <c r="B35" t="s">
        <v>36</v>
      </c>
      <c r="C35" t="s">
        <v>20</v>
      </c>
      <c r="D35" s="24">
        <f>Finanzkraft!H35</f>
        <v>3454498.27</v>
      </c>
      <c r="E35" s="9">
        <f t="shared" si="0"/>
        <v>1.6345661245459472E-3</v>
      </c>
      <c r="F35" s="24">
        <f>'Grunddaten Umlage § 3_IST'!$E$310*'landesw Umlage § 3_IST'!E35</f>
        <v>1974.1717881035584</v>
      </c>
    </row>
    <row r="36" spans="1:6" x14ac:dyDescent="0.25">
      <c r="A36">
        <v>60647</v>
      </c>
      <c r="B36" t="s">
        <v>37</v>
      </c>
      <c r="C36" t="s">
        <v>20</v>
      </c>
      <c r="D36" s="24">
        <f>Finanzkraft!H36</f>
        <v>786820.26</v>
      </c>
      <c r="E36" s="9">
        <f t="shared" si="0"/>
        <v>3.7230001076319383E-4</v>
      </c>
      <c r="F36" s="24">
        <f>'Grunddaten Umlage § 3_IST'!$E$310*'landesw Umlage § 3_IST'!E36</f>
        <v>449.65092994540902</v>
      </c>
    </row>
    <row r="37" spans="1:6" x14ac:dyDescent="0.25">
      <c r="A37">
        <v>60648</v>
      </c>
      <c r="B37" t="s">
        <v>38</v>
      </c>
      <c r="C37" t="s">
        <v>20</v>
      </c>
      <c r="D37" s="24">
        <f>Finanzkraft!H37</f>
        <v>2779457.83</v>
      </c>
      <c r="E37" s="9">
        <f t="shared" si="0"/>
        <v>1.3151570093338006E-3</v>
      </c>
      <c r="F37" s="24">
        <f>'Grunddaten Umlage § 3_IST'!$E$310*'landesw Umlage § 3_IST'!E37</f>
        <v>1588.4006316811779</v>
      </c>
    </row>
    <row r="38" spans="1:6" x14ac:dyDescent="0.25">
      <c r="A38">
        <v>60651</v>
      </c>
      <c r="B38" t="s">
        <v>39</v>
      </c>
      <c r="C38" t="s">
        <v>20</v>
      </c>
      <c r="D38" s="24">
        <f>Finanzkraft!H38</f>
        <v>2945190.75</v>
      </c>
      <c r="E38" s="9">
        <f t="shared" si="0"/>
        <v>1.3935769116121374E-3</v>
      </c>
      <c r="F38" s="24">
        <f>'Grunddaten Umlage § 3_IST'!$E$310*'landesw Umlage § 3_IST'!E38</f>
        <v>1683.1134465247715</v>
      </c>
    </row>
    <row r="39" spans="1:6" x14ac:dyDescent="0.25">
      <c r="A39">
        <v>60653</v>
      </c>
      <c r="B39" t="s">
        <v>40</v>
      </c>
      <c r="C39" t="s">
        <v>20</v>
      </c>
      <c r="D39" s="24">
        <f>Finanzkraft!H39</f>
        <v>5503226.3899999997</v>
      </c>
      <c r="E39" s="9">
        <f t="shared" si="0"/>
        <v>2.603963507789304E-3</v>
      </c>
      <c r="F39" s="24">
        <f>'Grunddaten Umlage § 3_IST'!$E$310*'landesw Umlage § 3_IST'!E39</f>
        <v>3144.9760380644188</v>
      </c>
    </row>
    <row r="40" spans="1:6" x14ac:dyDescent="0.25">
      <c r="A40">
        <v>60654</v>
      </c>
      <c r="B40" t="s">
        <v>41</v>
      </c>
      <c r="C40" t="s">
        <v>20</v>
      </c>
      <c r="D40" s="24">
        <f>Finanzkraft!H40</f>
        <v>3330401.72</v>
      </c>
      <c r="E40" s="9">
        <f t="shared" si="0"/>
        <v>1.575847317660274E-3</v>
      </c>
      <c r="F40" s="24">
        <f>'Grunddaten Umlage § 3_IST'!$E$310*'landesw Umlage § 3_IST'!E40</f>
        <v>1903.2532671309073</v>
      </c>
    </row>
    <row r="41" spans="1:6" x14ac:dyDescent="0.25">
      <c r="A41">
        <v>60655</v>
      </c>
      <c r="B41" t="s">
        <v>42</v>
      </c>
      <c r="C41" t="s">
        <v>20</v>
      </c>
      <c r="D41" s="24">
        <f>Finanzkraft!H41</f>
        <v>4989498.25</v>
      </c>
      <c r="E41" s="9">
        <f t="shared" si="0"/>
        <v>2.3608825885824761E-3</v>
      </c>
      <c r="F41" s="24">
        <f>'Grunddaten Umlage § 3_IST'!$E$310*'landesw Umlage § 3_IST'!E41</f>
        <v>2851.3914068169661</v>
      </c>
    </row>
    <row r="42" spans="1:6" x14ac:dyDescent="0.25">
      <c r="A42">
        <v>60656</v>
      </c>
      <c r="B42" t="s">
        <v>43</v>
      </c>
      <c r="C42" t="s">
        <v>20</v>
      </c>
      <c r="D42" s="24">
        <f>Finanzkraft!H42</f>
        <v>3661507.68</v>
      </c>
      <c r="E42" s="9">
        <f t="shared" si="0"/>
        <v>1.7325168376746132E-3</v>
      </c>
      <c r="F42" s="24">
        <f>'Grunddaten Umlage § 3_IST'!$E$310*'landesw Umlage § 3_IST'!E42</f>
        <v>2092.4732331044161</v>
      </c>
    </row>
    <row r="43" spans="1:6" x14ac:dyDescent="0.25">
      <c r="A43">
        <v>60659</v>
      </c>
      <c r="B43" t="s">
        <v>44</v>
      </c>
      <c r="C43" t="s">
        <v>20</v>
      </c>
      <c r="D43" s="24">
        <f>Finanzkraft!H43</f>
        <v>5419895.1399999997</v>
      </c>
      <c r="E43" s="9">
        <f t="shared" si="0"/>
        <v>2.5645336318073225E-3</v>
      </c>
      <c r="F43" s="24">
        <f>'Grunddaten Umlage § 3_IST'!$E$310*'landesw Umlage § 3_IST'!E43</f>
        <v>3097.3540131104437</v>
      </c>
    </row>
    <row r="44" spans="1:6" x14ac:dyDescent="0.25">
      <c r="A44">
        <v>60660</v>
      </c>
      <c r="B44" t="s">
        <v>45</v>
      </c>
      <c r="C44" t="s">
        <v>20</v>
      </c>
      <c r="D44" s="24">
        <f>Finanzkraft!H44</f>
        <v>6248591.1200000001</v>
      </c>
      <c r="E44" s="9">
        <f t="shared" si="0"/>
        <v>2.9566479912843087E-3</v>
      </c>
      <c r="F44" s="24">
        <f>'Grunddaten Umlage § 3_IST'!$E$310*'landesw Umlage § 3_IST'!E44</f>
        <v>3570.9360203264532</v>
      </c>
    </row>
    <row r="45" spans="1:6" x14ac:dyDescent="0.25">
      <c r="A45">
        <v>60661</v>
      </c>
      <c r="B45" t="s">
        <v>46</v>
      </c>
      <c r="C45" t="s">
        <v>20</v>
      </c>
      <c r="D45" s="24">
        <f>Finanzkraft!H45</f>
        <v>8456734.1600000001</v>
      </c>
      <c r="E45" s="9">
        <f t="shared" si="0"/>
        <v>4.0014757865912973E-3</v>
      </c>
      <c r="F45" s="24">
        <f>'Grunddaten Umlage § 3_IST'!$E$310*'landesw Umlage § 3_IST'!E45</f>
        <v>4832.8424834219541</v>
      </c>
    </row>
    <row r="46" spans="1:6" x14ac:dyDescent="0.25">
      <c r="A46">
        <v>60662</v>
      </c>
      <c r="B46" t="s">
        <v>47</v>
      </c>
      <c r="C46" t="s">
        <v>20</v>
      </c>
      <c r="D46" s="24">
        <f>Finanzkraft!H46</f>
        <v>6663730.6699999999</v>
      </c>
      <c r="E46" s="9">
        <f t="shared" si="0"/>
        <v>3.1530797137379568E-3</v>
      </c>
      <c r="F46" s="24">
        <f>'Grunddaten Umlage § 3_IST'!$E$310*'landesw Umlage § 3_IST'!E46</f>
        <v>3808.1793835243179</v>
      </c>
    </row>
    <row r="47" spans="1:6" x14ac:dyDescent="0.25">
      <c r="A47">
        <v>60663</v>
      </c>
      <c r="B47" t="s">
        <v>48</v>
      </c>
      <c r="C47" t="s">
        <v>20</v>
      </c>
      <c r="D47" s="24">
        <f>Finanzkraft!H47</f>
        <v>10266972.859999999</v>
      </c>
      <c r="E47" s="9">
        <f t="shared" si="0"/>
        <v>4.8580270496382727E-3</v>
      </c>
      <c r="F47" s="24">
        <f>'Grunddaten Umlage § 3_IST'!$E$310*'landesw Umlage § 3_IST'!E47</f>
        <v>5867.3551367669097</v>
      </c>
    </row>
    <row r="48" spans="1:6" x14ac:dyDescent="0.25">
      <c r="A48">
        <v>60664</v>
      </c>
      <c r="B48" t="s">
        <v>49</v>
      </c>
      <c r="C48" t="s">
        <v>20</v>
      </c>
      <c r="D48" s="24">
        <f>Finanzkraft!H48</f>
        <v>18117558.84</v>
      </c>
      <c r="E48" s="9">
        <f t="shared" si="0"/>
        <v>8.5726914951767992E-3</v>
      </c>
      <c r="F48" s="24">
        <f>'Grunddaten Umlage § 3_IST'!$E$310*'landesw Umlage § 3_IST'!E48</f>
        <v>10353.796915126037</v>
      </c>
    </row>
    <row r="49" spans="1:6" x14ac:dyDescent="0.25">
      <c r="A49">
        <v>60665</v>
      </c>
      <c r="B49" t="s">
        <v>50</v>
      </c>
      <c r="C49" t="s">
        <v>20</v>
      </c>
      <c r="D49" s="24">
        <f>Finanzkraft!H49</f>
        <v>8468593.7800000012</v>
      </c>
      <c r="E49" s="9">
        <f t="shared" si="0"/>
        <v>4.00708740703133E-3</v>
      </c>
      <c r="F49" s="24">
        <f>'Grunddaten Umlage § 3_IST'!$E$310*'landesw Umlage § 3_IST'!E49</f>
        <v>4839.6200022949424</v>
      </c>
    </row>
    <row r="50" spans="1:6" x14ac:dyDescent="0.25">
      <c r="A50">
        <v>60666</v>
      </c>
      <c r="B50" t="s">
        <v>51</v>
      </c>
      <c r="C50" t="s">
        <v>20</v>
      </c>
      <c r="D50" s="24">
        <f>Finanzkraft!H50</f>
        <v>3214080.52</v>
      </c>
      <c r="E50" s="9">
        <f t="shared" si="0"/>
        <v>1.5208075757858239E-3</v>
      </c>
      <c r="F50" s="24">
        <f>'Grunddaten Umlage § 3_IST'!$E$310*'landesw Umlage § 3_IST'!E50</f>
        <v>1836.7781921851172</v>
      </c>
    </row>
    <row r="51" spans="1:6" x14ac:dyDescent="0.25">
      <c r="A51">
        <v>60667</v>
      </c>
      <c r="B51" t="s">
        <v>52</v>
      </c>
      <c r="C51" t="s">
        <v>20</v>
      </c>
      <c r="D51" s="24">
        <f>Finanzkraft!H51</f>
        <v>15797655.67</v>
      </c>
      <c r="E51" s="9">
        <f t="shared" si="0"/>
        <v>7.474982121042778E-3</v>
      </c>
      <c r="F51" s="24">
        <f>'Grunddaten Umlage § 3_IST'!$E$310*'landesw Umlage § 3_IST'!E51</f>
        <v>9028.0219309208733</v>
      </c>
    </row>
    <row r="52" spans="1:6" x14ac:dyDescent="0.25">
      <c r="A52">
        <v>60668</v>
      </c>
      <c r="B52" t="s">
        <v>53</v>
      </c>
      <c r="C52" t="s">
        <v>20</v>
      </c>
      <c r="D52" s="24">
        <f>Finanzkraft!H52</f>
        <v>4332337.22</v>
      </c>
      <c r="E52" s="9">
        <f t="shared" si="0"/>
        <v>2.0499334798976645E-3</v>
      </c>
      <c r="F52" s="24">
        <f>'Grunddaten Umlage § 3_IST'!$E$310*'landesw Umlage § 3_IST'!E52</f>
        <v>2475.8379503472725</v>
      </c>
    </row>
    <row r="53" spans="1:6" x14ac:dyDescent="0.25">
      <c r="A53">
        <v>60669</v>
      </c>
      <c r="B53" t="s">
        <v>54</v>
      </c>
      <c r="C53" t="s">
        <v>20</v>
      </c>
      <c r="D53" s="24">
        <f>Finanzkraft!H53</f>
        <v>21985867.09</v>
      </c>
      <c r="E53" s="9">
        <f t="shared" si="0"/>
        <v>1.0403060229086054E-2</v>
      </c>
      <c r="F53" s="24">
        <f>'Grunddaten Umlage § 3_IST'!$E$310*'landesw Umlage § 3_IST'!E53</f>
        <v>12564.452245643322</v>
      </c>
    </row>
    <row r="54" spans="1:6" x14ac:dyDescent="0.25">
      <c r="A54">
        <v>60670</v>
      </c>
      <c r="B54" t="s">
        <v>55</v>
      </c>
      <c r="C54" t="s">
        <v>20</v>
      </c>
      <c r="D54" s="24">
        <f>Finanzkraft!H54</f>
        <v>17410083.359999999</v>
      </c>
      <c r="E54" s="9">
        <f t="shared" si="0"/>
        <v>8.237935081026132E-3</v>
      </c>
      <c r="F54" s="24">
        <f>'Grunddaten Umlage § 3_IST'!$E$310*'landesw Umlage § 3_IST'!E54</f>
        <v>9949.4898278942273</v>
      </c>
    </row>
    <row r="55" spans="1:6" x14ac:dyDescent="0.25">
      <c r="A55">
        <v>61001</v>
      </c>
      <c r="B55" t="s">
        <v>56</v>
      </c>
      <c r="C55" t="s">
        <v>57</v>
      </c>
      <c r="D55" s="24">
        <f>Finanzkraft!H55</f>
        <v>1880313.23</v>
      </c>
      <c r="E55" s="9">
        <f t="shared" si="0"/>
        <v>8.8970845230545504E-4</v>
      </c>
      <c r="F55" s="24">
        <f>'Grunddaten Umlage § 3_IST'!$E$310*'landesw Umlage § 3_IST'!E55</f>
        <v>1074.5587466928669</v>
      </c>
    </row>
    <row r="56" spans="1:6" x14ac:dyDescent="0.25">
      <c r="A56">
        <v>61002</v>
      </c>
      <c r="B56" t="s">
        <v>58</v>
      </c>
      <c r="C56" t="s">
        <v>57</v>
      </c>
      <c r="D56" s="24">
        <f>Finanzkraft!H56</f>
        <v>1319199.08</v>
      </c>
      <c r="E56" s="9">
        <f t="shared" si="0"/>
        <v>6.2420587858629287E-4</v>
      </c>
      <c r="F56" s="24">
        <f>'Grunddaten Umlage § 3_IST'!$E$310*'landesw Umlage § 3_IST'!E56</f>
        <v>753.89402543489155</v>
      </c>
    </row>
    <row r="57" spans="1:6" x14ac:dyDescent="0.25">
      <c r="A57">
        <v>61007</v>
      </c>
      <c r="B57" t="s">
        <v>59</v>
      </c>
      <c r="C57" t="s">
        <v>57</v>
      </c>
      <c r="D57" s="24">
        <f>Finanzkraft!H57</f>
        <v>1665131.93</v>
      </c>
      <c r="E57" s="9">
        <f t="shared" si="0"/>
        <v>7.8789104319852883E-4</v>
      </c>
      <c r="F57" s="24">
        <f>'Grunddaten Umlage § 3_IST'!$E$310*'landesw Umlage § 3_IST'!E57</f>
        <v>951.58724154649201</v>
      </c>
    </row>
    <row r="58" spans="1:6" x14ac:dyDescent="0.25">
      <c r="A58">
        <v>61008</v>
      </c>
      <c r="B58" t="s">
        <v>60</v>
      </c>
      <c r="C58" t="s">
        <v>57</v>
      </c>
      <c r="D58" s="24">
        <f>Finanzkraft!H58</f>
        <v>2211350.2799999998</v>
      </c>
      <c r="E58" s="9">
        <f t="shared" si="0"/>
        <v>1.0463453661515929E-3</v>
      </c>
      <c r="F58" s="24">
        <f>'Grunddaten Umlage § 3_IST'!$E$310*'landesw Umlage § 3_IST'!E58</f>
        <v>1263.7393320769861</v>
      </c>
    </row>
    <row r="59" spans="1:6" x14ac:dyDescent="0.25">
      <c r="A59">
        <v>61012</v>
      </c>
      <c r="B59" t="s">
        <v>61</v>
      </c>
      <c r="C59" t="s">
        <v>57</v>
      </c>
      <c r="D59" s="24">
        <f>Finanzkraft!H59</f>
        <v>3787959.79</v>
      </c>
      <c r="E59" s="9">
        <f t="shared" si="0"/>
        <v>1.7923502256888321E-3</v>
      </c>
      <c r="F59" s="24">
        <f>'Grunddaten Umlage § 3_IST'!$E$310*'landesw Umlage § 3_IST'!E59</f>
        <v>2164.7379061760766</v>
      </c>
    </row>
    <row r="60" spans="1:6" x14ac:dyDescent="0.25">
      <c r="A60">
        <v>61013</v>
      </c>
      <c r="B60" t="s">
        <v>62</v>
      </c>
      <c r="C60" t="s">
        <v>57</v>
      </c>
      <c r="D60" s="24">
        <f>Finanzkraft!H60</f>
        <v>2900084.79</v>
      </c>
      <c r="E60" s="9">
        <f t="shared" si="0"/>
        <v>1.3722341091358969E-3</v>
      </c>
      <c r="F60" s="24">
        <f>'Grunddaten Umlage § 3_IST'!$E$310*'landesw Umlage § 3_IST'!E60</f>
        <v>1657.3363562651987</v>
      </c>
    </row>
    <row r="61" spans="1:6" x14ac:dyDescent="0.25">
      <c r="A61">
        <v>61016</v>
      </c>
      <c r="B61" t="s">
        <v>63</v>
      </c>
      <c r="C61" t="s">
        <v>57</v>
      </c>
      <c r="D61" s="24">
        <f>Finanzkraft!H61</f>
        <v>2517275.34</v>
      </c>
      <c r="E61" s="9">
        <f t="shared" si="0"/>
        <v>1.1911000311251802E-3</v>
      </c>
      <c r="F61" s="24">
        <f>'Grunddaten Umlage § 3_IST'!$E$310*'landesw Umlage § 3_IST'!E61</f>
        <v>1438.5689529139038</v>
      </c>
    </row>
    <row r="62" spans="1:6" x14ac:dyDescent="0.25">
      <c r="A62">
        <v>61017</v>
      </c>
      <c r="B62" t="s">
        <v>64</v>
      </c>
      <c r="C62" t="s">
        <v>57</v>
      </c>
      <c r="D62" s="24">
        <f>Finanzkraft!H62</f>
        <v>1752775.17</v>
      </c>
      <c r="E62" s="9">
        <f t="shared" si="0"/>
        <v>8.2936122495938134E-4</v>
      </c>
      <c r="F62" s="24">
        <f>'Grunddaten Umlage § 3_IST'!$E$310*'landesw Umlage § 3_IST'!E62</f>
        <v>1001.6734764502917</v>
      </c>
    </row>
    <row r="63" spans="1:6" x14ac:dyDescent="0.25">
      <c r="A63">
        <v>61019</v>
      </c>
      <c r="B63" t="s">
        <v>65</v>
      </c>
      <c r="C63" t="s">
        <v>57</v>
      </c>
      <c r="D63" s="24">
        <f>Finanzkraft!H63</f>
        <v>2200720.67</v>
      </c>
      <c r="E63" s="9">
        <f t="shared" si="0"/>
        <v>1.0413157499627463E-3</v>
      </c>
      <c r="F63" s="24">
        <f>'Grunddaten Umlage § 3_IST'!$E$310*'landesw Umlage § 3_IST'!E63</f>
        <v>1257.6647375800712</v>
      </c>
    </row>
    <row r="64" spans="1:6" x14ac:dyDescent="0.25">
      <c r="A64">
        <v>61020</v>
      </c>
      <c r="B64" t="s">
        <v>66</v>
      </c>
      <c r="C64" t="s">
        <v>57</v>
      </c>
      <c r="D64" s="24">
        <f>Finanzkraft!H64</f>
        <v>1979582.26</v>
      </c>
      <c r="E64" s="9">
        <f t="shared" si="0"/>
        <v>9.3667961308549377E-4</v>
      </c>
      <c r="F64" s="24">
        <f>'Grunddaten Umlage § 3_IST'!$E$310*'landesw Umlage § 3_IST'!E64</f>
        <v>1131.2888716317937</v>
      </c>
    </row>
    <row r="65" spans="1:6" x14ac:dyDescent="0.25">
      <c r="A65">
        <v>61021</v>
      </c>
      <c r="B65" t="s">
        <v>67</v>
      </c>
      <c r="C65" t="s">
        <v>57</v>
      </c>
      <c r="D65" s="24">
        <f>Finanzkraft!H65</f>
        <v>4978589.37</v>
      </c>
      <c r="E65" s="9">
        <f t="shared" si="0"/>
        <v>2.3557208301124865E-3</v>
      </c>
      <c r="F65" s="24">
        <f>'Grunddaten Umlage § 3_IST'!$E$310*'landesw Umlage § 3_IST'!E65</f>
        <v>2845.1572154952241</v>
      </c>
    </row>
    <row r="66" spans="1:6" x14ac:dyDescent="0.25">
      <c r="A66">
        <v>61024</v>
      </c>
      <c r="B66" t="s">
        <v>68</v>
      </c>
      <c r="C66" t="s">
        <v>57</v>
      </c>
      <c r="D66" s="24">
        <f>Finanzkraft!H66</f>
        <v>2577071.71</v>
      </c>
      <c r="E66" s="9">
        <f t="shared" si="0"/>
        <v>1.2193938999111721E-3</v>
      </c>
      <c r="F66" s="24">
        <f>'Grunddaten Umlage § 3_IST'!$E$310*'landesw Umlage § 3_IST'!E66</f>
        <v>1472.7412979140947</v>
      </c>
    </row>
    <row r="67" spans="1:6" x14ac:dyDescent="0.25">
      <c r="A67">
        <v>61027</v>
      </c>
      <c r="B67" t="s">
        <v>69</v>
      </c>
      <c r="C67" t="s">
        <v>57</v>
      </c>
      <c r="D67" s="24">
        <f>Finanzkraft!H67</f>
        <v>2064703.63</v>
      </c>
      <c r="E67" s="9">
        <f t="shared" si="0"/>
        <v>9.7695652075838169E-4</v>
      </c>
      <c r="F67" s="24">
        <f>'Grunddaten Umlage § 3_IST'!$E$310*'landesw Umlage § 3_IST'!E67</f>
        <v>1179.9339118328774</v>
      </c>
    </row>
    <row r="68" spans="1:6" x14ac:dyDescent="0.25">
      <c r="A68">
        <v>61030</v>
      </c>
      <c r="B68" t="s">
        <v>70</v>
      </c>
      <c r="C68" t="s">
        <v>57</v>
      </c>
      <c r="D68" s="24">
        <f>Finanzkraft!H68</f>
        <v>2054516.78</v>
      </c>
      <c r="E68" s="9">
        <f t="shared" ref="E68:E131" si="1">D68/$D$289</f>
        <v>9.7213640546973501E-4</v>
      </c>
      <c r="F68" s="24">
        <f>'Grunddaten Umlage § 3_IST'!$E$310*'landesw Umlage § 3_IST'!E68</f>
        <v>1174.1123451948827</v>
      </c>
    </row>
    <row r="69" spans="1:6" x14ac:dyDescent="0.25">
      <c r="A69">
        <v>61032</v>
      </c>
      <c r="B69" t="s">
        <v>71</v>
      </c>
      <c r="C69" t="s">
        <v>57</v>
      </c>
      <c r="D69" s="24">
        <f>Finanzkraft!H69</f>
        <v>2452261.09</v>
      </c>
      <c r="E69" s="9">
        <f t="shared" si="1"/>
        <v>1.1603372162800707E-3</v>
      </c>
      <c r="F69" s="24">
        <f>'Grunddaten Umlage § 3_IST'!$E$310*'landesw Umlage § 3_IST'!E69</f>
        <v>1401.414701227244</v>
      </c>
    </row>
    <row r="70" spans="1:6" x14ac:dyDescent="0.25">
      <c r="A70">
        <v>61033</v>
      </c>
      <c r="B70" t="s">
        <v>72</v>
      </c>
      <c r="C70" t="s">
        <v>57</v>
      </c>
      <c r="D70" s="24">
        <f>Finanzkraft!H70</f>
        <v>2758501.36</v>
      </c>
      <c r="E70" s="9">
        <f t="shared" si="1"/>
        <v>1.3052410292768576E-3</v>
      </c>
      <c r="F70" s="24">
        <f>'Grunddaten Umlage § 3_IST'!$E$310*'landesw Umlage § 3_IST'!E70</f>
        <v>1576.4244578293844</v>
      </c>
    </row>
    <row r="71" spans="1:6" x14ac:dyDescent="0.25">
      <c r="A71">
        <v>61043</v>
      </c>
      <c r="B71" t="s">
        <v>73</v>
      </c>
      <c r="C71" t="s">
        <v>57</v>
      </c>
      <c r="D71" s="24">
        <f>Finanzkraft!H71</f>
        <v>4958516.5999999996</v>
      </c>
      <c r="E71" s="9">
        <f t="shared" si="1"/>
        <v>2.3462229906859224E-3</v>
      </c>
      <c r="F71" s="24">
        <f>'Grunddaten Umlage § 3_IST'!$E$310*'landesw Umlage § 3_IST'!E71</f>
        <v>2833.6860572702431</v>
      </c>
    </row>
    <row r="72" spans="1:6" x14ac:dyDescent="0.25">
      <c r="A72">
        <v>61045</v>
      </c>
      <c r="B72" t="s">
        <v>74</v>
      </c>
      <c r="C72" t="s">
        <v>57</v>
      </c>
      <c r="D72" s="24">
        <f>Finanzkraft!H72</f>
        <v>7959839.54</v>
      </c>
      <c r="E72" s="9">
        <f t="shared" si="1"/>
        <v>3.7663599897838113E-3</v>
      </c>
      <c r="F72" s="24">
        <f>'Grunddaten Umlage § 3_IST'!$E$310*'landesw Umlage § 3_IST'!E72</f>
        <v>4548.8778483884444</v>
      </c>
    </row>
    <row r="73" spans="1:6" x14ac:dyDescent="0.25">
      <c r="A73">
        <v>61049</v>
      </c>
      <c r="B73" t="s">
        <v>75</v>
      </c>
      <c r="C73" t="s">
        <v>57</v>
      </c>
      <c r="D73" s="24">
        <f>Finanzkraft!H73</f>
        <v>3592704.77</v>
      </c>
      <c r="E73" s="9">
        <f t="shared" si="1"/>
        <v>1.6999613412852102E-3</v>
      </c>
      <c r="F73" s="24">
        <f>'Grunddaten Umlage § 3_IST'!$E$310*'landesw Umlage § 3_IST'!E73</f>
        <v>2053.1538433565588</v>
      </c>
    </row>
    <row r="74" spans="1:6" x14ac:dyDescent="0.25">
      <c r="A74">
        <v>61050</v>
      </c>
      <c r="B74" t="s">
        <v>76</v>
      </c>
      <c r="C74" t="s">
        <v>57</v>
      </c>
      <c r="D74" s="24">
        <f>Finanzkraft!H74</f>
        <v>4428907.84</v>
      </c>
      <c r="E74" s="9">
        <f t="shared" si="1"/>
        <v>2.0956278330977311E-3</v>
      </c>
      <c r="F74" s="24">
        <f>'Grunddaten Umlage § 3_IST'!$E$310*'landesw Umlage § 3_IST'!E74</f>
        <v>2531.0259917538378</v>
      </c>
    </row>
    <row r="75" spans="1:6" x14ac:dyDescent="0.25">
      <c r="A75">
        <v>61051</v>
      </c>
      <c r="B75" t="s">
        <v>77</v>
      </c>
      <c r="C75" t="s">
        <v>57</v>
      </c>
      <c r="D75" s="24">
        <f>Finanzkraft!H75</f>
        <v>4078553.61</v>
      </c>
      <c r="E75" s="9">
        <f t="shared" si="1"/>
        <v>1.9298506026030177E-3</v>
      </c>
      <c r="F75" s="24">
        <f>'Grunddaten Umlage § 3_IST'!$E$310*'landesw Umlage § 3_IST'!E75</f>
        <v>2330.8060516498458</v>
      </c>
    </row>
    <row r="76" spans="1:6" x14ac:dyDescent="0.25">
      <c r="A76">
        <v>61052</v>
      </c>
      <c r="B76" t="s">
        <v>78</v>
      </c>
      <c r="C76" t="s">
        <v>57</v>
      </c>
      <c r="D76" s="24">
        <f>Finanzkraft!H76</f>
        <v>3410503.03</v>
      </c>
      <c r="E76" s="9">
        <f t="shared" si="1"/>
        <v>1.613748881830909E-3</v>
      </c>
      <c r="F76" s="24">
        <f>'Grunddaten Umlage § 3_IST'!$E$310*'landesw Umlage § 3_IST'!E76</f>
        <v>1949.0294505394854</v>
      </c>
    </row>
    <row r="77" spans="1:6" x14ac:dyDescent="0.25">
      <c r="A77">
        <v>61053</v>
      </c>
      <c r="B77" t="s">
        <v>57</v>
      </c>
      <c r="C77" t="s">
        <v>57</v>
      </c>
      <c r="D77" s="24">
        <f>Finanzkraft!H77</f>
        <v>20904197.43</v>
      </c>
      <c r="E77" s="9">
        <f t="shared" si="1"/>
        <v>9.8912462271687415E-3</v>
      </c>
      <c r="F77" s="24">
        <f>'Grunddaten Umlage § 3_IST'!$E$310*'landesw Umlage § 3_IST'!E77</f>
        <v>11946.301197381379</v>
      </c>
    </row>
    <row r="78" spans="1:6" x14ac:dyDescent="0.25">
      <c r="A78">
        <v>61054</v>
      </c>
      <c r="B78" t="s">
        <v>79</v>
      </c>
      <c r="C78" t="s">
        <v>57</v>
      </c>
      <c r="D78" s="24">
        <f>Finanzkraft!H78</f>
        <v>4612047.8099999996</v>
      </c>
      <c r="E78" s="9">
        <f t="shared" si="1"/>
        <v>2.1822842351611085E-3</v>
      </c>
      <c r="F78" s="24">
        <f>'Grunddaten Umlage § 3_IST'!$E$310*'landesw Umlage § 3_IST'!E78</f>
        <v>2635.686562925041</v>
      </c>
    </row>
    <row r="79" spans="1:6" x14ac:dyDescent="0.25">
      <c r="A79">
        <v>61055</v>
      </c>
      <c r="B79" t="s">
        <v>80</v>
      </c>
      <c r="C79" t="s">
        <v>57</v>
      </c>
      <c r="D79" s="24">
        <f>Finanzkraft!H79</f>
        <v>1858188.89</v>
      </c>
      <c r="E79" s="9">
        <f t="shared" si="1"/>
        <v>8.7923987080231912E-4</v>
      </c>
      <c r="F79" s="24">
        <f>'Grunddaten Umlage § 3_IST'!$E$310*'landesw Umlage § 3_IST'!E79</f>
        <v>1061.9151601443605</v>
      </c>
    </row>
    <row r="80" spans="1:6" x14ac:dyDescent="0.25">
      <c r="A80">
        <v>61057</v>
      </c>
      <c r="B80" t="s">
        <v>81</v>
      </c>
      <c r="C80" t="s">
        <v>57</v>
      </c>
      <c r="D80" s="24">
        <f>Finanzkraft!H80</f>
        <v>3508249.51</v>
      </c>
      <c r="E80" s="9">
        <f t="shared" si="1"/>
        <v>1.6599996171081936E-3</v>
      </c>
      <c r="F80" s="24">
        <f>'Grunddaten Umlage § 3_IST'!$E$310*'landesw Umlage § 3_IST'!E80</f>
        <v>2004.8894707566699</v>
      </c>
    </row>
    <row r="81" spans="1:6" x14ac:dyDescent="0.25">
      <c r="A81">
        <v>61059</v>
      </c>
      <c r="B81" t="s">
        <v>82</v>
      </c>
      <c r="C81" t="s">
        <v>57</v>
      </c>
      <c r="D81" s="24">
        <f>Finanzkraft!H81</f>
        <v>7587862.25</v>
      </c>
      <c r="E81" s="9">
        <f t="shared" si="1"/>
        <v>3.5903513686145199E-3</v>
      </c>
      <c r="F81" s="24">
        <f>'Grunddaten Umlage § 3_IST'!$E$310*'landesw Umlage § 3_IST'!E81</f>
        <v>4336.3007925217435</v>
      </c>
    </row>
    <row r="82" spans="1:6" x14ac:dyDescent="0.25">
      <c r="A82">
        <v>61060</v>
      </c>
      <c r="B82" t="s">
        <v>83</v>
      </c>
      <c r="C82" t="s">
        <v>57</v>
      </c>
      <c r="D82" s="24">
        <f>Finanzkraft!H82</f>
        <v>5589193.7199999997</v>
      </c>
      <c r="E82" s="9">
        <f t="shared" si="1"/>
        <v>2.6446406986439003E-3</v>
      </c>
      <c r="F82" s="24">
        <f>'Grunddaten Umlage § 3_IST'!$E$310*'landesw Umlage § 3_IST'!E82</f>
        <v>3194.104526290464</v>
      </c>
    </row>
    <row r="83" spans="1:6" x14ac:dyDescent="0.25">
      <c r="A83">
        <v>61061</v>
      </c>
      <c r="B83" t="s">
        <v>84</v>
      </c>
      <c r="C83" t="s">
        <v>57</v>
      </c>
      <c r="D83" s="24">
        <f>Finanzkraft!H83</f>
        <v>8738705.6500000004</v>
      </c>
      <c r="E83" s="9">
        <f t="shared" si="1"/>
        <v>4.1348963326788037E-3</v>
      </c>
      <c r="F83" s="24">
        <f>'Grunddaten Umlage § 3_IST'!$E$310*'landesw Umlage § 3_IST'!E83</f>
        <v>4993.9831519357422</v>
      </c>
    </row>
    <row r="84" spans="1:6" x14ac:dyDescent="0.25">
      <c r="A84">
        <v>61101</v>
      </c>
      <c r="B84" t="s">
        <v>85</v>
      </c>
      <c r="C84" t="s">
        <v>86</v>
      </c>
      <c r="D84" s="24">
        <f>Finanzkraft!H84</f>
        <v>5499062.9500000002</v>
      </c>
      <c r="E84" s="9">
        <f t="shared" si="1"/>
        <v>2.6019934914645951E-3</v>
      </c>
      <c r="F84" s="24">
        <f>'Grunddaten Umlage § 3_IST'!$E$310*'landesw Umlage § 3_IST'!E84</f>
        <v>3142.5967212586065</v>
      </c>
    </row>
    <row r="85" spans="1:6" x14ac:dyDescent="0.25">
      <c r="A85">
        <v>61105</v>
      </c>
      <c r="B85" t="s">
        <v>87</v>
      </c>
      <c r="C85" t="s">
        <v>86</v>
      </c>
      <c r="D85" s="24">
        <f>Finanzkraft!H85</f>
        <v>1387884.5</v>
      </c>
      <c r="E85" s="9">
        <f t="shared" si="1"/>
        <v>6.5670578219232669E-4</v>
      </c>
      <c r="F85" s="24">
        <f>'Grunddaten Umlage § 3_IST'!$E$310*'landesw Umlage § 3_IST'!E85</f>
        <v>793.14627216363112</v>
      </c>
    </row>
    <row r="86" spans="1:6" x14ac:dyDescent="0.25">
      <c r="A86">
        <v>61106</v>
      </c>
      <c r="B86" t="s">
        <v>88</v>
      </c>
      <c r="C86" t="s">
        <v>86</v>
      </c>
      <c r="D86" s="24">
        <f>Finanzkraft!H86</f>
        <v>2161181</v>
      </c>
      <c r="E86" s="9">
        <f t="shared" si="1"/>
        <v>1.0226067508241463E-3</v>
      </c>
      <c r="F86" s="24">
        <f>'Grunddaten Umlage § 3_IST'!$E$310*'landesw Umlage § 3_IST'!E86</f>
        <v>1235.06866286126</v>
      </c>
    </row>
    <row r="87" spans="1:6" x14ac:dyDescent="0.25">
      <c r="A87">
        <v>61107</v>
      </c>
      <c r="B87" t="s">
        <v>89</v>
      </c>
      <c r="C87" t="s">
        <v>86</v>
      </c>
      <c r="D87" s="24">
        <f>Finanzkraft!H87</f>
        <v>1647269.96</v>
      </c>
      <c r="E87" s="9">
        <f t="shared" si="1"/>
        <v>7.7943928876194148E-4</v>
      </c>
      <c r="F87" s="24">
        <f>'Grunddaten Umlage § 3_IST'!$E$310*'landesw Umlage § 3_IST'!E87</f>
        <v>941.37950818035199</v>
      </c>
    </row>
    <row r="88" spans="1:6" x14ac:dyDescent="0.25">
      <c r="A88">
        <v>61108</v>
      </c>
      <c r="B88" t="s">
        <v>86</v>
      </c>
      <c r="C88" t="s">
        <v>86</v>
      </c>
      <c r="D88" s="24">
        <f>Finanzkraft!H88</f>
        <v>52432549.020000003</v>
      </c>
      <c r="E88" s="9">
        <f t="shared" si="1"/>
        <v>2.4809527101510694E-2</v>
      </c>
      <c r="F88" s="24">
        <f>'Grunddaten Umlage § 3_IST'!$E$310*'landesw Umlage § 3_IST'!E88</f>
        <v>29964.078995946606</v>
      </c>
    </row>
    <row r="89" spans="1:6" x14ac:dyDescent="0.25">
      <c r="A89">
        <v>61109</v>
      </c>
      <c r="B89" t="s">
        <v>90</v>
      </c>
      <c r="C89" t="s">
        <v>86</v>
      </c>
      <c r="D89" s="24">
        <f>Finanzkraft!H89</f>
        <v>2274819.23</v>
      </c>
      <c r="E89" s="9">
        <f t="shared" si="1"/>
        <v>1.07637699086869E-3</v>
      </c>
      <c r="F89" s="24">
        <f>'Grunddaten Umlage § 3_IST'!$E$310*'landesw Umlage § 3_IST'!E89</f>
        <v>1300.0104779040632</v>
      </c>
    </row>
    <row r="90" spans="1:6" x14ac:dyDescent="0.25">
      <c r="A90">
        <v>61110</v>
      </c>
      <c r="B90" t="s">
        <v>91</v>
      </c>
      <c r="C90" t="s">
        <v>86</v>
      </c>
      <c r="D90" s="24">
        <f>Finanzkraft!H90</f>
        <v>4233082.55</v>
      </c>
      <c r="E90" s="9">
        <f t="shared" si="1"/>
        <v>2.0029691138437234E-3</v>
      </c>
      <c r="F90" s="24">
        <f>'Grunddaten Umlage § 3_IST'!$E$310*'landesw Umlage § 3_IST'!E90</f>
        <v>2419.116031840847</v>
      </c>
    </row>
    <row r="91" spans="1:6" x14ac:dyDescent="0.25">
      <c r="A91">
        <v>61111</v>
      </c>
      <c r="B91" t="s">
        <v>92</v>
      </c>
      <c r="C91" t="s">
        <v>86</v>
      </c>
      <c r="D91" s="24">
        <f>Finanzkraft!H91</f>
        <v>1839677.33</v>
      </c>
      <c r="E91" s="9">
        <f t="shared" si="1"/>
        <v>8.7048074964389413E-4</v>
      </c>
      <c r="F91" s="24">
        <f>'Grunddaten Umlage § 3_IST'!$E$310*'landesw Umlage § 3_IST'!E91</f>
        <v>1051.3362000032728</v>
      </c>
    </row>
    <row r="92" spans="1:6" x14ac:dyDescent="0.25">
      <c r="A92">
        <v>61112</v>
      </c>
      <c r="B92" t="s">
        <v>93</v>
      </c>
      <c r="C92" t="s">
        <v>86</v>
      </c>
      <c r="D92" s="24">
        <f>Finanzkraft!H92</f>
        <v>655250.52</v>
      </c>
      <c r="E92" s="9">
        <f t="shared" si="1"/>
        <v>3.1004511201654665E-4</v>
      </c>
      <c r="F92" s="24">
        <f>'Grunddaten Umlage § 3_IST'!$E$310*'landesw Umlage § 3_IST'!E92</f>
        <v>374.4616409155667</v>
      </c>
    </row>
    <row r="93" spans="1:6" x14ac:dyDescent="0.25">
      <c r="A93">
        <v>61113</v>
      </c>
      <c r="B93" t="s">
        <v>94</v>
      </c>
      <c r="C93" t="s">
        <v>86</v>
      </c>
      <c r="D93" s="24">
        <f>Finanzkraft!H93</f>
        <v>4072890.11</v>
      </c>
      <c r="E93" s="9">
        <f t="shared" si="1"/>
        <v>1.9271708023765246E-3</v>
      </c>
      <c r="F93" s="24">
        <f>'Grunddaten Umlage § 3_IST'!$E$310*'landesw Umlage § 3_IST'!E93</f>
        <v>2327.5694826756994</v>
      </c>
    </row>
    <row r="94" spans="1:6" x14ac:dyDescent="0.25">
      <c r="A94">
        <v>61114</v>
      </c>
      <c r="B94" t="s">
        <v>95</v>
      </c>
      <c r="C94" t="s">
        <v>86</v>
      </c>
      <c r="D94" s="24">
        <f>Finanzkraft!H94</f>
        <v>3733747.02</v>
      </c>
      <c r="E94" s="9">
        <f t="shared" si="1"/>
        <v>1.766698350819084E-3</v>
      </c>
      <c r="F94" s="24">
        <f>'Grunddaten Umlage § 3_IST'!$E$310*'landesw Umlage § 3_IST'!E94</f>
        <v>2133.756469010978</v>
      </c>
    </row>
    <row r="95" spans="1:6" x14ac:dyDescent="0.25">
      <c r="A95">
        <v>61115</v>
      </c>
      <c r="B95" t="s">
        <v>96</v>
      </c>
      <c r="C95" t="s">
        <v>86</v>
      </c>
      <c r="D95" s="24">
        <f>Finanzkraft!H95</f>
        <v>2353434.7400000002</v>
      </c>
      <c r="E95" s="9">
        <f t="shared" si="1"/>
        <v>1.1135755185466046E-3</v>
      </c>
      <c r="F95" s="24">
        <f>'Grunddaten Umlage § 3_IST'!$E$310*'landesw Umlage § 3_IST'!E95</f>
        <v>1344.9375584289503</v>
      </c>
    </row>
    <row r="96" spans="1:6" x14ac:dyDescent="0.25">
      <c r="A96">
        <v>61116</v>
      </c>
      <c r="B96" t="s">
        <v>97</v>
      </c>
      <c r="C96" t="s">
        <v>86</v>
      </c>
      <c r="D96" s="24">
        <f>Finanzkraft!H96</f>
        <v>2804667.99</v>
      </c>
      <c r="E96" s="9">
        <f t="shared" si="1"/>
        <v>1.3270857093387316E-3</v>
      </c>
      <c r="F96" s="24">
        <f>'Grunddaten Umlage § 3_IST'!$E$310*'landesw Umlage § 3_IST'!E96</f>
        <v>1602.8076982812074</v>
      </c>
    </row>
    <row r="97" spans="1:6" x14ac:dyDescent="0.25">
      <c r="A97">
        <v>61118</v>
      </c>
      <c r="B97" t="s">
        <v>98</v>
      </c>
      <c r="C97" t="s">
        <v>86</v>
      </c>
      <c r="D97" s="24">
        <f>Finanzkraft!H97</f>
        <v>1314475.6399999999</v>
      </c>
      <c r="E97" s="9">
        <f t="shared" si="1"/>
        <v>6.2197088687059997E-4</v>
      </c>
      <c r="F97" s="24">
        <f>'Grunddaten Umlage § 3_IST'!$E$310*'landesw Umlage § 3_IST'!E97</f>
        <v>751.1946806206879</v>
      </c>
    </row>
    <row r="98" spans="1:6" x14ac:dyDescent="0.25">
      <c r="A98">
        <v>61119</v>
      </c>
      <c r="B98" t="s">
        <v>99</v>
      </c>
      <c r="C98" t="s">
        <v>86</v>
      </c>
      <c r="D98" s="24">
        <f>Finanzkraft!H98</f>
        <v>741949.7</v>
      </c>
      <c r="E98" s="9">
        <f t="shared" si="1"/>
        <v>3.5106859258523469E-4</v>
      </c>
      <c r="F98" s="24">
        <f>'Grunddaten Umlage § 3_IST'!$E$310*'landesw Umlage § 3_IST'!E98</f>
        <v>424.00836574507781</v>
      </c>
    </row>
    <row r="99" spans="1:6" x14ac:dyDescent="0.25">
      <c r="A99">
        <v>61120</v>
      </c>
      <c r="B99" t="s">
        <v>100</v>
      </c>
      <c r="C99" t="s">
        <v>86</v>
      </c>
      <c r="D99" s="24">
        <f>Finanzkraft!H99</f>
        <v>15527852.99</v>
      </c>
      <c r="E99" s="9">
        <f t="shared" si="1"/>
        <v>7.3473194949330509E-3</v>
      </c>
      <c r="F99" s="24">
        <f>'Grunddaten Umlage § 3_IST'!$E$310*'landesw Umlage § 3_IST'!E99</f>
        <v>8873.835476744207</v>
      </c>
    </row>
    <row r="100" spans="1:6" x14ac:dyDescent="0.25">
      <c r="A100">
        <v>61203</v>
      </c>
      <c r="B100" t="s">
        <v>101</v>
      </c>
      <c r="C100" t="s">
        <v>102</v>
      </c>
      <c r="D100" s="24">
        <f>Finanzkraft!H100</f>
        <v>3484180.97</v>
      </c>
      <c r="E100" s="9">
        <f t="shared" si="1"/>
        <v>1.6486110978280036E-3</v>
      </c>
      <c r="F100" s="24">
        <f>'Grunddaten Umlage § 3_IST'!$E$310*'landesw Umlage § 3_IST'!E100</f>
        <v>1991.1348155404607</v>
      </c>
    </row>
    <row r="101" spans="1:6" x14ac:dyDescent="0.25">
      <c r="A101">
        <v>61204</v>
      </c>
      <c r="B101" t="s">
        <v>103</v>
      </c>
      <c r="C101" t="s">
        <v>102</v>
      </c>
      <c r="D101" s="24">
        <f>Finanzkraft!H101</f>
        <v>3163745.21</v>
      </c>
      <c r="E101" s="9">
        <f t="shared" si="1"/>
        <v>1.4969903999866537E-3</v>
      </c>
      <c r="F101" s="24">
        <f>'Grunddaten Umlage § 3_IST'!$E$310*'landesw Umlage § 3_IST'!E101</f>
        <v>1808.0126403796889</v>
      </c>
    </row>
    <row r="102" spans="1:6" x14ac:dyDescent="0.25">
      <c r="A102">
        <v>61205</v>
      </c>
      <c r="B102" t="s">
        <v>104</v>
      </c>
      <c r="C102" t="s">
        <v>102</v>
      </c>
      <c r="D102" s="24">
        <f>Finanzkraft!H102</f>
        <v>1960698.01</v>
      </c>
      <c r="E102" s="9">
        <f t="shared" si="1"/>
        <v>9.2774414607266556E-4</v>
      </c>
      <c r="F102" s="24">
        <f>'Grunddaten Umlage § 3_IST'!$E$310*'landesw Umlage § 3_IST'!E102</f>
        <v>1120.4969271363359</v>
      </c>
    </row>
    <row r="103" spans="1:6" x14ac:dyDescent="0.25">
      <c r="A103">
        <v>61206</v>
      </c>
      <c r="B103" t="s">
        <v>105</v>
      </c>
      <c r="C103" t="s">
        <v>102</v>
      </c>
      <c r="D103" s="24">
        <f>Finanzkraft!H103</f>
        <v>1561612.86</v>
      </c>
      <c r="E103" s="9">
        <f t="shared" si="1"/>
        <v>7.3890888954224686E-4</v>
      </c>
      <c r="F103" s="24">
        <f>'Grunddaten Umlage § 3_IST'!$E$310*'landesw Umlage § 3_IST'!E103</f>
        <v>892.4283097561696</v>
      </c>
    </row>
    <row r="104" spans="1:6" x14ac:dyDescent="0.25">
      <c r="A104">
        <v>61207</v>
      </c>
      <c r="B104" t="s">
        <v>106</v>
      </c>
      <c r="C104" t="s">
        <v>102</v>
      </c>
      <c r="D104" s="24">
        <f>Finanzkraft!H104</f>
        <v>7472826.9199999999</v>
      </c>
      <c r="E104" s="9">
        <f t="shared" si="1"/>
        <v>3.5359200622865055E-3</v>
      </c>
      <c r="F104" s="24">
        <f>'Grunddaten Umlage § 3_IST'!$E$310*'landesw Umlage § 3_IST'!E104</f>
        <v>4270.5605647458624</v>
      </c>
    </row>
    <row r="105" spans="1:6" x14ac:dyDescent="0.25">
      <c r="A105">
        <v>61213</v>
      </c>
      <c r="B105" t="s">
        <v>107</v>
      </c>
      <c r="C105" t="s">
        <v>102</v>
      </c>
      <c r="D105" s="24">
        <f>Finanzkraft!H105</f>
        <v>4743350.25</v>
      </c>
      <c r="E105" s="9">
        <f t="shared" si="1"/>
        <v>2.2444126554755951E-3</v>
      </c>
      <c r="F105" s="24">
        <f>'Grunddaten Umlage § 3_IST'!$E$310*'landesw Umlage § 3_IST'!E105</f>
        <v>2710.7230957287352</v>
      </c>
    </row>
    <row r="106" spans="1:6" x14ac:dyDescent="0.25">
      <c r="A106">
        <v>61215</v>
      </c>
      <c r="B106" t="s">
        <v>108</v>
      </c>
      <c r="C106" t="s">
        <v>102</v>
      </c>
      <c r="D106" s="24">
        <f>Finanzkraft!H106</f>
        <v>1937977.69</v>
      </c>
      <c r="E106" s="9">
        <f t="shared" si="1"/>
        <v>9.1699356450967529E-4</v>
      </c>
      <c r="F106" s="24">
        <f>'Grunddaten Umlage § 3_IST'!$E$310*'landesw Umlage § 3_IST'!E106</f>
        <v>1107.5127507798993</v>
      </c>
    </row>
    <row r="107" spans="1:6" x14ac:dyDescent="0.25">
      <c r="A107">
        <v>61217</v>
      </c>
      <c r="B107" t="s">
        <v>109</v>
      </c>
      <c r="C107" t="s">
        <v>102</v>
      </c>
      <c r="D107" s="24">
        <f>Finanzkraft!H107</f>
        <v>4259888</v>
      </c>
      <c r="E107" s="9">
        <f t="shared" si="1"/>
        <v>2.0156526577620156E-3</v>
      </c>
      <c r="F107" s="24">
        <f>'Grunddaten Umlage § 3_IST'!$E$310*'landesw Umlage § 3_IST'!E107</f>
        <v>2434.4347725149942</v>
      </c>
    </row>
    <row r="108" spans="1:6" x14ac:dyDescent="0.25">
      <c r="A108">
        <v>61222</v>
      </c>
      <c r="B108" t="s">
        <v>110</v>
      </c>
      <c r="C108" t="s">
        <v>102</v>
      </c>
      <c r="D108" s="24">
        <f>Finanzkraft!H108</f>
        <v>2155782.2599999998</v>
      </c>
      <c r="E108" s="9">
        <f t="shared" si="1"/>
        <v>1.0200522271771476E-3</v>
      </c>
      <c r="F108" s="24">
        <f>'Grunddaten Umlage § 3_IST'!$E$310*'landesw Umlage § 3_IST'!E108</f>
        <v>1231.9833985576522</v>
      </c>
    </row>
    <row r="109" spans="1:6" x14ac:dyDescent="0.25">
      <c r="A109">
        <v>61236</v>
      </c>
      <c r="B109" t="s">
        <v>111</v>
      </c>
      <c r="C109" t="s">
        <v>102</v>
      </c>
      <c r="D109" s="24">
        <f>Finanzkraft!H109</f>
        <v>4802245</v>
      </c>
      <c r="E109" s="9">
        <f t="shared" si="1"/>
        <v>2.2722799044186965E-3</v>
      </c>
      <c r="F109" s="24">
        <f>'Grunddaten Umlage § 3_IST'!$E$310*'landesw Umlage § 3_IST'!E109</f>
        <v>2744.3801842058451</v>
      </c>
    </row>
    <row r="110" spans="1:6" x14ac:dyDescent="0.25">
      <c r="A110">
        <v>61243</v>
      </c>
      <c r="B110" t="s">
        <v>112</v>
      </c>
      <c r="C110" t="s">
        <v>102</v>
      </c>
      <c r="D110" s="24">
        <f>Finanzkraft!H110</f>
        <v>1966900.32</v>
      </c>
      <c r="E110" s="9">
        <f t="shared" si="1"/>
        <v>9.306788952106157E-4</v>
      </c>
      <c r="F110" s="24">
        <f>'Grunddaten Umlage § 3_IST'!$E$310*'landesw Umlage § 3_IST'!E110</f>
        <v>1124.0414144876272</v>
      </c>
    </row>
    <row r="111" spans="1:6" x14ac:dyDescent="0.25">
      <c r="A111">
        <v>61247</v>
      </c>
      <c r="B111" t="s">
        <v>113</v>
      </c>
      <c r="C111" t="s">
        <v>102</v>
      </c>
      <c r="D111" s="24">
        <f>Finanzkraft!H111</f>
        <v>4968290.34</v>
      </c>
      <c r="E111" s="9">
        <f t="shared" si="1"/>
        <v>2.3508476345749816E-3</v>
      </c>
      <c r="F111" s="24">
        <f>'Grunddaten Umlage § 3_IST'!$E$310*'landesw Umlage § 3_IST'!E111</f>
        <v>2839.2715403894053</v>
      </c>
    </row>
    <row r="112" spans="1:6" x14ac:dyDescent="0.25">
      <c r="A112">
        <v>61251</v>
      </c>
      <c r="B112" t="s">
        <v>114</v>
      </c>
      <c r="C112" t="s">
        <v>102</v>
      </c>
      <c r="D112" s="24">
        <f>Finanzkraft!H112</f>
        <v>707180.33</v>
      </c>
      <c r="E112" s="9">
        <f t="shared" si="1"/>
        <v>3.3461675792450862E-4</v>
      </c>
      <c r="F112" s="24">
        <f>'Grunddaten Umlage § 3_IST'!$E$310*'landesw Umlage § 3_IST'!E112</f>
        <v>404.13841532702929</v>
      </c>
    </row>
    <row r="113" spans="1:6" x14ac:dyDescent="0.25">
      <c r="A113">
        <v>61252</v>
      </c>
      <c r="B113" t="s">
        <v>115</v>
      </c>
      <c r="C113" t="s">
        <v>102</v>
      </c>
      <c r="D113" s="24">
        <f>Finanzkraft!H113</f>
        <v>1490339.03</v>
      </c>
      <c r="E113" s="9">
        <f t="shared" si="1"/>
        <v>7.0518422709375567E-4</v>
      </c>
      <c r="F113" s="24">
        <f>'Grunddaten Umlage § 3_IST'!$E$310*'landesw Umlage § 3_IST'!E113</f>
        <v>851.69684213957441</v>
      </c>
    </row>
    <row r="114" spans="1:6" x14ac:dyDescent="0.25">
      <c r="A114">
        <v>61253</v>
      </c>
      <c r="B114" t="s">
        <v>116</v>
      </c>
      <c r="C114" t="s">
        <v>102</v>
      </c>
      <c r="D114" s="24">
        <f>Finanzkraft!H114</f>
        <v>6782686.3499999996</v>
      </c>
      <c r="E114" s="9">
        <f t="shared" si="1"/>
        <v>3.2093660134124759E-3</v>
      </c>
      <c r="F114" s="24">
        <f>'Grunddaten Umlage § 3_IST'!$E$310*'landesw Umlage § 3_IST'!E114</f>
        <v>3876.1600073764394</v>
      </c>
    </row>
    <row r="115" spans="1:6" x14ac:dyDescent="0.25">
      <c r="A115">
        <v>61254</v>
      </c>
      <c r="B115" t="s">
        <v>117</v>
      </c>
      <c r="C115" t="s">
        <v>102</v>
      </c>
      <c r="D115" s="24">
        <f>Finanzkraft!H115</f>
        <v>1768640.19</v>
      </c>
      <c r="E115" s="9">
        <f t="shared" si="1"/>
        <v>8.3686808188342425E-4</v>
      </c>
      <c r="F115" s="24">
        <f>'Grunddaten Umlage § 3_IST'!$E$310*'landesw Umlage § 3_IST'!E115</f>
        <v>1010.7399956532955</v>
      </c>
    </row>
    <row r="116" spans="1:6" x14ac:dyDescent="0.25">
      <c r="A116">
        <v>61255</v>
      </c>
      <c r="B116" t="s">
        <v>118</v>
      </c>
      <c r="C116" t="s">
        <v>102</v>
      </c>
      <c r="D116" s="24">
        <f>Finanzkraft!H116</f>
        <v>7846021.9000000004</v>
      </c>
      <c r="E116" s="9">
        <f t="shared" si="1"/>
        <v>3.7125048582483814E-3</v>
      </c>
      <c r="F116" s="24">
        <f>'Grunddaten Umlage § 3_IST'!$E$310*'landesw Umlage § 3_IST'!E116</f>
        <v>4483.8335043724537</v>
      </c>
    </row>
    <row r="117" spans="1:6" x14ac:dyDescent="0.25">
      <c r="A117">
        <v>61256</v>
      </c>
      <c r="B117" t="s">
        <v>119</v>
      </c>
      <c r="C117" t="s">
        <v>102</v>
      </c>
      <c r="D117" s="24">
        <f>Finanzkraft!H117</f>
        <v>1949509.75</v>
      </c>
      <c r="E117" s="9">
        <f t="shared" si="1"/>
        <v>9.2245019327279567E-4</v>
      </c>
      <c r="F117" s="24">
        <f>'Grunddaten Umlage § 3_IST'!$E$310*'landesw Umlage § 3_IST'!E117</f>
        <v>1114.103076127122</v>
      </c>
    </row>
    <row r="118" spans="1:6" x14ac:dyDescent="0.25">
      <c r="A118">
        <v>61257</v>
      </c>
      <c r="B118" t="s">
        <v>120</v>
      </c>
      <c r="C118" t="s">
        <v>102</v>
      </c>
      <c r="D118" s="24">
        <f>Finanzkraft!H118</f>
        <v>5597163.0099999998</v>
      </c>
      <c r="E118" s="9">
        <f t="shared" si="1"/>
        <v>2.6484115303110653E-3</v>
      </c>
      <c r="F118" s="24">
        <f>'Grunddaten Umlage § 3_IST'!$E$310*'landesw Umlage § 3_IST'!E118</f>
        <v>3198.6588048743743</v>
      </c>
    </row>
    <row r="119" spans="1:6" x14ac:dyDescent="0.25">
      <c r="A119">
        <v>61258</v>
      </c>
      <c r="B119" t="s">
        <v>121</v>
      </c>
      <c r="C119" t="s">
        <v>102</v>
      </c>
      <c r="D119" s="24">
        <f>Finanzkraft!H119</f>
        <v>3608093.79</v>
      </c>
      <c r="E119" s="9">
        <f t="shared" si="1"/>
        <v>1.707242969126917E-3</v>
      </c>
      <c r="F119" s="24">
        <f>'Grunddaten Umlage § 3_IST'!$E$310*'landesw Umlage § 3_IST'!E119</f>
        <v>2061.9483387524306</v>
      </c>
    </row>
    <row r="120" spans="1:6" x14ac:dyDescent="0.25">
      <c r="A120">
        <v>61259</v>
      </c>
      <c r="B120" t="s">
        <v>102</v>
      </c>
      <c r="C120" t="s">
        <v>102</v>
      </c>
      <c r="D120" s="24">
        <f>Finanzkraft!H120</f>
        <v>14484289.1</v>
      </c>
      <c r="E120" s="9">
        <f t="shared" si="1"/>
        <v>6.8535360132023181E-3</v>
      </c>
      <c r="F120" s="24">
        <f>'Grunddaten Umlage § 3_IST'!$E$310*'landesw Umlage § 3_IST'!E120</f>
        <v>8277.4610600560172</v>
      </c>
    </row>
    <row r="121" spans="1:6" x14ac:dyDescent="0.25">
      <c r="A121">
        <v>61260</v>
      </c>
      <c r="B121" t="s">
        <v>122</v>
      </c>
      <c r="C121" t="s">
        <v>102</v>
      </c>
      <c r="D121" s="24">
        <f>Finanzkraft!H121</f>
        <v>1802667.29</v>
      </c>
      <c r="E121" s="9">
        <f t="shared" si="1"/>
        <v>8.5296869639510484E-4</v>
      </c>
      <c r="F121" s="24">
        <f>'Grunddaten Umlage § 3_IST'!$E$310*'landesw Umlage § 3_IST'!E121</f>
        <v>1030.1857546610076</v>
      </c>
    </row>
    <row r="122" spans="1:6" x14ac:dyDescent="0.25">
      <c r="A122">
        <v>61261</v>
      </c>
      <c r="B122" t="s">
        <v>123</v>
      </c>
      <c r="C122" t="s">
        <v>102</v>
      </c>
      <c r="D122" s="24">
        <f>Finanzkraft!H122</f>
        <v>2545237.44</v>
      </c>
      <c r="E122" s="9">
        <f t="shared" si="1"/>
        <v>1.2043308675184392E-3</v>
      </c>
      <c r="F122" s="24">
        <f>'Grunddaten Umlage § 3_IST'!$E$310*'landesw Umlage § 3_IST'!E122</f>
        <v>1454.5486942950251</v>
      </c>
    </row>
    <row r="123" spans="1:6" x14ac:dyDescent="0.25">
      <c r="A123">
        <v>61262</v>
      </c>
      <c r="B123" t="s">
        <v>124</v>
      </c>
      <c r="C123" t="s">
        <v>102</v>
      </c>
      <c r="D123" s="24">
        <f>Finanzkraft!H123</f>
        <v>2540086.0299999998</v>
      </c>
      <c r="E123" s="9">
        <f t="shared" si="1"/>
        <v>1.2018933730918904E-3</v>
      </c>
      <c r="F123" s="24">
        <f>'Grunddaten Umlage § 3_IST'!$E$310*'landesw Umlage § 3_IST'!E123</f>
        <v>1451.6047737901945</v>
      </c>
    </row>
    <row r="124" spans="1:6" x14ac:dyDescent="0.25">
      <c r="A124">
        <v>61263</v>
      </c>
      <c r="B124" t="s">
        <v>125</v>
      </c>
      <c r="C124" t="s">
        <v>102</v>
      </c>
      <c r="D124" s="24">
        <f>Finanzkraft!H124</f>
        <v>8359712.7699999996</v>
      </c>
      <c r="E124" s="9">
        <f t="shared" si="1"/>
        <v>3.9555681423965984E-3</v>
      </c>
      <c r="F124" s="24">
        <f>'Grunddaten Umlage § 3_IST'!$E$310*'landesw Umlage § 3_IST'!E124</f>
        <v>4777.3968366129902</v>
      </c>
    </row>
    <row r="125" spans="1:6" x14ac:dyDescent="0.25">
      <c r="A125">
        <v>61264</v>
      </c>
      <c r="B125" t="s">
        <v>126</v>
      </c>
      <c r="C125" t="s">
        <v>102</v>
      </c>
      <c r="D125" s="24">
        <f>Finanzkraft!H125</f>
        <v>2706381.09</v>
      </c>
      <c r="E125" s="9">
        <f t="shared" si="1"/>
        <v>1.2805792633457408E-3</v>
      </c>
      <c r="F125" s="24">
        <f>'Grunddaten Umlage § 3_IST'!$E$310*'landesw Umlage § 3_IST'!E125</f>
        <v>1546.6388396063539</v>
      </c>
    </row>
    <row r="126" spans="1:6" x14ac:dyDescent="0.25">
      <c r="A126">
        <v>61265</v>
      </c>
      <c r="B126" t="s">
        <v>127</v>
      </c>
      <c r="C126" t="s">
        <v>102</v>
      </c>
      <c r="D126" s="24">
        <f>Finanzkraft!H126</f>
        <v>13582830.08</v>
      </c>
      <c r="E126" s="9">
        <f t="shared" si="1"/>
        <v>6.4269923412732573E-3</v>
      </c>
      <c r="F126" s="24">
        <f>'Grunddaten Umlage § 3_IST'!$E$310*'landesw Umlage § 3_IST'!E126</f>
        <v>7762.2965335977424</v>
      </c>
    </row>
    <row r="127" spans="1:6" x14ac:dyDescent="0.25">
      <c r="A127">
        <v>61266</v>
      </c>
      <c r="B127" t="s">
        <v>128</v>
      </c>
      <c r="C127" t="s">
        <v>102</v>
      </c>
      <c r="D127" s="24">
        <f>Finanzkraft!H127</f>
        <v>1833410.24</v>
      </c>
      <c r="E127" s="9">
        <f t="shared" si="1"/>
        <v>8.675153485312513E-4</v>
      </c>
      <c r="F127" s="24">
        <f>'Grunddaten Umlage § 3_IST'!$E$310*'landesw Umlage § 3_IST'!E127</f>
        <v>1047.7546922691538</v>
      </c>
    </row>
    <row r="128" spans="1:6" x14ac:dyDescent="0.25">
      <c r="A128">
        <v>61267</v>
      </c>
      <c r="B128" t="s">
        <v>129</v>
      </c>
      <c r="C128" t="s">
        <v>102</v>
      </c>
      <c r="D128" s="24">
        <f>Finanzkraft!H128</f>
        <v>4519650.25</v>
      </c>
      <c r="E128" s="9">
        <f t="shared" si="1"/>
        <v>2.1385644501844317E-3</v>
      </c>
      <c r="F128" s="24">
        <f>'Grunddaten Umlage § 3_IST'!$E$310*'landesw Umlage § 3_IST'!E128</f>
        <v>2582.8833359482892</v>
      </c>
    </row>
    <row r="129" spans="1:6" x14ac:dyDescent="0.25">
      <c r="A129">
        <v>61410</v>
      </c>
      <c r="B129" t="s">
        <v>130</v>
      </c>
      <c r="C129" t="s">
        <v>131</v>
      </c>
      <c r="D129" s="24">
        <f>Finanzkraft!H129</f>
        <v>1049755.73</v>
      </c>
      <c r="E129" s="9">
        <f t="shared" si="1"/>
        <v>4.967132767752122E-4</v>
      </c>
      <c r="F129" s="24">
        <f>'Grunddaten Umlage § 3_IST'!$E$310*'landesw Umlage § 3_IST'!E129</f>
        <v>599.9129206586797</v>
      </c>
    </row>
    <row r="130" spans="1:6" x14ac:dyDescent="0.25">
      <c r="A130">
        <v>61413</v>
      </c>
      <c r="B130" t="s">
        <v>132</v>
      </c>
      <c r="C130" t="s">
        <v>131</v>
      </c>
      <c r="D130" s="24">
        <f>Finanzkraft!H130</f>
        <v>821422.89</v>
      </c>
      <c r="E130" s="9">
        <f t="shared" si="1"/>
        <v>3.8867294900125449E-4</v>
      </c>
      <c r="F130" s="24">
        <f>'Grunddaten Umlage § 3_IST'!$E$310*'landesw Umlage § 3_IST'!E130</f>
        <v>469.4255920239591</v>
      </c>
    </row>
    <row r="131" spans="1:6" x14ac:dyDescent="0.25">
      <c r="A131">
        <v>61425</v>
      </c>
      <c r="B131" t="s">
        <v>133</v>
      </c>
      <c r="C131" t="s">
        <v>131</v>
      </c>
      <c r="D131" s="24">
        <f>Finanzkraft!H131</f>
        <v>2498047.25</v>
      </c>
      <c r="E131" s="9">
        <f t="shared" si="1"/>
        <v>1.1820018692222881E-3</v>
      </c>
      <c r="F131" s="24">
        <f>'Grunddaten Umlage § 3_IST'!$E$310*'landesw Umlage § 3_IST'!E131</f>
        <v>1427.5805112212943</v>
      </c>
    </row>
    <row r="132" spans="1:6" x14ac:dyDescent="0.25">
      <c r="A132">
        <v>61428</v>
      </c>
      <c r="B132" t="s">
        <v>134</v>
      </c>
      <c r="C132" t="s">
        <v>131</v>
      </c>
      <c r="D132" s="24">
        <f>Finanzkraft!H132</f>
        <v>1116693.04</v>
      </c>
      <c r="E132" s="9">
        <f t="shared" ref="E132:E195" si="2">D132/$D$289</f>
        <v>5.2838602657636659E-4</v>
      </c>
      <c r="F132" s="24">
        <f>'Grunddaten Umlage § 3_IST'!$E$310*'landesw Umlage § 3_IST'!E132</f>
        <v>638.1661599557259</v>
      </c>
    </row>
    <row r="133" spans="1:6" x14ac:dyDescent="0.25">
      <c r="A133">
        <v>61437</v>
      </c>
      <c r="B133" t="s">
        <v>135</v>
      </c>
      <c r="C133" t="s">
        <v>131</v>
      </c>
      <c r="D133" s="24">
        <f>Finanzkraft!H133</f>
        <v>1682124.06</v>
      </c>
      <c r="E133" s="9">
        <f t="shared" si="2"/>
        <v>7.9593121514566403E-4</v>
      </c>
      <c r="F133" s="24">
        <f>'Grunddaten Umlage § 3_IST'!$E$310*'landesw Umlage § 3_IST'!E133</f>
        <v>961.29787997902724</v>
      </c>
    </row>
    <row r="134" spans="1:6" x14ac:dyDescent="0.25">
      <c r="A134">
        <v>61438</v>
      </c>
      <c r="B134" t="s">
        <v>131</v>
      </c>
      <c r="C134" t="s">
        <v>131</v>
      </c>
      <c r="D134" s="24">
        <f>Finanzkraft!H134</f>
        <v>5889962.6299999999</v>
      </c>
      <c r="E134" s="9">
        <f t="shared" si="2"/>
        <v>2.7869556263635221E-3</v>
      </c>
      <c r="F134" s="24">
        <f>'Grunddaten Umlage § 3_IST'!$E$310*'landesw Umlage § 3_IST'!E134</f>
        <v>3365.9875178140519</v>
      </c>
    </row>
    <row r="135" spans="1:6" x14ac:dyDescent="0.25">
      <c r="A135">
        <v>61439</v>
      </c>
      <c r="B135" t="s">
        <v>136</v>
      </c>
      <c r="C135" t="s">
        <v>131</v>
      </c>
      <c r="D135" s="24">
        <f>Finanzkraft!H135</f>
        <v>6629703.6399999997</v>
      </c>
      <c r="E135" s="9">
        <f t="shared" si="2"/>
        <v>3.1369791323481999E-3</v>
      </c>
      <c r="F135" s="24">
        <f>'Grunddaten Umlage § 3_IST'!$E$310*'landesw Umlage § 3_IST'!E135</f>
        <v>3788.7336645201062</v>
      </c>
    </row>
    <row r="136" spans="1:6" x14ac:dyDescent="0.25">
      <c r="A136">
        <v>61440</v>
      </c>
      <c r="B136" t="s">
        <v>137</v>
      </c>
      <c r="C136" t="s">
        <v>131</v>
      </c>
      <c r="D136" s="24">
        <f>Finanzkraft!H136</f>
        <v>3835971.27</v>
      </c>
      <c r="E136" s="9">
        <f t="shared" si="2"/>
        <v>1.8150678340543777E-3</v>
      </c>
      <c r="F136" s="24">
        <f>'Grunddaten Umlage § 3_IST'!$E$310*'landesw Umlage § 3_IST'!E136</f>
        <v>2192.1754388980421</v>
      </c>
    </row>
    <row r="137" spans="1:6" x14ac:dyDescent="0.25">
      <c r="A137">
        <v>61441</v>
      </c>
      <c r="B137" t="s">
        <v>138</v>
      </c>
      <c r="C137" t="s">
        <v>131</v>
      </c>
      <c r="D137" s="24">
        <f>Finanzkraft!H137</f>
        <v>1340477.73</v>
      </c>
      <c r="E137" s="9">
        <f t="shared" si="2"/>
        <v>6.3427430466371265E-4</v>
      </c>
      <c r="F137" s="24">
        <f>'Grunddaten Umlage § 3_IST'!$E$310*'landesw Umlage § 3_IST'!E137</f>
        <v>766.05431825765504</v>
      </c>
    </row>
    <row r="138" spans="1:6" x14ac:dyDescent="0.25">
      <c r="A138">
        <v>61442</v>
      </c>
      <c r="B138" t="s">
        <v>139</v>
      </c>
      <c r="C138" t="s">
        <v>131</v>
      </c>
      <c r="D138" s="24">
        <f>Finanzkraft!H138</f>
        <v>2768350.54</v>
      </c>
      <c r="E138" s="9">
        <f t="shared" si="2"/>
        <v>1.3099013691364448E-3</v>
      </c>
      <c r="F138" s="24">
        <f>'Grunddaten Umlage § 3_IST'!$E$310*'landesw Umlage § 3_IST'!E138</f>
        <v>1582.0530532931057</v>
      </c>
    </row>
    <row r="139" spans="1:6" x14ac:dyDescent="0.25">
      <c r="A139">
        <v>61443</v>
      </c>
      <c r="B139" t="s">
        <v>140</v>
      </c>
      <c r="C139" t="s">
        <v>131</v>
      </c>
      <c r="D139" s="24">
        <f>Finanzkraft!H139</f>
        <v>2502838.08</v>
      </c>
      <c r="E139" s="9">
        <f t="shared" si="2"/>
        <v>1.1842687478872639E-3</v>
      </c>
      <c r="F139" s="24">
        <f>'Grunddaten Umlage § 3_IST'!$E$310*'landesw Umlage § 3_IST'!E139</f>
        <v>1430.3183679774363</v>
      </c>
    </row>
    <row r="140" spans="1:6" x14ac:dyDescent="0.25">
      <c r="A140">
        <v>61444</v>
      </c>
      <c r="B140" t="s">
        <v>141</v>
      </c>
      <c r="C140" t="s">
        <v>131</v>
      </c>
      <c r="D140" s="24">
        <f>Finanzkraft!H140</f>
        <v>3148779.99</v>
      </c>
      <c r="E140" s="9">
        <f t="shared" si="2"/>
        <v>1.4899093017354808E-3</v>
      </c>
      <c r="F140" s="24">
        <f>'Grunddaten Umlage § 3_IST'!$E$310*'landesw Umlage § 3_IST'!E140</f>
        <v>1799.4603376087389</v>
      </c>
    </row>
    <row r="141" spans="1:6" x14ac:dyDescent="0.25">
      <c r="A141">
        <v>61445</v>
      </c>
      <c r="B141" t="s">
        <v>142</v>
      </c>
      <c r="C141" t="s">
        <v>131</v>
      </c>
      <c r="D141" s="24">
        <f>Finanzkraft!H141</f>
        <v>2794358.05</v>
      </c>
      <c r="E141" s="9">
        <f t="shared" si="2"/>
        <v>1.3222073515128058E-3</v>
      </c>
      <c r="F141" s="24">
        <f>'Grunddaten Umlage § 3_IST'!$E$310*'landesw Umlage § 3_IST'!E141</f>
        <v>1596.9157883440109</v>
      </c>
    </row>
    <row r="142" spans="1:6" x14ac:dyDescent="0.25">
      <c r="A142">
        <v>61446</v>
      </c>
      <c r="B142" t="s">
        <v>143</v>
      </c>
      <c r="C142" t="s">
        <v>131</v>
      </c>
      <c r="D142" s="24">
        <f>Finanzkraft!H142</f>
        <v>3099645.83</v>
      </c>
      <c r="E142" s="9">
        <f t="shared" si="2"/>
        <v>1.4666604744914536E-3</v>
      </c>
      <c r="F142" s="24">
        <f>'Grunddaten Umlage § 3_IST'!$E$310*'landesw Umlage § 3_IST'!E142</f>
        <v>1771.38121730738</v>
      </c>
    </row>
    <row r="143" spans="1:6" x14ac:dyDescent="0.25">
      <c r="A143">
        <v>61611</v>
      </c>
      <c r="B143" t="s">
        <v>144</v>
      </c>
      <c r="C143" t="s">
        <v>145</v>
      </c>
      <c r="D143" s="24">
        <f>Finanzkraft!H143</f>
        <v>3095106.45</v>
      </c>
      <c r="E143" s="9">
        <f t="shared" si="2"/>
        <v>1.464512574508733E-3</v>
      </c>
      <c r="F143" s="24">
        <f>'Grunddaten Umlage § 3_IST'!$E$310*'landesw Umlage § 3_IST'!E143</f>
        <v>1768.7870588417913</v>
      </c>
    </row>
    <row r="144" spans="1:6" x14ac:dyDescent="0.25">
      <c r="A144">
        <v>61612</v>
      </c>
      <c r="B144" t="s">
        <v>146</v>
      </c>
      <c r="C144" t="s">
        <v>145</v>
      </c>
      <c r="D144" s="24">
        <f>Finanzkraft!H144</f>
        <v>4066801.23</v>
      </c>
      <c r="E144" s="9">
        <f t="shared" si="2"/>
        <v>1.9242897249503589E-3</v>
      </c>
      <c r="F144" s="24">
        <f>'Grunddaten Umlage § 3_IST'!$E$310*'landesw Umlage § 3_IST'!E144</f>
        <v>2324.0898181404646</v>
      </c>
    </row>
    <row r="145" spans="1:6" x14ac:dyDescent="0.25">
      <c r="A145">
        <v>61615</v>
      </c>
      <c r="B145" t="s">
        <v>147</v>
      </c>
      <c r="C145" t="s">
        <v>145</v>
      </c>
      <c r="D145" s="24">
        <f>Finanzkraft!H145</f>
        <v>2657694.75</v>
      </c>
      <c r="E145" s="9">
        <f t="shared" si="2"/>
        <v>1.2575423312438394E-3</v>
      </c>
      <c r="F145" s="24">
        <f>'Grunddaten Umlage § 3_IST'!$E$310*'landesw Umlage § 3_IST'!E145</f>
        <v>1518.8156388455623</v>
      </c>
    </row>
    <row r="146" spans="1:6" x14ac:dyDescent="0.25">
      <c r="A146">
        <v>61618</v>
      </c>
      <c r="B146" t="s">
        <v>148</v>
      </c>
      <c r="C146" t="s">
        <v>145</v>
      </c>
      <c r="D146" s="24">
        <f>Finanzkraft!H146</f>
        <v>2415254.37</v>
      </c>
      <c r="E146" s="9">
        <f t="shared" si="2"/>
        <v>1.1428267339568137E-3</v>
      </c>
      <c r="F146" s="24">
        <f>'Grunddaten Umlage § 3_IST'!$E$310*'landesw Umlage § 3_IST'!E146</f>
        <v>1380.2661531938859</v>
      </c>
    </row>
    <row r="147" spans="1:6" x14ac:dyDescent="0.25">
      <c r="A147">
        <v>61621</v>
      </c>
      <c r="B147" t="s">
        <v>149</v>
      </c>
      <c r="C147" t="s">
        <v>145</v>
      </c>
      <c r="D147" s="24">
        <f>Finanzkraft!H147</f>
        <v>899735.33</v>
      </c>
      <c r="E147" s="9">
        <f t="shared" si="2"/>
        <v>4.2572807294390938E-4</v>
      </c>
      <c r="F147" s="24">
        <f>'Grunddaten Umlage § 3_IST'!$E$310*'landesw Umlage § 3_IST'!E147</f>
        <v>514.17947453366219</v>
      </c>
    </row>
    <row r="148" spans="1:6" x14ac:dyDescent="0.25">
      <c r="A148">
        <v>61624</v>
      </c>
      <c r="B148" t="s">
        <v>150</v>
      </c>
      <c r="C148" t="s">
        <v>145</v>
      </c>
      <c r="D148" s="24">
        <f>Finanzkraft!H148</f>
        <v>3746212.08</v>
      </c>
      <c r="E148" s="9">
        <f t="shared" si="2"/>
        <v>1.7725964475103968E-3</v>
      </c>
      <c r="F148" s="24">
        <f>'Grunddaten Umlage § 3_IST'!$E$310*'landesw Umlage § 3_IST'!E148</f>
        <v>2140.8799838793234</v>
      </c>
    </row>
    <row r="149" spans="1:6" x14ac:dyDescent="0.25">
      <c r="A149">
        <v>61625</v>
      </c>
      <c r="B149" t="s">
        <v>145</v>
      </c>
      <c r="C149" t="s">
        <v>145</v>
      </c>
      <c r="D149" s="24">
        <f>Finanzkraft!H149</f>
        <v>14431683.58</v>
      </c>
      <c r="E149" s="9">
        <f t="shared" si="2"/>
        <v>6.82864464136321E-3</v>
      </c>
      <c r="F149" s="24">
        <f>'Grunddaten Umlage § 3_IST'!$E$310*'landesw Umlage § 3_IST'!E149</f>
        <v>8247.3981318489296</v>
      </c>
    </row>
    <row r="150" spans="1:6" x14ac:dyDescent="0.25">
      <c r="A150">
        <v>61626</v>
      </c>
      <c r="B150" t="s">
        <v>151</v>
      </c>
      <c r="C150" t="s">
        <v>145</v>
      </c>
      <c r="D150" s="24">
        <f>Finanzkraft!H150</f>
        <v>7456498.0599999996</v>
      </c>
      <c r="E150" s="9">
        <f t="shared" si="2"/>
        <v>3.5281937300314734E-3</v>
      </c>
      <c r="F150" s="24">
        <f>'Grunddaten Umlage § 3_IST'!$E$310*'landesw Umlage § 3_IST'!E150</f>
        <v>4261.2289709153374</v>
      </c>
    </row>
    <row r="151" spans="1:6" x14ac:dyDescent="0.25">
      <c r="A151">
        <v>61627</v>
      </c>
      <c r="B151" t="s">
        <v>152</v>
      </c>
      <c r="C151" t="s">
        <v>145</v>
      </c>
      <c r="D151" s="24">
        <f>Finanzkraft!H151</f>
        <v>2080602.81</v>
      </c>
      <c r="E151" s="9">
        <f t="shared" si="2"/>
        <v>9.8447954118127483E-4</v>
      </c>
      <c r="F151" s="24">
        <f>'Grunddaten Umlage § 3_IST'!$E$310*'landesw Umlage § 3_IST'!E151</f>
        <v>1189.0199527443933</v>
      </c>
    </row>
    <row r="152" spans="1:6" x14ac:dyDescent="0.25">
      <c r="A152">
        <v>61628</v>
      </c>
      <c r="B152" t="s">
        <v>153</v>
      </c>
      <c r="C152" t="s">
        <v>145</v>
      </c>
      <c r="D152" s="24">
        <f>Finanzkraft!H152</f>
        <v>1746993.09</v>
      </c>
      <c r="E152" s="9">
        <f t="shared" si="2"/>
        <v>8.2662531619384747E-4</v>
      </c>
      <c r="F152" s="24">
        <f>'Grunddaten Umlage § 3_IST'!$E$310*'landesw Umlage § 3_IST'!E152</f>
        <v>998.36914154536851</v>
      </c>
    </row>
    <row r="153" spans="1:6" x14ac:dyDescent="0.25">
      <c r="A153">
        <v>61629</v>
      </c>
      <c r="B153" t="s">
        <v>154</v>
      </c>
      <c r="C153" t="s">
        <v>145</v>
      </c>
      <c r="D153" s="24">
        <f>Finanzkraft!H153</f>
        <v>1261026.1499999999</v>
      </c>
      <c r="E153" s="9">
        <f t="shared" si="2"/>
        <v>5.966801734587628E-4</v>
      </c>
      <c r="F153" s="24">
        <f>'Grunddaten Umlage § 3_IST'!$E$310*'landesw Umlage § 3_IST'!E153</f>
        <v>720.64944163102609</v>
      </c>
    </row>
    <row r="154" spans="1:6" x14ac:dyDescent="0.25">
      <c r="A154">
        <v>61630</v>
      </c>
      <c r="B154" t="s">
        <v>155</v>
      </c>
      <c r="C154" t="s">
        <v>145</v>
      </c>
      <c r="D154" s="24">
        <f>Finanzkraft!H154</f>
        <v>1903016.5</v>
      </c>
      <c r="E154" s="9">
        <f t="shared" si="2"/>
        <v>9.0045096631413061E-4</v>
      </c>
      <c r="F154" s="24">
        <f>'Grunddaten Umlage § 3_IST'!$E$310*'landesw Umlage § 3_IST'!E154</f>
        <v>1087.5331793394053</v>
      </c>
    </row>
    <row r="155" spans="1:6" x14ac:dyDescent="0.25">
      <c r="A155">
        <v>61631</v>
      </c>
      <c r="B155" t="s">
        <v>156</v>
      </c>
      <c r="C155" t="s">
        <v>145</v>
      </c>
      <c r="D155" s="24">
        <f>Finanzkraft!H155</f>
        <v>15495679.9</v>
      </c>
      <c r="E155" s="9">
        <f t="shared" si="2"/>
        <v>7.3320961429653659E-3</v>
      </c>
      <c r="F155" s="24">
        <f>'Grunddaten Umlage § 3_IST'!$E$310*'landesw Umlage § 3_IST'!E155</f>
        <v>8855.4492447504872</v>
      </c>
    </row>
    <row r="156" spans="1:6" x14ac:dyDescent="0.25">
      <c r="A156">
        <v>61632</v>
      </c>
      <c r="B156" t="s">
        <v>157</v>
      </c>
      <c r="C156" t="s">
        <v>145</v>
      </c>
      <c r="D156" s="24">
        <f>Finanzkraft!H156</f>
        <v>3395298.16</v>
      </c>
      <c r="E156" s="9">
        <f t="shared" si="2"/>
        <v>1.6065543883075053E-3</v>
      </c>
      <c r="F156" s="24">
        <f>'Grunddaten Umlage § 3_IST'!$E$310*'landesw Umlage § 3_IST'!E156</f>
        <v>1940.3401929253021</v>
      </c>
    </row>
    <row r="157" spans="1:6" x14ac:dyDescent="0.25">
      <c r="A157">
        <v>61633</v>
      </c>
      <c r="B157" t="s">
        <v>158</v>
      </c>
      <c r="C157" t="s">
        <v>145</v>
      </c>
      <c r="D157" s="24">
        <f>Finanzkraft!H157</f>
        <v>5580795.2000000002</v>
      </c>
      <c r="E157" s="9">
        <f t="shared" si="2"/>
        <v>2.6406667680712501E-3</v>
      </c>
      <c r="F157" s="24">
        <f>'Grunddaten Umlage § 3_IST'!$E$310*'landesw Umlage § 3_IST'!E157</f>
        <v>3189.3049519529086</v>
      </c>
    </row>
    <row r="158" spans="1:6" x14ac:dyDescent="0.25">
      <c r="A158">
        <v>61701</v>
      </c>
      <c r="B158" t="s">
        <v>159</v>
      </c>
      <c r="C158" t="s">
        <v>160</v>
      </c>
      <c r="D158" s="24">
        <f>Finanzkraft!H158</f>
        <v>4886354.5999999996</v>
      </c>
      <c r="E158" s="9">
        <f t="shared" si="2"/>
        <v>2.3120780725356276E-3</v>
      </c>
      <c r="F158" s="24">
        <f>'Grunddaten Umlage § 3_IST'!$E$310*'landesw Umlage § 3_IST'!E158</f>
        <v>2792.4470195175536</v>
      </c>
    </row>
    <row r="159" spans="1:6" x14ac:dyDescent="0.25">
      <c r="A159">
        <v>61708</v>
      </c>
      <c r="B159" t="s">
        <v>161</v>
      </c>
      <c r="C159" t="s">
        <v>160</v>
      </c>
      <c r="D159" s="24">
        <f>Finanzkraft!H159</f>
        <v>1904637.52</v>
      </c>
      <c r="E159" s="9">
        <f t="shared" si="2"/>
        <v>9.0121798490036694E-4</v>
      </c>
      <c r="F159" s="24">
        <f>'Grunddaten Umlage § 3_IST'!$E$310*'landesw Umlage § 3_IST'!E159</f>
        <v>1088.4595575575513</v>
      </c>
    </row>
    <row r="160" spans="1:6" x14ac:dyDescent="0.25">
      <c r="A160">
        <v>61710</v>
      </c>
      <c r="B160" t="s">
        <v>162</v>
      </c>
      <c r="C160" t="s">
        <v>160</v>
      </c>
      <c r="D160" s="24">
        <f>Finanzkraft!H160</f>
        <v>1461580.95</v>
      </c>
      <c r="E160" s="9">
        <f t="shared" si="2"/>
        <v>6.9157675657243378E-4</v>
      </c>
      <c r="F160" s="24">
        <f>'Grunddaten Umlage § 3_IST'!$E$310*'landesw Umlage § 3_IST'!E160</f>
        <v>835.26221523324068</v>
      </c>
    </row>
    <row r="161" spans="1:6" x14ac:dyDescent="0.25">
      <c r="A161">
        <v>61711</v>
      </c>
      <c r="B161" t="s">
        <v>163</v>
      </c>
      <c r="C161" t="s">
        <v>160</v>
      </c>
      <c r="D161" s="24">
        <f>Finanzkraft!H161</f>
        <v>1165045.22</v>
      </c>
      <c r="E161" s="9">
        <f t="shared" si="2"/>
        <v>5.512648440771054E-4</v>
      </c>
      <c r="F161" s="24">
        <f>'Grunddaten Umlage § 3_IST'!$E$310*'landesw Umlage § 3_IST'!E161</f>
        <v>665.79839543208209</v>
      </c>
    </row>
    <row r="162" spans="1:6" x14ac:dyDescent="0.25">
      <c r="A162">
        <v>61716</v>
      </c>
      <c r="B162" t="s">
        <v>164</v>
      </c>
      <c r="C162" t="s">
        <v>160</v>
      </c>
      <c r="D162" s="24">
        <f>Finanzkraft!H162</f>
        <v>3686515.64</v>
      </c>
      <c r="E162" s="9">
        <f t="shared" si="2"/>
        <v>1.7443498626365855E-3</v>
      </c>
      <c r="F162" s="24">
        <f>'Grunddaten Umlage § 3_IST'!$E$310*'landesw Umlage § 3_IST'!E162</f>
        <v>2106.7647467342731</v>
      </c>
    </row>
    <row r="163" spans="1:6" x14ac:dyDescent="0.25">
      <c r="A163">
        <v>61719</v>
      </c>
      <c r="B163" t="s">
        <v>165</v>
      </c>
      <c r="C163" t="s">
        <v>160</v>
      </c>
      <c r="D163" s="24">
        <f>Finanzkraft!H163</f>
        <v>3701741.1</v>
      </c>
      <c r="E163" s="9">
        <f t="shared" si="2"/>
        <v>1.7515540987373113E-3</v>
      </c>
      <c r="F163" s="24">
        <f>'Grunddaten Umlage § 3_IST'!$E$310*'landesw Umlage § 3_IST'!E163</f>
        <v>2115.4657710925508</v>
      </c>
    </row>
    <row r="164" spans="1:6" x14ac:dyDescent="0.25">
      <c r="A164">
        <v>61727</v>
      </c>
      <c r="B164" t="s">
        <v>166</v>
      </c>
      <c r="C164" t="s">
        <v>160</v>
      </c>
      <c r="D164" s="24">
        <f>Finanzkraft!H164</f>
        <v>3638990.45</v>
      </c>
      <c r="E164" s="9">
        <f t="shared" si="2"/>
        <v>1.7218623522761852E-3</v>
      </c>
      <c r="F164" s="24">
        <f>'Grunddaten Umlage § 3_IST'!$E$310*'landesw Umlage § 3_IST'!E164</f>
        <v>2079.6051183340937</v>
      </c>
    </row>
    <row r="165" spans="1:6" x14ac:dyDescent="0.25">
      <c r="A165">
        <v>61728</v>
      </c>
      <c r="B165" t="s">
        <v>167</v>
      </c>
      <c r="C165" t="s">
        <v>160</v>
      </c>
      <c r="D165" s="24">
        <f>Finanzkraft!H165</f>
        <v>824938.22</v>
      </c>
      <c r="E165" s="9">
        <f t="shared" si="2"/>
        <v>3.9033629889623071E-4</v>
      </c>
      <c r="F165" s="24">
        <f>'Grunddaten Umlage § 3_IST'!$E$310*'landesw Umlage § 3_IST'!E165</f>
        <v>471.43452784313206</v>
      </c>
    </row>
    <row r="166" spans="1:6" x14ac:dyDescent="0.25">
      <c r="A166">
        <v>61729</v>
      </c>
      <c r="B166" t="s">
        <v>168</v>
      </c>
      <c r="C166" t="s">
        <v>160</v>
      </c>
      <c r="D166" s="24">
        <f>Finanzkraft!H166</f>
        <v>2394246.5099999998</v>
      </c>
      <c r="E166" s="9">
        <f t="shared" si="2"/>
        <v>1.1328864376760445E-3</v>
      </c>
      <c r="F166" s="24">
        <f>'Grunddaten Umlage § 3_IST'!$E$310*'landesw Umlage § 3_IST'!E166</f>
        <v>1368.2606110575366</v>
      </c>
    </row>
    <row r="167" spans="1:6" x14ac:dyDescent="0.25">
      <c r="A167">
        <v>61730</v>
      </c>
      <c r="B167" t="s">
        <v>169</v>
      </c>
      <c r="C167" t="s">
        <v>160</v>
      </c>
      <c r="D167" s="24">
        <f>Finanzkraft!H167</f>
        <v>2472208.4</v>
      </c>
      <c r="E167" s="9">
        <f t="shared" si="2"/>
        <v>1.1697756917556472E-3</v>
      </c>
      <c r="F167" s="24">
        <f>'Grunddaten Umlage § 3_IST'!$E$310*'landesw Umlage § 3_IST'!E167</f>
        <v>1412.8141617487731</v>
      </c>
    </row>
    <row r="168" spans="1:6" x14ac:dyDescent="0.25">
      <c r="A168">
        <v>61731</v>
      </c>
      <c r="B168" t="s">
        <v>170</v>
      </c>
      <c r="C168" t="s">
        <v>160</v>
      </c>
      <c r="D168" s="24">
        <f>Finanzkraft!H168</f>
        <v>1956314.31</v>
      </c>
      <c r="E168" s="9">
        <f t="shared" si="2"/>
        <v>9.2566990924863846E-4</v>
      </c>
      <c r="F168" s="24">
        <f>'Grunddaten Umlage § 3_IST'!$E$310*'landesw Umlage § 3_IST'!E168</f>
        <v>1117.9917364570799</v>
      </c>
    </row>
    <row r="169" spans="1:6" x14ac:dyDescent="0.25">
      <c r="A169">
        <v>61740</v>
      </c>
      <c r="B169" t="s">
        <v>171</v>
      </c>
      <c r="C169" t="s">
        <v>160</v>
      </c>
      <c r="D169" s="24">
        <f>Finanzkraft!H169</f>
        <v>2487529.06</v>
      </c>
      <c r="E169" s="9">
        <f t="shared" si="2"/>
        <v>1.1770249736728405E-3</v>
      </c>
      <c r="F169" s="24">
        <f>'Grunddaten Umlage § 3_IST'!$E$310*'landesw Umlage § 3_IST'!E169</f>
        <v>1421.5695908684777</v>
      </c>
    </row>
    <row r="170" spans="1:6" x14ac:dyDescent="0.25">
      <c r="A170">
        <v>61741</v>
      </c>
      <c r="B170" t="s">
        <v>172</v>
      </c>
      <c r="C170" t="s">
        <v>160</v>
      </c>
      <c r="D170" s="24">
        <f>Finanzkraft!H170</f>
        <v>1597424.42</v>
      </c>
      <c r="E170" s="9">
        <f t="shared" si="2"/>
        <v>7.5585385760070368E-4</v>
      </c>
      <c r="F170" s="24">
        <f>'Grunddaten Umlage § 3_IST'!$E$310*'landesw Umlage § 3_IST'!E170</f>
        <v>912.89384944219103</v>
      </c>
    </row>
    <row r="171" spans="1:6" x14ac:dyDescent="0.25">
      <c r="A171">
        <v>61743</v>
      </c>
      <c r="B171" t="s">
        <v>173</v>
      </c>
      <c r="C171" t="s">
        <v>160</v>
      </c>
      <c r="D171" s="24">
        <f>Finanzkraft!H171</f>
        <v>911024.99</v>
      </c>
      <c r="E171" s="9">
        <f t="shared" si="2"/>
        <v>4.3107000521636107E-4</v>
      </c>
      <c r="F171" s="24">
        <f>'Grunddaten Umlage § 3_IST'!$E$310*'landesw Umlage § 3_IST'!E171</f>
        <v>520.63127347153841</v>
      </c>
    </row>
    <row r="172" spans="1:6" x14ac:dyDescent="0.25">
      <c r="A172">
        <v>61744</v>
      </c>
      <c r="B172" t="s">
        <v>174</v>
      </c>
      <c r="C172" t="s">
        <v>160</v>
      </c>
      <c r="D172" s="24">
        <f>Finanzkraft!H172</f>
        <v>764265.9</v>
      </c>
      <c r="E172" s="9">
        <f t="shared" si="2"/>
        <v>3.6162795655000294E-4</v>
      </c>
      <c r="F172" s="24">
        <f>'Grunddaten Umlage § 3_IST'!$E$310*'landesw Umlage § 3_IST'!E172</f>
        <v>436.76159617517345</v>
      </c>
    </row>
    <row r="173" spans="1:6" x14ac:dyDescent="0.25">
      <c r="A173">
        <v>61745</v>
      </c>
      <c r="B173" t="s">
        <v>175</v>
      </c>
      <c r="C173" t="s">
        <v>160</v>
      </c>
      <c r="D173" s="24">
        <f>Finanzkraft!H173</f>
        <v>1328807.93</v>
      </c>
      <c r="E173" s="9">
        <f t="shared" si="2"/>
        <v>6.2875250141781721E-4</v>
      </c>
      <c r="F173" s="24">
        <f>'Grunddaten Umlage § 3_IST'!$E$310*'landesw Umlage § 3_IST'!E173</f>
        <v>759.38527744994008</v>
      </c>
    </row>
    <row r="174" spans="1:6" x14ac:dyDescent="0.25">
      <c r="A174">
        <v>61746</v>
      </c>
      <c r="B174" t="s">
        <v>176</v>
      </c>
      <c r="C174" t="s">
        <v>160</v>
      </c>
      <c r="D174" s="24">
        <f>Finanzkraft!H174</f>
        <v>5542405.8700000001</v>
      </c>
      <c r="E174" s="9">
        <f t="shared" si="2"/>
        <v>2.6225020757027644E-3</v>
      </c>
      <c r="F174" s="24">
        <f>'Grunddaten Umlage § 3_IST'!$E$310*'landesw Umlage § 3_IST'!E174</f>
        <v>3167.3662719111908</v>
      </c>
    </row>
    <row r="175" spans="1:6" x14ac:dyDescent="0.25">
      <c r="A175">
        <v>61748</v>
      </c>
      <c r="B175" t="s">
        <v>177</v>
      </c>
      <c r="C175" t="s">
        <v>160</v>
      </c>
      <c r="D175" s="24">
        <f>Finanzkraft!H175</f>
        <v>6617162.71</v>
      </c>
      <c r="E175" s="9">
        <f t="shared" si="2"/>
        <v>3.1310451362231125E-3</v>
      </c>
      <c r="F175" s="24">
        <f>'Grunddaten Umlage § 3_IST'!$E$310*'landesw Umlage § 3_IST'!E175</f>
        <v>3781.5667915714102</v>
      </c>
    </row>
    <row r="176" spans="1:6" x14ac:dyDescent="0.25">
      <c r="A176">
        <v>61750</v>
      </c>
      <c r="B176" t="s">
        <v>178</v>
      </c>
      <c r="C176" t="s">
        <v>160</v>
      </c>
      <c r="D176" s="24">
        <f>Finanzkraft!H176</f>
        <v>2251736.44</v>
      </c>
      <c r="E176" s="9">
        <f t="shared" si="2"/>
        <v>1.0654548992521822E-3</v>
      </c>
      <c r="F176" s="24">
        <f>'Grunddaten Umlage § 3_IST'!$E$310*'landesw Umlage § 3_IST'!E176</f>
        <v>1286.8191577044099</v>
      </c>
    </row>
    <row r="177" spans="1:6" x14ac:dyDescent="0.25">
      <c r="A177">
        <v>61751</v>
      </c>
      <c r="B177" t="s">
        <v>179</v>
      </c>
      <c r="C177" t="s">
        <v>160</v>
      </c>
      <c r="D177" s="24">
        <f>Finanzkraft!H177</f>
        <v>2936430.09</v>
      </c>
      <c r="E177" s="9">
        <f t="shared" si="2"/>
        <v>1.3894316271321817E-3</v>
      </c>
      <c r="F177" s="24">
        <f>'Grunddaten Umlage § 3_IST'!$E$310*'landesw Umlage § 3_IST'!E177</f>
        <v>1678.1069169319319</v>
      </c>
    </row>
    <row r="178" spans="1:6" x14ac:dyDescent="0.25">
      <c r="A178">
        <v>61756</v>
      </c>
      <c r="B178" t="s">
        <v>180</v>
      </c>
      <c r="C178" t="s">
        <v>160</v>
      </c>
      <c r="D178" s="24">
        <f>Finanzkraft!H178</f>
        <v>5915684.2800000003</v>
      </c>
      <c r="E178" s="9">
        <f t="shared" si="2"/>
        <v>2.7991263482661931E-3</v>
      </c>
      <c r="F178" s="24">
        <f>'Grunddaten Umlage § 3_IST'!$E$310*'landesw Umlage § 3_IST'!E178</f>
        <v>3380.6868899962456</v>
      </c>
    </row>
    <row r="179" spans="1:6" x14ac:dyDescent="0.25">
      <c r="A179">
        <v>61757</v>
      </c>
      <c r="B179" t="s">
        <v>181</v>
      </c>
      <c r="C179" t="s">
        <v>160</v>
      </c>
      <c r="D179" s="24">
        <f>Finanzkraft!H179</f>
        <v>6607450.7800000003</v>
      </c>
      <c r="E179" s="9">
        <f t="shared" si="2"/>
        <v>3.1264497389928338E-3</v>
      </c>
      <c r="F179" s="24">
        <f>'Grunddaten Umlage § 3_IST'!$E$310*'landesw Umlage § 3_IST'!E179</f>
        <v>3776.016631543675</v>
      </c>
    </row>
    <row r="180" spans="1:6" x14ac:dyDescent="0.25">
      <c r="A180">
        <v>61758</v>
      </c>
      <c r="B180" t="s">
        <v>182</v>
      </c>
      <c r="C180" t="s">
        <v>160</v>
      </c>
      <c r="D180" s="24">
        <f>Finanzkraft!H180</f>
        <v>2766864.84</v>
      </c>
      <c r="E180" s="9">
        <f t="shared" si="2"/>
        <v>1.3091983799607581E-3</v>
      </c>
      <c r="F180" s="24">
        <f>'Grunddaten Umlage § 3_IST'!$E$310*'landesw Umlage § 3_IST'!E180</f>
        <v>1581.2040075572727</v>
      </c>
    </row>
    <row r="181" spans="1:6" x14ac:dyDescent="0.25">
      <c r="A181">
        <v>61759</v>
      </c>
      <c r="B181" t="s">
        <v>183</v>
      </c>
      <c r="C181" t="s">
        <v>160</v>
      </c>
      <c r="D181" s="24">
        <f>Finanzkraft!H181</f>
        <v>2405813.88</v>
      </c>
      <c r="E181" s="9">
        <f t="shared" si="2"/>
        <v>1.1383597740839072E-3</v>
      </c>
      <c r="F181" s="24">
        <f>'Grunddaten Umlage § 3_IST'!$E$310*'landesw Umlage § 3_IST'!E181</f>
        <v>1374.8711153136458</v>
      </c>
    </row>
    <row r="182" spans="1:6" x14ac:dyDescent="0.25">
      <c r="A182">
        <v>61760</v>
      </c>
      <c r="B182" t="s">
        <v>184</v>
      </c>
      <c r="C182" t="s">
        <v>160</v>
      </c>
      <c r="D182" s="24">
        <f>Finanzkraft!H182</f>
        <v>19580808.100000001</v>
      </c>
      <c r="E182" s="9">
        <f t="shared" si="2"/>
        <v>9.265057646560897E-3</v>
      </c>
      <c r="F182" s="24">
        <f>'Grunddaten Umlage § 3_IST'!$E$310*'landesw Umlage § 3_IST'!E182</f>
        <v>11190.012533799774</v>
      </c>
    </row>
    <row r="183" spans="1:6" x14ac:dyDescent="0.25">
      <c r="A183">
        <v>61761</v>
      </c>
      <c r="B183" t="s">
        <v>185</v>
      </c>
      <c r="C183" t="s">
        <v>160</v>
      </c>
      <c r="D183" s="24">
        <f>Finanzkraft!H183</f>
        <v>1796424.44</v>
      </c>
      <c r="E183" s="9">
        <f t="shared" si="2"/>
        <v>8.5001476493152888E-4</v>
      </c>
      <c r="F183" s="24">
        <f>'Grunddaten Umlage § 3_IST'!$E$310*'landesw Umlage § 3_IST'!E183</f>
        <v>1026.6180995678233</v>
      </c>
    </row>
    <row r="184" spans="1:6" x14ac:dyDescent="0.25">
      <c r="A184">
        <v>61762</v>
      </c>
      <c r="B184" t="s">
        <v>186</v>
      </c>
      <c r="C184" t="s">
        <v>160</v>
      </c>
      <c r="D184" s="24">
        <f>Finanzkraft!H184</f>
        <v>2645696.34</v>
      </c>
      <c r="E184" s="9">
        <f t="shared" si="2"/>
        <v>1.2518650394921739E-3</v>
      </c>
      <c r="F184" s="24">
        <f>'Grunddaten Umlage § 3_IST'!$E$310*'landesw Umlage § 3_IST'!E184</f>
        <v>1511.9588044595662</v>
      </c>
    </row>
    <row r="185" spans="1:6" x14ac:dyDescent="0.25">
      <c r="A185">
        <v>61763</v>
      </c>
      <c r="B185" t="s">
        <v>187</v>
      </c>
      <c r="C185" t="s">
        <v>160</v>
      </c>
      <c r="D185" s="24">
        <f>Finanzkraft!H185</f>
        <v>5840084.8399999999</v>
      </c>
      <c r="E185" s="9">
        <f t="shared" si="2"/>
        <v>2.7633549354587859E-3</v>
      </c>
      <c r="F185" s="24">
        <f>'Grunddaten Umlage § 3_IST'!$E$310*'landesw Umlage § 3_IST'!E185</f>
        <v>3337.4834288914794</v>
      </c>
    </row>
    <row r="186" spans="1:6" x14ac:dyDescent="0.25">
      <c r="A186">
        <v>61764</v>
      </c>
      <c r="B186" t="s">
        <v>188</v>
      </c>
      <c r="C186" t="s">
        <v>160</v>
      </c>
      <c r="D186" s="24">
        <f>Finanzkraft!H186</f>
        <v>5524439.5499999998</v>
      </c>
      <c r="E186" s="9">
        <f t="shared" si="2"/>
        <v>2.6140009459410889E-3</v>
      </c>
      <c r="F186" s="24">
        <f>'Grunddaten Umlage § 3_IST'!$E$310*'landesw Umlage § 3_IST'!E186</f>
        <v>3157.0989047545581</v>
      </c>
    </row>
    <row r="187" spans="1:6" x14ac:dyDescent="0.25">
      <c r="A187">
        <v>61765</v>
      </c>
      <c r="B187" t="s">
        <v>189</v>
      </c>
      <c r="C187" t="s">
        <v>160</v>
      </c>
      <c r="D187" s="24">
        <f>Finanzkraft!H187</f>
        <v>8784537.2799999993</v>
      </c>
      <c r="E187" s="9">
        <f t="shared" si="2"/>
        <v>4.1565825006764281E-3</v>
      </c>
      <c r="F187" s="24">
        <f>'Grunddaten Umlage § 3_IST'!$E$310*'landesw Umlage § 3_IST'!E187</f>
        <v>5020.1749470611167</v>
      </c>
    </row>
    <row r="188" spans="1:6" x14ac:dyDescent="0.25">
      <c r="A188">
        <v>61766</v>
      </c>
      <c r="B188" t="s">
        <v>160</v>
      </c>
      <c r="C188" t="s">
        <v>160</v>
      </c>
      <c r="D188" s="24">
        <f>Finanzkraft!H188</f>
        <v>26594217.670000002</v>
      </c>
      <c r="E188" s="9">
        <f t="shared" si="2"/>
        <v>1.2583595044667151E-2</v>
      </c>
      <c r="F188" s="24">
        <f>'Grunddaten Umlage § 3_IST'!$E$310*'landesw Umlage § 3_IST'!E188</f>
        <v>15198.025920794324</v>
      </c>
    </row>
    <row r="189" spans="1:6" x14ac:dyDescent="0.25">
      <c r="A189">
        <v>62007</v>
      </c>
      <c r="B189" t="s">
        <v>190</v>
      </c>
      <c r="C189" t="s">
        <v>191</v>
      </c>
      <c r="D189" s="24">
        <f>Finanzkraft!H189</f>
        <v>11221411.43</v>
      </c>
      <c r="E189" s="9">
        <f t="shared" si="2"/>
        <v>5.3096390733091015E-3</v>
      </c>
      <c r="F189" s="24">
        <f>'Grunddaten Umlage § 3_IST'!$E$310*'landesw Umlage § 3_IST'!E189</f>
        <v>6412.7963415679487</v>
      </c>
    </row>
    <row r="190" spans="1:6" x14ac:dyDescent="0.25">
      <c r="A190">
        <v>62008</v>
      </c>
      <c r="B190" t="s">
        <v>192</v>
      </c>
      <c r="C190" t="s">
        <v>191</v>
      </c>
      <c r="D190" s="24">
        <f>Finanzkraft!H190</f>
        <v>1679936.67</v>
      </c>
      <c r="E190" s="9">
        <f t="shared" si="2"/>
        <v>7.9489620707337148E-4</v>
      </c>
      <c r="F190" s="24">
        <f>'Grunddaten Umlage § 3_IST'!$E$310*'landesw Umlage § 3_IST'!E190</f>
        <v>960.04783343389465</v>
      </c>
    </row>
    <row r="191" spans="1:6" x14ac:dyDescent="0.25">
      <c r="A191">
        <v>62010</v>
      </c>
      <c r="B191" t="s">
        <v>193</v>
      </c>
      <c r="C191" t="s">
        <v>191</v>
      </c>
      <c r="D191" s="24">
        <f>Finanzkraft!H191</f>
        <v>640406.30000000005</v>
      </c>
      <c r="E191" s="9">
        <f t="shared" si="2"/>
        <v>3.0302126737663971E-4</v>
      </c>
      <c r="F191" s="24">
        <f>'Grunddaten Umlage § 3_IST'!$E$310*'landesw Umlage § 3_IST'!E191</f>
        <v>365.97848705357262</v>
      </c>
    </row>
    <row r="192" spans="1:6" x14ac:dyDescent="0.25">
      <c r="A192">
        <v>62014</v>
      </c>
      <c r="B192" t="s">
        <v>194</v>
      </c>
      <c r="C192" t="s">
        <v>191</v>
      </c>
      <c r="D192" s="24">
        <f>Finanzkraft!H192</f>
        <v>2681440.96</v>
      </c>
      <c r="E192" s="9">
        <f t="shared" si="2"/>
        <v>1.2687783335280014E-3</v>
      </c>
      <c r="F192" s="24">
        <f>'Grunddaten Umlage § 3_IST'!$E$310*'landesw Umlage § 3_IST'!E192</f>
        <v>1532.3860893690132</v>
      </c>
    </row>
    <row r="193" spans="1:6" x14ac:dyDescent="0.25">
      <c r="A193">
        <v>62021</v>
      </c>
      <c r="B193" t="s">
        <v>195</v>
      </c>
      <c r="C193" t="s">
        <v>191</v>
      </c>
      <c r="D193" s="24">
        <f>Finanzkraft!H193</f>
        <v>533188.99</v>
      </c>
      <c r="E193" s="9">
        <f t="shared" si="2"/>
        <v>2.522892162383013E-4</v>
      </c>
      <c r="F193" s="24">
        <f>'Grunddaten Umlage § 3_IST'!$E$310*'landesw Umlage § 3_IST'!E193</f>
        <v>304.7060902958363</v>
      </c>
    </row>
    <row r="194" spans="1:6" x14ac:dyDescent="0.25">
      <c r="A194">
        <v>62026</v>
      </c>
      <c r="B194" t="s">
        <v>196</v>
      </c>
      <c r="C194" t="s">
        <v>191</v>
      </c>
      <c r="D194" s="24">
        <f>Finanzkraft!H194</f>
        <v>1108415.54</v>
      </c>
      <c r="E194" s="9">
        <f t="shared" si="2"/>
        <v>5.2446935907838894E-4</v>
      </c>
      <c r="F194" s="24">
        <f>'Grunddaten Umlage § 3_IST'!$E$310*'landesw Umlage § 3_IST'!E194</f>
        <v>633.43574595669759</v>
      </c>
    </row>
    <row r="195" spans="1:6" x14ac:dyDescent="0.25">
      <c r="A195">
        <v>62032</v>
      </c>
      <c r="B195" t="s">
        <v>197</v>
      </c>
      <c r="C195" t="s">
        <v>191</v>
      </c>
      <c r="D195" s="24">
        <f>Finanzkraft!H195</f>
        <v>1477689.92</v>
      </c>
      <c r="E195" s="9">
        <f t="shared" si="2"/>
        <v>6.99199043401174E-4</v>
      </c>
      <c r="F195" s="24">
        <f>'Grunddaten Umlage § 3_IST'!$E$310*'landesw Umlage § 3_IST'!E195</f>
        <v>844.46814663739974</v>
      </c>
    </row>
    <row r="196" spans="1:6" x14ac:dyDescent="0.25">
      <c r="A196">
        <v>62034</v>
      </c>
      <c r="B196" t="s">
        <v>198</v>
      </c>
      <c r="C196" t="s">
        <v>191</v>
      </c>
      <c r="D196" s="24">
        <f>Finanzkraft!H196</f>
        <v>1579616.33</v>
      </c>
      <c r="E196" s="9">
        <f t="shared" ref="E196:E259" si="3">D196/$D$289</f>
        <v>7.4742759758209172E-4</v>
      </c>
      <c r="F196" s="24">
        <f>'Grunddaten Umlage § 3_IST'!$E$310*'landesw Umlage § 3_IST'!E196</f>
        <v>902.71690734228696</v>
      </c>
    </row>
    <row r="197" spans="1:6" x14ac:dyDescent="0.25">
      <c r="A197">
        <v>62036</v>
      </c>
      <c r="B197" t="s">
        <v>199</v>
      </c>
      <c r="C197" t="s">
        <v>191</v>
      </c>
      <c r="D197" s="24">
        <f>Finanzkraft!H197</f>
        <v>1748653.34</v>
      </c>
      <c r="E197" s="9">
        <f t="shared" si="3"/>
        <v>8.2741089725256293E-4</v>
      </c>
      <c r="F197" s="24">
        <f>'Grunddaten Umlage § 3_IST'!$E$310*'landesw Umlage § 3_IST'!E197</f>
        <v>999.31793886845958</v>
      </c>
    </row>
    <row r="198" spans="1:6" x14ac:dyDescent="0.25">
      <c r="A198">
        <v>62038</v>
      </c>
      <c r="B198" t="s">
        <v>200</v>
      </c>
      <c r="C198" t="s">
        <v>191</v>
      </c>
      <c r="D198" s="24">
        <f>Finanzkraft!H198</f>
        <v>12538303.310000001</v>
      </c>
      <c r="E198" s="9">
        <f t="shared" si="3"/>
        <v>5.9327532532845416E-3</v>
      </c>
      <c r="F198" s="24">
        <f>'Grunddaten Umlage § 3_IST'!$E$310*'landesw Umlage § 3_IST'!E198</f>
        <v>7165.3718516082699</v>
      </c>
    </row>
    <row r="199" spans="1:6" x14ac:dyDescent="0.25">
      <c r="A199">
        <v>62039</v>
      </c>
      <c r="B199" t="s">
        <v>201</v>
      </c>
      <c r="C199" t="s">
        <v>191</v>
      </c>
      <c r="D199" s="24">
        <f>Finanzkraft!H199</f>
        <v>2352338.0299999998</v>
      </c>
      <c r="E199" s="9">
        <f t="shared" si="3"/>
        <v>1.11305658790188E-3</v>
      </c>
      <c r="F199" s="24">
        <f>'Grunddaten Umlage § 3_IST'!$E$310*'landesw Umlage § 3_IST'!E199</f>
        <v>1344.3108121484458</v>
      </c>
    </row>
    <row r="200" spans="1:6" x14ac:dyDescent="0.25">
      <c r="A200">
        <v>62040</v>
      </c>
      <c r="B200" t="s">
        <v>202</v>
      </c>
      <c r="C200" t="s">
        <v>191</v>
      </c>
      <c r="D200" s="24">
        <f>Finanzkraft!H200</f>
        <v>16081449.880000001</v>
      </c>
      <c r="E200" s="9">
        <f t="shared" si="3"/>
        <v>7.6092651241743093E-3</v>
      </c>
      <c r="F200" s="24">
        <f>'Grunddaten Umlage § 3_IST'!$E$310*'landesw Umlage § 3_IST'!E200</f>
        <v>9190.2042448836874</v>
      </c>
    </row>
    <row r="201" spans="1:6" x14ac:dyDescent="0.25">
      <c r="A201">
        <v>62041</v>
      </c>
      <c r="B201" t="s">
        <v>203</v>
      </c>
      <c r="C201" t="s">
        <v>191</v>
      </c>
      <c r="D201" s="24">
        <f>Finanzkraft!H201</f>
        <v>19799315.100000001</v>
      </c>
      <c r="E201" s="9">
        <f t="shared" si="3"/>
        <v>9.3684486782710276E-3</v>
      </c>
      <c r="F201" s="24">
        <f>'Grunddaten Umlage § 3_IST'!$E$310*'landesw Umlage § 3_IST'!E201</f>
        <v>11314.884605280982</v>
      </c>
    </row>
    <row r="202" spans="1:6" x14ac:dyDescent="0.25">
      <c r="A202">
        <v>62042</v>
      </c>
      <c r="B202" t="s">
        <v>204</v>
      </c>
      <c r="C202" t="s">
        <v>191</v>
      </c>
      <c r="D202" s="24">
        <f>Finanzkraft!H202</f>
        <v>5490575.96</v>
      </c>
      <c r="E202" s="9">
        <f t="shared" si="3"/>
        <v>2.5979776995118725E-3</v>
      </c>
      <c r="F202" s="24">
        <f>'Grunddaten Umlage § 3_IST'!$E$310*'landesw Umlage § 3_IST'!E202</f>
        <v>3137.7465882105107</v>
      </c>
    </row>
    <row r="203" spans="1:6" x14ac:dyDescent="0.25">
      <c r="A203">
        <v>62043</v>
      </c>
      <c r="B203" t="s">
        <v>205</v>
      </c>
      <c r="C203" t="s">
        <v>191</v>
      </c>
      <c r="D203" s="24">
        <f>Finanzkraft!H203</f>
        <v>4517860.93</v>
      </c>
      <c r="E203" s="9">
        <f t="shared" si="3"/>
        <v>2.137717797029798E-3</v>
      </c>
      <c r="F203" s="24">
        <f>'Grunddaten Umlage § 3_IST'!$E$310*'landesw Umlage § 3_IST'!E203</f>
        <v>2581.8607778840501</v>
      </c>
    </row>
    <row r="204" spans="1:6" x14ac:dyDescent="0.25">
      <c r="A204">
        <v>62044</v>
      </c>
      <c r="B204" t="s">
        <v>206</v>
      </c>
      <c r="C204" t="s">
        <v>191</v>
      </c>
      <c r="D204" s="24">
        <f>Finanzkraft!H204</f>
        <v>3514478.28</v>
      </c>
      <c r="E204" s="9">
        <f t="shared" si="3"/>
        <v>1.6629468863333678E-3</v>
      </c>
      <c r="F204" s="24">
        <f>'Grunddaten Umlage § 3_IST'!$E$310*'landesw Umlage § 3_IST'!E204</f>
        <v>2008.4490794313576</v>
      </c>
    </row>
    <row r="205" spans="1:6" x14ac:dyDescent="0.25">
      <c r="A205">
        <v>62045</v>
      </c>
      <c r="B205" t="s">
        <v>207</v>
      </c>
      <c r="C205" t="s">
        <v>191</v>
      </c>
      <c r="D205" s="24">
        <f>Finanzkraft!H205</f>
        <v>2487286.92</v>
      </c>
      <c r="E205" s="9">
        <f t="shared" si="3"/>
        <v>1.1769104002064604E-3</v>
      </c>
      <c r="F205" s="24">
        <f>'Grunddaten Umlage § 3_IST'!$E$310*'landesw Umlage § 3_IST'!E205</f>
        <v>1421.4312130435637</v>
      </c>
    </row>
    <row r="206" spans="1:6" x14ac:dyDescent="0.25">
      <c r="A206">
        <v>62046</v>
      </c>
      <c r="B206" t="s">
        <v>208</v>
      </c>
      <c r="C206" t="s">
        <v>191</v>
      </c>
      <c r="D206" s="24">
        <f>Finanzkraft!H206</f>
        <v>3437800.88</v>
      </c>
      <c r="E206" s="9">
        <f t="shared" si="3"/>
        <v>1.6266654148251306E-3</v>
      </c>
      <c r="F206" s="24">
        <f>'Grunddaten Umlage § 3_IST'!$E$310*'landesw Umlage § 3_IST'!E206</f>
        <v>1964.6295872695823</v>
      </c>
    </row>
    <row r="207" spans="1:6" x14ac:dyDescent="0.25">
      <c r="A207">
        <v>62047</v>
      </c>
      <c r="B207" t="s">
        <v>209</v>
      </c>
      <c r="C207" t="s">
        <v>191</v>
      </c>
      <c r="D207" s="24">
        <f>Finanzkraft!H207</f>
        <v>8795642.3399999999</v>
      </c>
      <c r="E207" s="9">
        <f t="shared" si="3"/>
        <v>4.1618370857039238E-3</v>
      </c>
      <c r="F207" s="24">
        <f>'Grunddaten Umlage § 3_IST'!$E$310*'landesw Umlage § 3_IST'!E207</f>
        <v>5026.5212510519414</v>
      </c>
    </row>
    <row r="208" spans="1:6" x14ac:dyDescent="0.25">
      <c r="A208">
        <v>62048</v>
      </c>
      <c r="B208" t="s">
        <v>210</v>
      </c>
      <c r="C208" t="s">
        <v>191</v>
      </c>
      <c r="D208" s="24">
        <f>Finanzkraft!H208</f>
        <v>6420264.8399999999</v>
      </c>
      <c r="E208" s="9">
        <f t="shared" si="3"/>
        <v>3.0378789039247093E-3</v>
      </c>
      <c r="F208" s="24">
        <f>'Grunddaten Umlage § 3_IST'!$E$310*'landesw Umlage § 3_IST'!E208</f>
        <v>3669.0438751562046</v>
      </c>
    </row>
    <row r="209" spans="1:6" x14ac:dyDescent="0.25">
      <c r="A209">
        <v>62105</v>
      </c>
      <c r="B209" t="s">
        <v>211</v>
      </c>
      <c r="C209" t="s">
        <v>212</v>
      </c>
      <c r="D209" s="24">
        <f>Finanzkraft!H209</f>
        <v>2326644.83</v>
      </c>
      <c r="E209" s="9">
        <f t="shared" si="3"/>
        <v>1.1008993276954121E-3</v>
      </c>
      <c r="F209" s="24">
        <f>'Grunddaten Umlage § 3_IST'!$E$310*'landesw Umlage § 3_IST'!E209</f>
        <v>1329.627698532036</v>
      </c>
    </row>
    <row r="210" spans="1:6" x14ac:dyDescent="0.25">
      <c r="A210">
        <v>62115</v>
      </c>
      <c r="B210" t="s">
        <v>213</v>
      </c>
      <c r="C210" t="s">
        <v>212</v>
      </c>
      <c r="D210" s="24">
        <f>Finanzkraft!H210</f>
        <v>7314726.71</v>
      </c>
      <c r="E210" s="9">
        <f t="shared" si="3"/>
        <v>3.4611117320019458E-3</v>
      </c>
      <c r="F210" s="24">
        <f>'Grunddaten Umlage § 3_IST'!$E$310*'landesw Umlage § 3_IST'!E210</f>
        <v>4180.2096802235646</v>
      </c>
    </row>
    <row r="211" spans="1:6" x14ac:dyDescent="0.25">
      <c r="A211">
        <v>62116</v>
      </c>
      <c r="B211" t="s">
        <v>214</v>
      </c>
      <c r="C211" t="s">
        <v>212</v>
      </c>
      <c r="D211" s="24">
        <f>Finanzkraft!H211</f>
        <v>5077870.9000000004</v>
      </c>
      <c r="E211" s="9">
        <f t="shared" si="3"/>
        <v>2.4026979055217883E-3</v>
      </c>
      <c r="F211" s="24">
        <f>'Grunddaten Umlage § 3_IST'!$E$310*'landesw Umlage § 3_IST'!E211</f>
        <v>2901.8944839164806</v>
      </c>
    </row>
    <row r="212" spans="1:6" x14ac:dyDescent="0.25">
      <c r="A212">
        <v>62125</v>
      </c>
      <c r="B212" t="s">
        <v>215</v>
      </c>
      <c r="C212" t="s">
        <v>212</v>
      </c>
      <c r="D212" s="24">
        <f>Finanzkraft!H212</f>
        <v>2996884.7</v>
      </c>
      <c r="E212" s="9">
        <f t="shared" si="3"/>
        <v>1.4180369555634612E-3</v>
      </c>
      <c r="F212" s="24">
        <f>'Grunddaten Umlage § 3_IST'!$E$310*'landesw Umlage § 3_IST'!E212</f>
        <v>1712.6554319968427</v>
      </c>
    </row>
    <row r="213" spans="1:6" x14ac:dyDescent="0.25">
      <c r="A213">
        <v>62128</v>
      </c>
      <c r="B213" t="s">
        <v>216</v>
      </c>
      <c r="C213" t="s">
        <v>212</v>
      </c>
      <c r="D213" s="24">
        <f>Finanzkraft!H213</f>
        <v>4864464.8899999997</v>
      </c>
      <c r="E213" s="9">
        <f t="shared" si="3"/>
        <v>2.3017205109896106E-3</v>
      </c>
      <c r="F213" s="24">
        <f>'Grunddaten Umlage § 3_IST'!$E$310*'landesw Umlage § 3_IST'!E213</f>
        <v>2779.9375189897773</v>
      </c>
    </row>
    <row r="214" spans="1:6" x14ac:dyDescent="0.25">
      <c r="A214">
        <v>62131</v>
      </c>
      <c r="B214" t="s">
        <v>217</v>
      </c>
      <c r="C214" t="s">
        <v>212</v>
      </c>
      <c r="D214" s="24">
        <f>Finanzkraft!H214</f>
        <v>3389175.88</v>
      </c>
      <c r="E214" s="9">
        <f t="shared" si="3"/>
        <v>1.6036575069919487E-3</v>
      </c>
      <c r="F214" s="24">
        <f>'Grunddaten Umlage § 3_IST'!$E$310*'landesw Umlage § 3_IST'!E214</f>
        <v>1936.841441005281</v>
      </c>
    </row>
    <row r="215" spans="1:6" x14ac:dyDescent="0.25">
      <c r="A215">
        <v>62132</v>
      </c>
      <c r="B215" t="s">
        <v>218</v>
      </c>
      <c r="C215" t="s">
        <v>212</v>
      </c>
      <c r="D215" s="24">
        <f>Finanzkraft!H215</f>
        <v>2152678.67</v>
      </c>
      <c r="E215" s="9">
        <f t="shared" si="3"/>
        <v>1.0185837004383922E-3</v>
      </c>
      <c r="F215" s="24">
        <f>'Grunddaten Umlage § 3_IST'!$E$310*'landesw Umlage § 3_IST'!E215</f>
        <v>1230.2097633316487</v>
      </c>
    </row>
    <row r="216" spans="1:6" x14ac:dyDescent="0.25">
      <c r="A216">
        <v>62135</v>
      </c>
      <c r="B216" t="s">
        <v>219</v>
      </c>
      <c r="C216" t="s">
        <v>212</v>
      </c>
      <c r="D216" s="24">
        <f>Finanzkraft!H216</f>
        <v>1985485.8</v>
      </c>
      <c r="E216" s="9">
        <f t="shared" si="3"/>
        <v>9.3947299312065061E-4</v>
      </c>
      <c r="F216" s="24">
        <f>'Grunddaten Umlage § 3_IST'!$E$310*'landesw Umlage § 3_IST'!E216</f>
        <v>1134.6626183258225</v>
      </c>
    </row>
    <row r="217" spans="1:6" x14ac:dyDescent="0.25">
      <c r="A217">
        <v>62138</v>
      </c>
      <c r="B217" t="s">
        <v>220</v>
      </c>
      <c r="C217" t="s">
        <v>212</v>
      </c>
      <c r="D217" s="24">
        <f>Finanzkraft!H217</f>
        <v>3183538.65</v>
      </c>
      <c r="E217" s="9">
        <f t="shared" si="3"/>
        <v>1.5063560687418542E-3</v>
      </c>
      <c r="F217" s="24">
        <f>'Grunddaten Umlage § 3_IST'!$E$310*'landesw Umlage § 3_IST'!E217</f>
        <v>1819.3241674911269</v>
      </c>
    </row>
    <row r="218" spans="1:6" x14ac:dyDescent="0.25">
      <c r="A218">
        <v>62139</v>
      </c>
      <c r="B218" t="s">
        <v>221</v>
      </c>
      <c r="C218" t="s">
        <v>212</v>
      </c>
      <c r="D218" s="24">
        <f>Finanzkraft!H218</f>
        <v>26327133.039999999</v>
      </c>
      <c r="E218" s="9">
        <f t="shared" si="3"/>
        <v>1.2457218519202893E-2</v>
      </c>
      <c r="F218" s="24">
        <f>'Grunddaten Umlage § 3_IST'!$E$310*'landesw Umlage § 3_IST'!E218</f>
        <v>15045.392773989453</v>
      </c>
    </row>
    <row r="219" spans="1:6" x14ac:dyDescent="0.25">
      <c r="A219">
        <v>62140</v>
      </c>
      <c r="B219" t="s">
        <v>222</v>
      </c>
      <c r="C219" t="s">
        <v>212</v>
      </c>
      <c r="D219" s="24">
        <f>Finanzkraft!H219</f>
        <v>47330314.869999997</v>
      </c>
      <c r="E219" s="9">
        <f t="shared" si="3"/>
        <v>2.2395301228677503E-2</v>
      </c>
      <c r="F219" s="24">
        <f>'Grunddaten Umlage § 3_IST'!$E$310*'landesw Umlage § 3_IST'!E219</f>
        <v>27048.261436359709</v>
      </c>
    </row>
    <row r="220" spans="1:6" x14ac:dyDescent="0.25">
      <c r="A220">
        <v>62141</v>
      </c>
      <c r="B220" t="s">
        <v>223</v>
      </c>
      <c r="C220" t="s">
        <v>212</v>
      </c>
      <c r="D220" s="24">
        <f>Finanzkraft!H220</f>
        <v>11934762.16</v>
      </c>
      <c r="E220" s="9">
        <f t="shared" si="3"/>
        <v>5.6471754815059774E-3</v>
      </c>
      <c r="F220" s="24">
        <f>'Grunddaten Umlage § 3_IST'!$E$310*'landesw Umlage § 3_IST'!E220</f>
        <v>6820.4610083645766</v>
      </c>
    </row>
    <row r="221" spans="1:6" x14ac:dyDescent="0.25">
      <c r="A221">
        <v>62142</v>
      </c>
      <c r="B221" t="s">
        <v>224</v>
      </c>
      <c r="C221" t="s">
        <v>212</v>
      </c>
      <c r="D221" s="24">
        <f>Finanzkraft!H221</f>
        <v>5632478.1600000001</v>
      </c>
      <c r="E221" s="9">
        <f t="shared" si="3"/>
        <v>2.6651216118805257E-3</v>
      </c>
      <c r="F221" s="24">
        <f>'Grunddaten Umlage § 3_IST'!$E$310*'landesw Umlage § 3_IST'!E221</f>
        <v>3218.8406568753153</v>
      </c>
    </row>
    <row r="222" spans="1:6" x14ac:dyDescent="0.25">
      <c r="A222">
        <v>62143</v>
      </c>
      <c r="B222" t="s">
        <v>225</v>
      </c>
      <c r="C222" t="s">
        <v>212</v>
      </c>
      <c r="D222" s="24">
        <f>Finanzkraft!H222</f>
        <v>12663216.210000001</v>
      </c>
      <c r="E222" s="9">
        <f t="shared" si="3"/>
        <v>5.9918583327781254E-3</v>
      </c>
      <c r="F222" s="24">
        <f>'Grunddaten Umlage § 3_IST'!$E$310*'landesw Umlage § 3_IST'!E222</f>
        <v>7236.7568991249391</v>
      </c>
    </row>
    <row r="223" spans="1:6" x14ac:dyDescent="0.25">
      <c r="A223">
        <v>62144</v>
      </c>
      <c r="B223" t="s">
        <v>226</v>
      </c>
      <c r="C223" t="s">
        <v>212</v>
      </c>
      <c r="D223" s="24">
        <f>Finanzkraft!H223</f>
        <v>3308280.82</v>
      </c>
      <c r="E223" s="9">
        <f t="shared" si="3"/>
        <v>1.565380363863111E-3</v>
      </c>
      <c r="F223" s="24">
        <f>'Grunddaten Umlage § 3_IST'!$E$310*'landesw Umlage § 3_IST'!E223</f>
        <v>1890.6116464687375</v>
      </c>
    </row>
    <row r="224" spans="1:6" x14ac:dyDescent="0.25">
      <c r="A224">
        <v>62145</v>
      </c>
      <c r="B224" t="s">
        <v>227</v>
      </c>
      <c r="C224" t="s">
        <v>212</v>
      </c>
      <c r="D224" s="24">
        <f>Finanzkraft!H224</f>
        <v>9658862.9900000002</v>
      </c>
      <c r="E224" s="9">
        <f t="shared" si="3"/>
        <v>4.5702874950591822E-3</v>
      </c>
      <c r="F224" s="24">
        <f>'Grunddaten Umlage § 3_IST'!$E$310*'landesw Umlage § 3_IST'!E224</f>
        <v>5519.8333678759027</v>
      </c>
    </row>
    <row r="225" spans="1:6" x14ac:dyDescent="0.25">
      <c r="A225">
        <v>62146</v>
      </c>
      <c r="B225" t="s">
        <v>228</v>
      </c>
      <c r="C225" t="s">
        <v>212</v>
      </c>
      <c r="D225" s="24">
        <f>Finanzkraft!H225</f>
        <v>3593390.55</v>
      </c>
      <c r="E225" s="9">
        <f t="shared" si="3"/>
        <v>1.7002858320416901E-3</v>
      </c>
      <c r="F225" s="24">
        <f>'Grunddaten Umlage § 3_IST'!$E$310*'landesw Umlage § 3_IST'!E225</f>
        <v>2053.5457519415486</v>
      </c>
    </row>
    <row r="226" spans="1:6" x14ac:dyDescent="0.25">
      <c r="A226">
        <v>62147</v>
      </c>
      <c r="B226" t="s">
        <v>229</v>
      </c>
      <c r="C226" t="s">
        <v>212</v>
      </c>
      <c r="D226" s="24">
        <f>Finanzkraft!H226</f>
        <v>3116537.98</v>
      </c>
      <c r="E226" s="9">
        <f t="shared" si="3"/>
        <v>1.4746533388678912E-3</v>
      </c>
      <c r="F226" s="24">
        <f>'Grunddaten Umlage § 3_IST'!$E$310*'landesw Umlage § 3_IST'!E226</f>
        <v>1781.0347193108455</v>
      </c>
    </row>
    <row r="227" spans="1:6" x14ac:dyDescent="0.25">
      <c r="A227">
        <v>62148</v>
      </c>
      <c r="B227" t="s">
        <v>230</v>
      </c>
      <c r="C227" t="s">
        <v>212</v>
      </c>
      <c r="D227" s="24">
        <f>Finanzkraft!H227</f>
        <v>2314395.7999999998</v>
      </c>
      <c r="E227" s="9">
        <f t="shared" si="3"/>
        <v>1.0951034499928746E-3</v>
      </c>
      <c r="F227" s="24">
        <f>'Grunddaten Umlage § 3_IST'!$E$310*'landesw Umlage § 3_IST'!E227</f>
        <v>1322.6276401827133</v>
      </c>
    </row>
    <row r="228" spans="1:6" x14ac:dyDescent="0.25">
      <c r="A228">
        <v>62202</v>
      </c>
      <c r="B228" t="s">
        <v>231</v>
      </c>
      <c r="C228" t="s">
        <v>232</v>
      </c>
      <c r="D228" s="24">
        <f>Finanzkraft!H228</f>
        <v>2736801.26</v>
      </c>
      <c r="E228" s="9">
        <f t="shared" si="3"/>
        <v>1.2949731855592056E-3</v>
      </c>
      <c r="F228" s="24">
        <f>'Grunddaten Umlage § 3_IST'!$E$310*'landesw Umlage § 3_IST'!E228</f>
        <v>1564.0233153563777</v>
      </c>
    </row>
    <row r="229" spans="1:6" x14ac:dyDescent="0.25">
      <c r="A229">
        <v>62205</v>
      </c>
      <c r="B229" t="s">
        <v>233</v>
      </c>
      <c r="C229" t="s">
        <v>232</v>
      </c>
      <c r="D229" s="24">
        <f>Finanzkraft!H229</f>
        <v>2632276.44</v>
      </c>
      <c r="E229" s="9">
        <f t="shared" si="3"/>
        <v>1.2455151408324204E-3</v>
      </c>
      <c r="F229" s="24">
        <f>'Grunddaten Umlage § 3_IST'!$E$310*'landesw Umlage § 3_IST'!E229</f>
        <v>1504.2896189777709</v>
      </c>
    </row>
    <row r="230" spans="1:6" x14ac:dyDescent="0.25">
      <c r="A230">
        <v>62206</v>
      </c>
      <c r="B230" t="s">
        <v>234</v>
      </c>
      <c r="C230" t="s">
        <v>232</v>
      </c>
      <c r="D230" s="24">
        <f>Finanzkraft!H230</f>
        <v>1444953.25</v>
      </c>
      <c r="E230" s="9">
        <f t="shared" si="3"/>
        <v>6.8370902209268468E-4</v>
      </c>
      <c r="F230" s="24">
        <f>'Grunddaten Umlage § 3_IST'!$E$310*'landesw Umlage § 3_IST'!E230</f>
        <v>825.75984074195173</v>
      </c>
    </row>
    <row r="231" spans="1:6" x14ac:dyDescent="0.25">
      <c r="A231">
        <v>62209</v>
      </c>
      <c r="B231" t="s">
        <v>235</v>
      </c>
      <c r="C231" t="s">
        <v>232</v>
      </c>
      <c r="D231" s="24">
        <f>Finanzkraft!H231</f>
        <v>1668791.8</v>
      </c>
      <c r="E231" s="9">
        <f t="shared" si="3"/>
        <v>7.8962278513459939E-4</v>
      </c>
      <c r="F231" s="24">
        <f>'Grunddaten Umlage § 3_IST'!$E$310*'landesw Umlage § 3_IST'!E231</f>
        <v>953.67877888054511</v>
      </c>
    </row>
    <row r="232" spans="1:6" x14ac:dyDescent="0.25">
      <c r="A232">
        <v>62211</v>
      </c>
      <c r="B232" t="s">
        <v>236</v>
      </c>
      <c r="C232" t="s">
        <v>232</v>
      </c>
      <c r="D232" s="24">
        <f>Finanzkraft!H232</f>
        <v>3275802.09</v>
      </c>
      <c r="E232" s="9">
        <f t="shared" si="3"/>
        <v>1.5500123921123902E-3</v>
      </c>
      <c r="F232" s="24">
        <f>'Grunddaten Umlage § 3_IST'!$E$310*'landesw Umlage § 3_IST'!E232</f>
        <v>1872.050747759869</v>
      </c>
    </row>
    <row r="233" spans="1:6" x14ac:dyDescent="0.25">
      <c r="A233">
        <v>62214</v>
      </c>
      <c r="B233" t="s">
        <v>237</v>
      </c>
      <c r="C233" t="s">
        <v>232</v>
      </c>
      <c r="D233" s="24">
        <f>Finanzkraft!H233</f>
        <v>2672365.16</v>
      </c>
      <c r="E233" s="9">
        <f t="shared" si="3"/>
        <v>1.2644839341467698E-3</v>
      </c>
      <c r="F233" s="24">
        <f>'Grunddaten Umlage § 3_IST'!$E$310*'landesw Umlage § 3_IST'!E233</f>
        <v>1527.1994640144521</v>
      </c>
    </row>
    <row r="234" spans="1:6" x14ac:dyDescent="0.25">
      <c r="A234">
        <v>62216</v>
      </c>
      <c r="B234" t="s">
        <v>238</v>
      </c>
      <c r="C234" t="s">
        <v>232</v>
      </c>
      <c r="D234" s="24">
        <f>Finanzkraft!H234</f>
        <v>1605381.99</v>
      </c>
      <c r="E234" s="9">
        <f t="shared" si="3"/>
        <v>7.5961914371147166E-4</v>
      </c>
      <c r="F234" s="24">
        <f>'Grunddaten Umlage § 3_IST'!$E$310*'landesw Umlage § 3_IST'!E234</f>
        <v>917.44143029706845</v>
      </c>
    </row>
    <row r="235" spans="1:6" x14ac:dyDescent="0.25">
      <c r="A235">
        <v>62219</v>
      </c>
      <c r="B235" t="s">
        <v>239</v>
      </c>
      <c r="C235" t="s">
        <v>232</v>
      </c>
      <c r="D235" s="24">
        <f>Finanzkraft!H235</f>
        <v>12458224.82</v>
      </c>
      <c r="E235" s="9">
        <f t="shared" si="3"/>
        <v>5.8948624868610895E-3</v>
      </c>
      <c r="F235" s="24">
        <f>'Grunddaten Umlage § 3_IST'!$E$310*'landesw Umlage § 3_IST'!E235</f>
        <v>7119.6087093410333</v>
      </c>
    </row>
    <row r="236" spans="1:6" x14ac:dyDescent="0.25">
      <c r="A236">
        <v>62220</v>
      </c>
      <c r="B236" t="s">
        <v>240</v>
      </c>
      <c r="C236" t="s">
        <v>232</v>
      </c>
      <c r="D236" s="24">
        <f>Finanzkraft!H236</f>
        <v>3269908.18</v>
      </c>
      <c r="E236" s="9">
        <f t="shared" si="3"/>
        <v>1.5472235687076178E-3</v>
      </c>
      <c r="F236" s="24">
        <f>'Grunddaten Umlage § 3_IST'!$E$310*'landesw Umlage § 3_IST'!E236</f>
        <v>1868.6825044046275</v>
      </c>
    </row>
    <row r="237" spans="1:6" x14ac:dyDescent="0.25">
      <c r="A237">
        <v>62226</v>
      </c>
      <c r="B237" t="s">
        <v>241</v>
      </c>
      <c r="C237" t="s">
        <v>232</v>
      </c>
      <c r="D237" s="24">
        <f>Finanzkraft!H237</f>
        <v>2756833.03</v>
      </c>
      <c r="E237" s="9">
        <f t="shared" si="3"/>
        <v>1.3044516250017865E-3</v>
      </c>
      <c r="F237" s="24">
        <f>'Grunddaten Umlage § 3_IST'!$E$310*'landesw Umlage § 3_IST'!E237</f>
        <v>1575.4710429593151</v>
      </c>
    </row>
    <row r="238" spans="1:6" x14ac:dyDescent="0.25">
      <c r="A238">
        <v>62232</v>
      </c>
      <c r="B238" t="s">
        <v>242</v>
      </c>
      <c r="C238" t="s">
        <v>232</v>
      </c>
      <c r="D238" s="24">
        <f>Finanzkraft!H238</f>
        <v>1805654.45</v>
      </c>
      <c r="E238" s="9">
        <f t="shared" si="3"/>
        <v>8.5438213191105271E-4</v>
      </c>
      <c r="F238" s="24">
        <f>'Grunddaten Umlage § 3_IST'!$E$310*'landesw Umlage § 3_IST'!E238</f>
        <v>1031.8928526351951</v>
      </c>
    </row>
    <row r="239" spans="1:6" x14ac:dyDescent="0.25">
      <c r="A239">
        <v>62233</v>
      </c>
      <c r="B239" t="s">
        <v>243</v>
      </c>
      <c r="C239" t="s">
        <v>232</v>
      </c>
      <c r="D239" s="24">
        <f>Finanzkraft!H239</f>
        <v>4420791.67</v>
      </c>
      <c r="E239" s="9">
        <f t="shared" si="3"/>
        <v>2.0917875021708738E-3</v>
      </c>
      <c r="F239" s="24">
        <f>'Grunddaten Umlage § 3_IST'!$E$310*'landesw Umlage § 3_IST'!E239</f>
        <v>2526.3877743951552</v>
      </c>
    </row>
    <row r="240" spans="1:6" x14ac:dyDescent="0.25">
      <c r="A240">
        <v>62235</v>
      </c>
      <c r="B240" t="s">
        <v>244</v>
      </c>
      <c r="C240" t="s">
        <v>232</v>
      </c>
      <c r="D240" s="24">
        <f>Finanzkraft!H240</f>
        <v>2579166.63</v>
      </c>
      <c r="E240" s="9">
        <f t="shared" si="3"/>
        <v>1.2203851539220284E-3</v>
      </c>
      <c r="F240" s="24">
        <f>'Grunddaten Umlage § 3_IST'!$E$310*'landesw Umlage § 3_IST'!E240</f>
        <v>1473.9384998343417</v>
      </c>
    </row>
    <row r="241" spans="1:6" x14ac:dyDescent="0.25">
      <c r="A241">
        <v>62242</v>
      </c>
      <c r="B241" t="s">
        <v>245</v>
      </c>
      <c r="C241" t="s">
        <v>232</v>
      </c>
      <c r="D241" s="24">
        <f>Finanzkraft!H241</f>
        <v>1312829.52</v>
      </c>
      <c r="E241" s="9">
        <f t="shared" si="3"/>
        <v>6.2119199170880351E-4</v>
      </c>
      <c r="F241" s="24">
        <f>'Grunddaten Umlage § 3_IST'!$E$310*'landesw Umlage § 3_IST'!E241</f>
        <v>750.25395829002287</v>
      </c>
    </row>
    <row r="242" spans="1:6" x14ac:dyDescent="0.25">
      <c r="A242">
        <v>62244</v>
      </c>
      <c r="B242" t="s">
        <v>246</v>
      </c>
      <c r="C242" t="s">
        <v>232</v>
      </c>
      <c r="D242" s="24">
        <f>Finanzkraft!H242</f>
        <v>3679733.96</v>
      </c>
      <c r="E242" s="9">
        <f t="shared" si="3"/>
        <v>1.7411409727981456E-3</v>
      </c>
      <c r="F242" s="24">
        <f>'Grunddaten Umlage § 3_IST'!$E$310*'landesw Umlage § 3_IST'!E242</f>
        <v>2102.8891618343719</v>
      </c>
    </row>
    <row r="243" spans="1:6" x14ac:dyDescent="0.25">
      <c r="A243">
        <v>62245</v>
      </c>
      <c r="B243" t="s">
        <v>247</v>
      </c>
      <c r="C243" t="s">
        <v>232</v>
      </c>
      <c r="D243" s="24">
        <f>Finanzkraft!H243</f>
        <v>1759527.29</v>
      </c>
      <c r="E243" s="9">
        <f t="shared" si="3"/>
        <v>8.3255612788253987E-4</v>
      </c>
      <c r="F243" s="24">
        <f>'Grunddaten Umlage § 3_IST'!$E$310*'landesw Umlage § 3_IST'!E243</f>
        <v>1005.5321684431783</v>
      </c>
    </row>
    <row r="244" spans="1:6" x14ac:dyDescent="0.25">
      <c r="A244">
        <v>62247</v>
      </c>
      <c r="B244" t="s">
        <v>248</v>
      </c>
      <c r="C244" t="s">
        <v>232</v>
      </c>
      <c r="D244" s="24">
        <f>Finanzkraft!H244</f>
        <v>1673019.8</v>
      </c>
      <c r="E244" s="9">
        <f t="shared" si="3"/>
        <v>7.9162334933652627E-4</v>
      </c>
      <c r="F244" s="24">
        <f>'Grunddaten Umlage § 3_IST'!$E$310*'landesw Umlage § 3_IST'!E244</f>
        <v>956.0949903438966</v>
      </c>
    </row>
    <row r="245" spans="1:6" x14ac:dyDescent="0.25">
      <c r="A245">
        <v>62252</v>
      </c>
      <c r="B245" t="s">
        <v>249</v>
      </c>
      <c r="C245" t="s">
        <v>232</v>
      </c>
      <c r="D245" s="24">
        <f>Finanzkraft!H245</f>
        <v>1729663.74</v>
      </c>
      <c r="E245" s="9">
        <f t="shared" si="3"/>
        <v>8.1842558174430595E-4</v>
      </c>
      <c r="F245" s="24">
        <f>'Grunddaten Umlage § 3_IST'!$E$310*'landesw Umlage § 3_IST'!E245</f>
        <v>988.46578910392327</v>
      </c>
    </row>
    <row r="246" spans="1:6" x14ac:dyDescent="0.25">
      <c r="A246">
        <v>62256</v>
      </c>
      <c r="B246" t="s">
        <v>250</v>
      </c>
      <c r="C246" t="s">
        <v>232</v>
      </c>
      <c r="D246" s="24">
        <f>Finanzkraft!H246</f>
        <v>2986880.97</v>
      </c>
      <c r="E246" s="9">
        <f t="shared" si="3"/>
        <v>1.4133034872276661E-3</v>
      </c>
      <c r="F246" s="24">
        <f>'Grunddaten Umlage § 3_IST'!$E$310*'landesw Umlage § 3_IST'!E246</f>
        <v>1706.9385145175918</v>
      </c>
    </row>
    <row r="247" spans="1:6" x14ac:dyDescent="0.25">
      <c r="A247">
        <v>62262</v>
      </c>
      <c r="B247" t="s">
        <v>251</v>
      </c>
      <c r="C247" t="s">
        <v>232</v>
      </c>
      <c r="D247" s="24">
        <f>Finanzkraft!H247</f>
        <v>1805534.68</v>
      </c>
      <c r="E247" s="9">
        <f t="shared" si="3"/>
        <v>8.5432546029930612E-4</v>
      </c>
      <c r="F247" s="24">
        <f>'Grunddaten Umlage § 3_IST'!$E$310*'landesw Umlage § 3_IST'!E247</f>
        <v>1031.8244066449006</v>
      </c>
    </row>
    <row r="248" spans="1:6" x14ac:dyDescent="0.25">
      <c r="A248">
        <v>62264</v>
      </c>
      <c r="B248" t="s">
        <v>252</v>
      </c>
      <c r="C248" t="s">
        <v>232</v>
      </c>
      <c r="D248" s="24">
        <f>Finanzkraft!H248</f>
        <v>5927805.4000000004</v>
      </c>
      <c r="E248" s="9">
        <f t="shared" si="3"/>
        <v>2.8048617027504079E-3</v>
      </c>
      <c r="F248" s="24">
        <f>'Grunddaten Umlage § 3_IST'!$E$310*'landesw Umlage § 3_IST'!E248</f>
        <v>3387.6138505195804</v>
      </c>
    </row>
    <row r="249" spans="1:6" x14ac:dyDescent="0.25">
      <c r="A249">
        <v>62265</v>
      </c>
      <c r="B249" t="s">
        <v>253</v>
      </c>
      <c r="C249" t="s">
        <v>232</v>
      </c>
      <c r="D249" s="24">
        <f>Finanzkraft!H249</f>
        <v>2465409.9700000002</v>
      </c>
      <c r="E249" s="9">
        <f t="shared" si="3"/>
        <v>1.1665588763139952E-3</v>
      </c>
      <c r="F249" s="24">
        <f>'Grunddaten Umlage § 3_IST'!$E$310*'landesw Umlage § 3_IST'!E249</f>
        <v>1408.9290045825499</v>
      </c>
    </row>
    <row r="250" spans="1:6" x14ac:dyDescent="0.25">
      <c r="A250">
        <v>62266</v>
      </c>
      <c r="B250" t="s">
        <v>254</v>
      </c>
      <c r="C250" t="s">
        <v>232</v>
      </c>
      <c r="D250" s="24">
        <f>Finanzkraft!H250</f>
        <v>3163671.66</v>
      </c>
      <c r="E250" s="9">
        <f t="shared" si="3"/>
        <v>1.4969555983080703E-3</v>
      </c>
      <c r="F250" s="24">
        <f>'Grunddaten Umlage § 3_IST'!$E$310*'landesw Umlage § 3_IST'!E250</f>
        <v>1807.9706081296586</v>
      </c>
    </row>
    <row r="251" spans="1:6" x14ac:dyDescent="0.25">
      <c r="A251">
        <v>62267</v>
      </c>
      <c r="B251" t="s">
        <v>255</v>
      </c>
      <c r="C251" t="s">
        <v>232</v>
      </c>
      <c r="D251" s="24">
        <f>Finanzkraft!H251</f>
        <v>14373238.109999999</v>
      </c>
      <c r="E251" s="9">
        <f t="shared" si="3"/>
        <v>6.800989978390932E-3</v>
      </c>
      <c r="F251" s="24">
        <f>'Grunddaten Umlage § 3_IST'!$E$310*'landesw Umlage § 3_IST'!E251</f>
        <v>8213.997797271124</v>
      </c>
    </row>
    <row r="252" spans="1:6" x14ac:dyDescent="0.25">
      <c r="A252">
        <v>62268</v>
      </c>
      <c r="B252" t="s">
        <v>256</v>
      </c>
      <c r="C252" t="s">
        <v>232</v>
      </c>
      <c r="D252" s="24">
        <f>Finanzkraft!H252</f>
        <v>4377600.2699999996</v>
      </c>
      <c r="E252" s="9">
        <f t="shared" si="3"/>
        <v>2.0713506127027792E-3</v>
      </c>
      <c r="F252" s="24">
        <f>'Grunddaten Umlage § 3_IST'!$E$310*'landesw Umlage § 3_IST'!E252</f>
        <v>2501.7048141779842</v>
      </c>
    </row>
    <row r="253" spans="1:6" x14ac:dyDescent="0.25">
      <c r="A253">
        <v>62269</v>
      </c>
      <c r="B253" t="s">
        <v>257</v>
      </c>
      <c r="C253" t="s">
        <v>232</v>
      </c>
      <c r="D253" s="24">
        <f>Finanzkraft!H253</f>
        <v>3567686.74</v>
      </c>
      <c r="E253" s="9">
        <f t="shared" si="3"/>
        <v>1.6881235514979037E-3</v>
      </c>
      <c r="F253" s="24">
        <f>'Grunddaten Umlage § 3_IST'!$E$310*'landesw Umlage § 3_IST'!E253</f>
        <v>2038.8565749373367</v>
      </c>
    </row>
    <row r="254" spans="1:6" x14ac:dyDescent="0.25">
      <c r="A254">
        <v>62270</v>
      </c>
      <c r="B254" t="s">
        <v>258</v>
      </c>
      <c r="C254" t="s">
        <v>232</v>
      </c>
      <c r="D254" s="24">
        <f>Finanzkraft!H254</f>
        <v>3439011.95</v>
      </c>
      <c r="E254" s="9">
        <f t="shared" si="3"/>
        <v>1.627238457230057E-3</v>
      </c>
      <c r="F254" s="24">
        <f>'Grunddaten Umlage § 3_IST'!$E$310*'landesw Umlage § 3_IST'!E254</f>
        <v>1965.321687841229</v>
      </c>
    </row>
    <row r="255" spans="1:6" x14ac:dyDescent="0.25">
      <c r="A255">
        <v>62271</v>
      </c>
      <c r="B255" t="s">
        <v>259</v>
      </c>
      <c r="C255" t="s">
        <v>232</v>
      </c>
      <c r="D255" s="24">
        <f>Finanzkraft!H255</f>
        <v>7203562.2800000003</v>
      </c>
      <c r="E255" s="9">
        <f t="shared" si="3"/>
        <v>3.4085120207470727E-3</v>
      </c>
      <c r="F255" s="24">
        <f>'Grunddaten Umlage § 3_IST'!$E$310*'landesw Umlage § 3_IST'!E255</f>
        <v>4116.6815889078289</v>
      </c>
    </row>
    <row r="256" spans="1:6" x14ac:dyDescent="0.25">
      <c r="A256">
        <v>62272</v>
      </c>
      <c r="B256" t="s">
        <v>260</v>
      </c>
      <c r="C256" t="s">
        <v>232</v>
      </c>
      <c r="D256" s="24">
        <f>Finanzkraft!H256</f>
        <v>4068403.65</v>
      </c>
      <c r="E256" s="9">
        <f t="shared" si="3"/>
        <v>1.925047942568252E-3</v>
      </c>
      <c r="F256" s="24">
        <f>'Grunddaten Umlage § 3_IST'!$E$310*'landesw Umlage § 3_IST'!E256</f>
        <v>2325.0055668569039</v>
      </c>
    </row>
    <row r="257" spans="1:6" x14ac:dyDescent="0.25">
      <c r="A257">
        <v>62273</v>
      </c>
      <c r="B257" t="s">
        <v>261</v>
      </c>
      <c r="C257" t="s">
        <v>232</v>
      </c>
      <c r="D257" s="24">
        <f>Finanzkraft!H257</f>
        <v>2927048.3</v>
      </c>
      <c r="E257" s="9">
        <f t="shared" si="3"/>
        <v>1.3849924423582943E-3</v>
      </c>
      <c r="F257" s="24">
        <f>'Grunddaten Umlage § 3_IST'!$E$310*'landesw Umlage § 3_IST'!E257</f>
        <v>1672.7454248447143</v>
      </c>
    </row>
    <row r="258" spans="1:6" x14ac:dyDescent="0.25">
      <c r="A258">
        <v>62274</v>
      </c>
      <c r="B258" t="s">
        <v>262</v>
      </c>
      <c r="C258" t="s">
        <v>232</v>
      </c>
      <c r="D258" s="24">
        <f>Finanzkraft!H258</f>
        <v>1858456.05</v>
      </c>
      <c r="E258" s="9">
        <f t="shared" si="3"/>
        <v>8.7936628299063204E-4</v>
      </c>
      <c r="F258" s="24">
        <f>'Grunddaten Umlage § 3_IST'!$E$310*'landesw Umlage § 3_IST'!E258</f>
        <v>1062.0678363635063</v>
      </c>
    </row>
    <row r="259" spans="1:6" x14ac:dyDescent="0.25">
      <c r="A259">
        <v>62275</v>
      </c>
      <c r="B259" t="s">
        <v>263</v>
      </c>
      <c r="C259" t="s">
        <v>232</v>
      </c>
      <c r="D259" s="24">
        <f>Finanzkraft!H259</f>
        <v>7946271.7699999996</v>
      </c>
      <c r="E259" s="9">
        <f t="shared" si="3"/>
        <v>3.7599401234257278E-3</v>
      </c>
      <c r="F259" s="24">
        <f>'Grunddaten Umlage § 3_IST'!$E$310*'landesw Umlage § 3_IST'!E259</f>
        <v>4541.1241583680767</v>
      </c>
    </row>
    <row r="260" spans="1:6" x14ac:dyDescent="0.25">
      <c r="A260">
        <v>62276</v>
      </c>
      <c r="B260" t="s">
        <v>264</v>
      </c>
      <c r="C260" t="s">
        <v>232</v>
      </c>
      <c r="D260" s="24">
        <f>Finanzkraft!H260</f>
        <v>1731331.18</v>
      </c>
      <c r="E260" s="9">
        <f t="shared" ref="E260:E288" si="4">D260/$D$289</f>
        <v>8.192145648977736E-4</v>
      </c>
      <c r="F260" s="24">
        <f>'Grunddaten Umlage § 3_IST'!$E$310*'landesw Umlage § 3_IST'!E260</f>
        <v>989.41869535805085</v>
      </c>
    </row>
    <row r="261" spans="1:6" x14ac:dyDescent="0.25">
      <c r="A261">
        <v>62277</v>
      </c>
      <c r="B261" t="s">
        <v>265</v>
      </c>
      <c r="C261" t="s">
        <v>232</v>
      </c>
      <c r="D261" s="24">
        <f>Finanzkraft!H261</f>
        <v>3743441.09</v>
      </c>
      <c r="E261" s="9">
        <f t="shared" si="4"/>
        <v>1.771285297227072E-3</v>
      </c>
      <c r="F261" s="24">
        <f>'Grunddaten Umlage § 3_IST'!$E$310*'landesw Umlage § 3_IST'!E261</f>
        <v>2139.2964224311604</v>
      </c>
    </row>
    <row r="262" spans="1:6" x14ac:dyDescent="0.25">
      <c r="A262">
        <v>62278</v>
      </c>
      <c r="B262" t="s">
        <v>266</v>
      </c>
      <c r="C262" t="s">
        <v>232</v>
      </c>
      <c r="D262" s="24">
        <f>Finanzkraft!H262</f>
        <v>5956279.9199999999</v>
      </c>
      <c r="E262" s="9">
        <f t="shared" si="4"/>
        <v>2.8183350010898235E-3</v>
      </c>
      <c r="F262" s="24">
        <f>'Grunddaten Umlage § 3_IST'!$E$310*'landesw Umlage § 3_IST'!E262</f>
        <v>3403.8864289579506</v>
      </c>
    </row>
    <row r="263" spans="1:6" x14ac:dyDescent="0.25">
      <c r="A263">
        <v>62279</v>
      </c>
      <c r="B263" t="s">
        <v>267</v>
      </c>
      <c r="C263" t="s">
        <v>232</v>
      </c>
      <c r="D263" s="24">
        <f>Finanzkraft!H263</f>
        <v>1890105.97</v>
      </c>
      <c r="E263" s="9">
        <f t="shared" si="4"/>
        <v>8.9434208643099367E-4</v>
      </c>
      <c r="F263" s="24">
        <f>'Grunddaten Umlage § 3_IST'!$E$310*'landesw Umlage § 3_IST'!E263</f>
        <v>1080.1550879051708</v>
      </c>
    </row>
    <row r="264" spans="1:6" x14ac:dyDescent="0.25">
      <c r="A264">
        <v>62311</v>
      </c>
      <c r="B264" t="s">
        <v>268</v>
      </c>
      <c r="C264" t="s">
        <v>269</v>
      </c>
      <c r="D264" s="24">
        <f>Finanzkraft!H264</f>
        <v>1777193.07</v>
      </c>
      <c r="E264" s="9">
        <f t="shared" si="4"/>
        <v>8.4091505102991827E-4</v>
      </c>
      <c r="F264" s="24">
        <f>'Grunddaten Umlage § 3_IST'!$E$310*'landesw Umlage § 3_IST'!E264</f>
        <v>1015.6277834254503</v>
      </c>
    </row>
    <row r="265" spans="1:6" x14ac:dyDescent="0.25">
      <c r="A265">
        <v>62314</v>
      </c>
      <c r="B265" t="s">
        <v>270</v>
      </c>
      <c r="C265" t="s">
        <v>269</v>
      </c>
      <c r="D265" s="24">
        <f>Finanzkraft!H265</f>
        <v>1569662.3</v>
      </c>
      <c r="E265" s="9">
        <f t="shared" si="4"/>
        <v>7.427176458122464E-4</v>
      </c>
      <c r="F265" s="24">
        <f>'Grunddaten Umlage § 3_IST'!$E$310*'landesw Umlage § 3_IST'!E265</f>
        <v>897.0283923487807</v>
      </c>
    </row>
    <row r="266" spans="1:6" x14ac:dyDescent="0.25">
      <c r="A266">
        <v>62326</v>
      </c>
      <c r="B266" t="s">
        <v>271</v>
      </c>
      <c r="C266" t="s">
        <v>269</v>
      </c>
      <c r="D266" s="24">
        <f>Finanzkraft!H266</f>
        <v>2309828.27</v>
      </c>
      <c r="E266" s="9">
        <f t="shared" si="4"/>
        <v>1.0929422302650537E-3</v>
      </c>
      <c r="F266" s="24">
        <f>'Grunddaten Umlage § 3_IST'!$E$310*'landesw Umlage § 3_IST'!E266</f>
        <v>1320.0173945949173</v>
      </c>
    </row>
    <row r="267" spans="1:6" x14ac:dyDescent="0.25">
      <c r="A267">
        <v>62330</v>
      </c>
      <c r="B267" t="s">
        <v>272</v>
      </c>
      <c r="C267" t="s">
        <v>269</v>
      </c>
      <c r="D267" s="24">
        <f>Finanzkraft!H267</f>
        <v>2100301.9699999997</v>
      </c>
      <c r="E267" s="9">
        <f t="shared" si="4"/>
        <v>9.9380059943672159E-4</v>
      </c>
      <c r="F267" s="24">
        <f>'Grunddaten Umlage § 3_IST'!$E$310*'landesw Umlage § 3_IST'!E267</f>
        <v>1200.2776008547041</v>
      </c>
    </row>
    <row r="268" spans="1:6" x14ac:dyDescent="0.25">
      <c r="A268">
        <v>62332</v>
      </c>
      <c r="B268" t="s">
        <v>273</v>
      </c>
      <c r="C268" t="s">
        <v>269</v>
      </c>
      <c r="D268" s="24">
        <f>Finanzkraft!H268</f>
        <v>2003665.68</v>
      </c>
      <c r="E268" s="9">
        <f t="shared" si="4"/>
        <v>9.4807517314035876E-4</v>
      </c>
      <c r="F268" s="24">
        <f>'Grunddaten Umlage § 3_IST'!$E$310*'landesw Umlage § 3_IST'!E268</f>
        <v>1145.0520304493689</v>
      </c>
    </row>
    <row r="269" spans="1:6" x14ac:dyDescent="0.25">
      <c r="A269">
        <v>62335</v>
      </c>
      <c r="B269" t="s">
        <v>274</v>
      </c>
      <c r="C269" t="s">
        <v>269</v>
      </c>
      <c r="D269" s="24">
        <f>Finanzkraft!H269</f>
        <v>1670834.2</v>
      </c>
      <c r="E269" s="9">
        <f t="shared" si="4"/>
        <v>7.9058918823914418E-4</v>
      </c>
      <c r="F269" s="24">
        <f>'Grunddaten Umlage § 3_IST'!$E$310*'landesw Umlage § 3_IST'!E269</f>
        <v>954.84596674543377</v>
      </c>
    </row>
    <row r="270" spans="1:6" x14ac:dyDescent="0.25">
      <c r="A270">
        <v>62343</v>
      </c>
      <c r="B270" t="s">
        <v>275</v>
      </c>
      <c r="C270" t="s">
        <v>269</v>
      </c>
      <c r="D270" s="24">
        <f>Finanzkraft!H270</f>
        <v>2038400.44</v>
      </c>
      <c r="E270" s="9">
        <f t="shared" si="4"/>
        <v>9.6451063137558129E-4</v>
      </c>
      <c r="F270" s="24">
        <f>'Grunddaten Umlage § 3_IST'!$E$310*'landesw Umlage § 3_IST'!E270</f>
        <v>1164.9022019935417</v>
      </c>
    </row>
    <row r="271" spans="1:6" x14ac:dyDescent="0.25">
      <c r="A271">
        <v>62368</v>
      </c>
      <c r="B271" t="s">
        <v>276</v>
      </c>
      <c r="C271" t="s">
        <v>269</v>
      </c>
      <c r="D271" s="24">
        <f>Finanzkraft!H271</f>
        <v>1571457.56</v>
      </c>
      <c r="E271" s="9">
        <f t="shared" si="4"/>
        <v>7.4356710959870597E-4</v>
      </c>
      <c r="F271" s="24">
        <f>'Grunddaten Umlage § 3_IST'!$E$310*'landesw Umlage § 3_IST'!E271</f>
        <v>898.05434499582327</v>
      </c>
    </row>
    <row r="272" spans="1:6" x14ac:dyDescent="0.25">
      <c r="A272">
        <v>62372</v>
      </c>
      <c r="B272" t="s">
        <v>277</v>
      </c>
      <c r="C272" t="s">
        <v>269</v>
      </c>
      <c r="D272" s="24">
        <f>Finanzkraft!H272</f>
        <v>1536888.31</v>
      </c>
      <c r="E272" s="9">
        <f t="shared" si="4"/>
        <v>7.2720996578662931E-4</v>
      </c>
      <c r="F272" s="24">
        <f>'Grunddaten Umlage § 3_IST'!$E$310*'landesw Umlage § 3_IST'!E272</f>
        <v>878.29875887248772</v>
      </c>
    </row>
    <row r="273" spans="1:7" x14ac:dyDescent="0.25">
      <c r="A273">
        <v>62375</v>
      </c>
      <c r="B273" t="s">
        <v>278</v>
      </c>
      <c r="C273" t="s">
        <v>269</v>
      </c>
      <c r="D273" s="24">
        <f>Finanzkraft!H273</f>
        <v>8177708.2800000003</v>
      </c>
      <c r="E273" s="9">
        <f t="shared" si="4"/>
        <v>3.8694490157920687E-3</v>
      </c>
      <c r="F273" s="24">
        <f>'Grunddaten Umlage § 3_IST'!$E$310*'landesw Umlage § 3_IST'!E273</f>
        <v>4673.3851679470881</v>
      </c>
    </row>
    <row r="274" spans="1:7" x14ac:dyDescent="0.25">
      <c r="A274">
        <v>62376</v>
      </c>
      <c r="B274" t="s">
        <v>279</v>
      </c>
      <c r="C274" t="s">
        <v>269</v>
      </c>
      <c r="D274" s="24">
        <f>Finanzkraft!H274</f>
        <v>5992192.6500000004</v>
      </c>
      <c r="E274" s="9">
        <f t="shared" si="4"/>
        <v>2.835327839791684E-3</v>
      </c>
      <c r="F274" s="24">
        <f>'Grunddaten Umlage § 3_IST'!$E$310*'landesw Umlage § 3_IST'!E274</f>
        <v>3424.40978513256</v>
      </c>
    </row>
    <row r="275" spans="1:7" x14ac:dyDescent="0.25">
      <c r="A275">
        <v>62377</v>
      </c>
      <c r="B275" t="s">
        <v>280</v>
      </c>
      <c r="C275" t="s">
        <v>269</v>
      </c>
      <c r="D275" s="24">
        <f>Finanzkraft!H275</f>
        <v>2679395.4</v>
      </c>
      <c r="E275" s="9">
        <f t="shared" si="4"/>
        <v>1.2678104352051788E-3</v>
      </c>
      <c r="F275" s="24">
        <f>'Grunddaten Umlage § 3_IST'!$E$310*'landesw Umlage § 3_IST'!E275</f>
        <v>1531.2170956317916</v>
      </c>
    </row>
    <row r="276" spans="1:7" x14ac:dyDescent="0.25">
      <c r="A276">
        <v>62378</v>
      </c>
      <c r="B276" t="s">
        <v>281</v>
      </c>
      <c r="C276" t="s">
        <v>269</v>
      </c>
      <c r="D276" s="24">
        <f>Finanzkraft!H276</f>
        <v>9882588.1300000008</v>
      </c>
      <c r="E276" s="9">
        <f t="shared" si="4"/>
        <v>4.6761475958527199E-3</v>
      </c>
      <c r="F276" s="24">
        <f>'Grunddaten Umlage § 3_IST'!$E$310*'landesw Umlage § 3_IST'!E276</f>
        <v>5647.6874946280122</v>
      </c>
    </row>
    <row r="277" spans="1:7" x14ac:dyDescent="0.25">
      <c r="A277">
        <v>62379</v>
      </c>
      <c r="B277" t="s">
        <v>282</v>
      </c>
      <c r="C277" t="s">
        <v>269</v>
      </c>
      <c r="D277" s="24">
        <f>Finanzkraft!H277</f>
        <v>21762472.510000002</v>
      </c>
      <c r="E277" s="9">
        <f t="shared" si="4"/>
        <v>1.0297356539480454E-2</v>
      </c>
      <c r="F277" s="24">
        <f>'Grunddaten Umlage § 3_IST'!$E$310*'landesw Umlage § 3_IST'!E277</f>
        <v>12436.787026852742</v>
      </c>
    </row>
    <row r="278" spans="1:7" x14ac:dyDescent="0.25">
      <c r="A278">
        <v>62380</v>
      </c>
      <c r="B278" t="s">
        <v>283</v>
      </c>
      <c r="C278" t="s">
        <v>269</v>
      </c>
      <c r="D278" s="24">
        <f>Finanzkraft!H278</f>
        <v>7801486.7400000002</v>
      </c>
      <c r="E278" s="9">
        <f t="shared" si="4"/>
        <v>3.691432141402808E-3</v>
      </c>
      <c r="F278" s="24">
        <f>'Grunddaten Umlage § 3_IST'!$E$310*'landesw Umlage § 3_IST'!E278</f>
        <v>4458.3826140900055</v>
      </c>
    </row>
    <row r="279" spans="1:7" x14ac:dyDescent="0.25">
      <c r="A279">
        <v>62381</v>
      </c>
      <c r="B279" t="s">
        <v>284</v>
      </c>
      <c r="C279" t="s">
        <v>269</v>
      </c>
      <c r="D279" s="24">
        <f>Finanzkraft!H279</f>
        <v>4387612.4800000004</v>
      </c>
      <c r="E279" s="9">
        <f t="shared" si="4"/>
        <v>2.0760880935230667E-3</v>
      </c>
      <c r="F279" s="24">
        <f>'Grunddaten Umlage § 3_IST'!$E$310*'landesw Umlage § 3_IST'!E279</f>
        <v>2507.4265777956484</v>
      </c>
    </row>
    <row r="280" spans="1:7" x14ac:dyDescent="0.25">
      <c r="A280">
        <v>62382</v>
      </c>
      <c r="B280" t="s">
        <v>285</v>
      </c>
      <c r="C280" t="s">
        <v>269</v>
      </c>
      <c r="D280" s="24">
        <f>Finanzkraft!H280</f>
        <v>6508848.7599999998</v>
      </c>
      <c r="E280" s="9">
        <f t="shared" si="4"/>
        <v>3.0797941875619736E-3</v>
      </c>
      <c r="F280" s="24">
        <f>'Grunddaten Umlage § 3_IST'!$E$310*'landesw Umlage § 3_IST'!E280</f>
        <v>3719.667688536671</v>
      </c>
    </row>
    <row r="281" spans="1:7" x14ac:dyDescent="0.25">
      <c r="A281">
        <v>62383</v>
      </c>
      <c r="B281" t="s">
        <v>286</v>
      </c>
      <c r="C281" t="s">
        <v>269</v>
      </c>
      <c r="D281" s="24">
        <f>Finanzkraft!H281</f>
        <v>4841149.4400000004</v>
      </c>
      <c r="E281" s="9">
        <f t="shared" si="4"/>
        <v>2.2906883315615563E-3</v>
      </c>
      <c r="F281" s="24">
        <f>'Grunddaten Umlage § 3_IST'!$E$310*'landesw Umlage § 3_IST'!E281</f>
        <v>2766.6132385822098</v>
      </c>
    </row>
    <row r="282" spans="1:7" x14ac:dyDescent="0.25">
      <c r="A282">
        <v>62384</v>
      </c>
      <c r="B282" t="s">
        <v>287</v>
      </c>
      <c r="C282" t="s">
        <v>269</v>
      </c>
      <c r="D282" s="24">
        <f>Finanzkraft!H282</f>
        <v>4131388.47</v>
      </c>
      <c r="E282" s="9">
        <f t="shared" si="4"/>
        <v>1.9548504913281402E-3</v>
      </c>
      <c r="F282" s="24">
        <f>'Grunddaten Umlage § 3_IST'!$E$310*'landesw Umlage § 3_IST'!E282</f>
        <v>2361.0000427559412</v>
      </c>
    </row>
    <row r="283" spans="1:7" x14ac:dyDescent="0.25">
      <c r="A283">
        <v>62385</v>
      </c>
      <c r="B283" t="s">
        <v>288</v>
      </c>
      <c r="C283" t="s">
        <v>269</v>
      </c>
      <c r="D283" s="24">
        <f>Finanzkraft!H283</f>
        <v>3084687.35</v>
      </c>
      <c r="E283" s="9">
        <f t="shared" si="4"/>
        <v>1.4595825654083793E-3</v>
      </c>
      <c r="F283" s="24">
        <f>'Grunddaten Umlage § 3_IST'!$E$310*'landesw Umlage § 3_IST'!E283</f>
        <v>1762.8327663021025</v>
      </c>
    </row>
    <row r="284" spans="1:7" x14ac:dyDescent="0.25">
      <c r="A284">
        <v>62386</v>
      </c>
      <c r="B284" t="s">
        <v>289</v>
      </c>
      <c r="C284" t="s">
        <v>269</v>
      </c>
      <c r="D284" s="24">
        <f>Finanzkraft!H284</f>
        <v>6288350.3899999997</v>
      </c>
      <c r="E284" s="9">
        <f t="shared" si="4"/>
        <v>2.9754608986298013E-3</v>
      </c>
      <c r="F284" s="24">
        <f>'Grunddaten Umlage § 3_IST'!$E$310*'landesw Umlage § 3_IST'!E284</f>
        <v>3593.6575917428399</v>
      </c>
    </row>
    <row r="285" spans="1:7" x14ac:dyDescent="0.25">
      <c r="A285">
        <v>62387</v>
      </c>
      <c r="B285" t="s">
        <v>290</v>
      </c>
      <c r="C285" t="s">
        <v>269</v>
      </c>
      <c r="D285" s="24">
        <f>Finanzkraft!H285</f>
        <v>2819960.92</v>
      </c>
      <c r="E285" s="9">
        <f t="shared" si="4"/>
        <v>1.3343218702423676E-3</v>
      </c>
      <c r="F285" s="24">
        <f>'Grunddaten Umlage § 3_IST'!$E$310*'landesw Umlage § 3_IST'!E285</f>
        <v>1611.5472802997106</v>
      </c>
    </row>
    <row r="286" spans="1:7" x14ac:dyDescent="0.25">
      <c r="A286">
        <v>62388</v>
      </c>
      <c r="B286" t="s">
        <v>291</v>
      </c>
      <c r="C286" t="s">
        <v>269</v>
      </c>
      <c r="D286" s="24">
        <f>Finanzkraft!H286</f>
        <v>3669102.55</v>
      </c>
      <c r="E286" s="9">
        <f t="shared" si="4"/>
        <v>1.7361105049026849E-3</v>
      </c>
      <c r="F286" s="24">
        <f>'Grunddaten Umlage § 3_IST'!$E$310*'landesw Umlage § 3_IST'!E286</f>
        <v>2096.8135386760014</v>
      </c>
    </row>
    <row r="287" spans="1:7" x14ac:dyDescent="0.25">
      <c r="A287">
        <v>62389</v>
      </c>
      <c r="B287" t="s">
        <v>292</v>
      </c>
      <c r="C287" t="s">
        <v>269</v>
      </c>
      <c r="D287" s="24">
        <f>Finanzkraft!H287</f>
        <v>5384466.3300000001</v>
      </c>
      <c r="E287" s="9">
        <f t="shared" si="4"/>
        <v>2.5477697696968996E-3</v>
      </c>
      <c r="F287" s="24">
        <f>'Grunddaten Umlage § 3_IST'!$E$310*'landesw Umlage § 3_IST'!E287</f>
        <v>3077.1072068533713</v>
      </c>
    </row>
    <row r="288" spans="1:7" ht="15.75" thickBot="1" x14ac:dyDescent="0.3">
      <c r="A288" s="10">
        <v>62390</v>
      </c>
      <c r="B288" s="10" t="s">
        <v>293</v>
      </c>
      <c r="C288" s="10" t="s">
        <v>269</v>
      </c>
      <c r="D288" s="25">
        <f>Finanzkraft!H288</f>
        <v>4918497.78</v>
      </c>
      <c r="E288" s="47">
        <f t="shared" si="4"/>
        <v>2.3272872719784124E-3</v>
      </c>
      <c r="F288" s="25">
        <f>'Grunddaten Umlage § 3_IST'!$E$310*'landesw Umlage § 3_IST'!E288</f>
        <v>2810.8161585867529</v>
      </c>
      <c r="G288" s="10"/>
    </row>
    <row r="289" spans="1:6" x14ac:dyDescent="0.25">
      <c r="A289" s="8"/>
      <c r="B289" s="8" t="s">
        <v>302</v>
      </c>
      <c r="C289" s="8"/>
      <c r="D289" s="29">
        <f>SUM(D3:D288)</f>
        <v>2113403806.7500005</v>
      </c>
      <c r="E289" s="48"/>
      <c r="F289" s="29">
        <f>SUM(F3:F288)</f>
        <v>1207765.0199999986</v>
      </c>
    </row>
    <row r="290" spans="1:6" x14ac:dyDescent="0.25">
      <c r="A290" s="12"/>
      <c r="B290" s="12"/>
      <c r="C290" s="12"/>
      <c r="D290" s="30"/>
      <c r="E290" s="49"/>
    </row>
  </sheetData>
  <mergeCells count="2">
    <mergeCell ref="A1:C1"/>
    <mergeCell ref="D1:F1"/>
  </mergeCells>
  <pageMargins left="0.7" right="0.7" top="0.78740157499999996" bottom="0.78740157499999996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F290"/>
  <sheetViews>
    <sheetView workbookViewId="0">
      <selection activeCell="H11" sqref="H11"/>
    </sheetView>
  </sheetViews>
  <sheetFormatPr baseColWidth="10" defaultRowHeight="15" x14ac:dyDescent="0.25"/>
  <cols>
    <col min="2" max="2" width="29.28515625" customWidth="1"/>
    <col min="3" max="3" width="20.28515625" customWidth="1"/>
    <col min="4" max="4" width="24.5703125" style="4" customWidth="1"/>
    <col min="5" max="5" width="23.42578125" style="65" customWidth="1"/>
    <col min="6" max="6" width="21.140625" style="4" customWidth="1"/>
  </cols>
  <sheetData>
    <row r="1" spans="1:6" ht="30" customHeight="1" x14ac:dyDescent="0.25">
      <c r="A1" s="56" t="s">
        <v>317</v>
      </c>
      <c r="B1" s="56"/>
      <c r="C1" s="56"/>
      <c r="D1" s="55"/>
    </row>
    <row r="2" spans="1:6" ht="61.5" customHeight="1" x14ac:dyDescent="0.25">
      <c r="A2" s="2" t="s">
        <v>0</v>
      </c>
      <c r="B2" s="2" t="s">
        <v>1</v>
      </c>
      <c r="C2" s="2" t="s">
        <v>2</v>
      </c>
      <c r="D2" s="31" t="s">
        <v>349</v>
      </c>
      <c r="E2" s="142" t="s">
        <v>350</v>
      </c>
      <c r="F2" s="6"/>
    </row>
    <row r="3" spans="1:6" x14ac:dyDescent="0.25">
      <c r="A3">
        <v>60101</v>
      </c>
      <c r="B3" t="s">
        <v>3</v>
      </c>
      <c r="C3" t="s">
        <v>3</v>
      </c>
      <c r="D3" s="4">
        <f>'Grunddaten Umlage § 3_IST'!H3</f>
        <v>0</v>
      </c>
      <c r="E3" s="65">
        <f>'Grunddaten Umlage § 3_IST'!I3</f>
        <v>-115267.81384623761</v>
      </c>
    </row>
    <row r="4" spans="1:6" x14ac:dyDescent="0.25">
      <c r="A4">
        <v>60305</v>
      </c>
      <c r="B4" t="s">
        <v>4</v>
      </c>
      <c r="C4" t="s">
        <v>5</v>
      </c>
      <c r="D4" s="4">
        <f>'Grunddaten Umlage § 3_IST'!H4</f>
        <v>0</v>
      </c>
      <c r="E4" s="65">
        <f>'Grunddaten Umlage § 3_IST'!I4</f>
        <v>0</v>
      </c>
    </row>
    <row r="5" spans="1:6" x14ac:dyDescent="0.25">
      <c r="A5">
        <v>60318</v>
      </c>
      <c r="B5" t="s">
        <v>6</v>
      </c>
      <c r="C5" t="s">
        <v>5</v>
      </c>
      <c r="D5" s="4">
        <f>'Grunddaten Umlage § 3_IST'!H5</f>
        <v>0</v>
      </c>
      <c r="E5" s="65">
        <f>'Grunddaten Umlage § 3_IST'!I5</f>
        <v>0</v>
      </c>
    </row>
    <row r="6" spans="1:6" x14ac:dyDescent="0.25">
      <c r="A6">
        <v>60323</v>
      </c>
      <c r="B6" t="s">
        <v>7</v>
      </c>
      <c r="C6" t="s">
        <v>5</v>
      </c>
      <c r="D6" s="4">
        <f>'Grunddaten Umlage § 3_IST'!H6</f>
        <v>0</v>
      </c>
      <c r="E6" s="65">
        <f>'Grunddaten Umlage § 3_IST'!I6</f>
        <v>0</v>
      </c>
    </row>
    <row r="7" spans="1:6" x14ac:dyDescent="0.25">
      <c r="A7">
        <v>60324</v>
      </c>
      <c r="B7" t="s">
        <v>8</v>
      </c>
      <c r="C7" t="s">
        <v>5</v>
      </c>
      <c r="D7" s="4">
        <f>'Grunddaten Umlage § 3_IST'!H7</f>
        <v>0</v>
      </c>
      <c r="E7" s="65">
        <f>'Grunddaten Umlage § 3_IST'!I7</f>
        <v>0</v>
      </c>
    </row>
    <row r="8" spans="1:6" x14ac:dyDescent="0.25">
      <c r="A8">
        <v>60326</v>
      </c>
      <c r="B8" t="s">
        <v>9</v>
      </c>
      <c r="C8" t="s">
        <v>5</v>
      </c>
      <c r="D8" s="4">
        <f>'Grunddaten Umlage § 3_IST'!H8</f>
        <v>0</v>
      </c>
      <c r="E8" s="65">
        <f>'Grunddaten Umlage § 3_IST'!I8</f>
        <v>0</v>
      </c>
    </row>
    <row r="9" spans="1:6" x14ac:dyDescent="0.25">
      <c r="A9">
        <v>60329</v>
      </c>
      <c r="B9" t="s">
        <v>10</v>
      </c>
      <c r="C9" t="s">
        <v>5</v>
      </c>
      <c r="D9" s="4">
        <f>'Grunddaten Umlage § 3_IST'!H9</f>
        <v>0</v>
      </c>
      <c r="E9" s="65">
        <f>'Grunddaten Umlage § 3_IST'!I9</f>
        <v>0</v>
      </c>
    </row>
    <row r="10" spans="1:6" x14ac:dyDescent="0.25">
      <c r="A10">
        <v>60341</v>
      </c>
      <c r="B10" t="s">
        <v>11</v>
      </c>
      <c r="C10" t="s">
        <v>5</v>
      </c>
      <c r="D10" s="4">
        <f>'Grunddaten Umlage § 3_IST'!H10</f>
        <v>0</v>
      </c>
      <c r="E10" s="65">
        <f>'Grunddaten Umlage § 3_IST'!I10</f>
        <v>0</v>
      </c>
    </row>
    <row r="11" spans="1:6" x14ac:dyDescent="0.25">
      <c r="A11">
        <v>60344</v>
      </c>
      <c r="B11" t="s">
        <v>5</v>
      </c>
      <c r="C11" t="s">
        <v>5</v>
      </c>
      <c r="D11" s="4">
        <f>'Grunddaten Umlage § 3_IST'!H11</f>
        <v>0</v>
      </c>
      <c r="E11" s="65">
        <f>'Grunddaten Umlage § 3_IST'!I11</f>
        <v>0</v>
      </c>
    </row>
    <row r="12" spans="1:6" x14ac:dyDescent="0.25">
      <c r="A12">
        <v>60345</v>
      </c>
      <c r="B12" t="s">
        <v>12</v>
      </c>
      <c r="C12" t="s">
        <v>5</v>
      </c>
      <c r="D12" s="4">
        <f>'Grunddaten Umlage § 3_IST'!H12</f>
        <v>0</v>
      </c>
      <c r="E12" s="65">
        <f>'Grunddaten Umlage § 3_IST'!I12</f>
        <v>0</v>
      </c>
    </row>
    <row r="13" spans="1:6" x14ac:dyDescent="0.25">
      <c r="A13">
        <v>60346</v>
      </c>
      <c r="B13" t="s">
        <v>13</v>
      </c>
      <c r="C13" t="s">
        <v>5</v>
      </c>
      <c r="D13" s="4">
        <f>'Grunddaten Umlage § 3_IST'!H13</f>
        <v>0</v>
      </c>
      <c r="E13" s="65">
        <f>'Grunddaten Umlage § 3_IST'!I13</f>
        <v>0</v>
      </c>
    </row>
    <row r="14" spans="1:6" x14ac:dyDescent="0.25">
      <c r="A14">
        <v>60347</v>
      </c>
      <c r="B14" t="s">
        <v>14</v>
      </c>
      <c r="C14" t="s">
        <v>5</v>
      </c>
      <c r="D14" s="4">
        <f>'Grunddaten Umlage § 3_IST'!H14</f>
        <v>0</v>
      </c>
      <c r="E14" s="65">
        <f>'Grunddaten Umlage § 3_IST'!I14</f>
        <v>0</v>
      </c>
    </row>
    <row r="15" spans="1:6" x14ac:dyDescent="0.25">
      <c r="A15">
        <v>60348</v>
      </c>
      <c r="B15" t="s">
        <v>15</v>
      </c>
      <c r="C15" t="s">
        <v>5</v>
      </c>
      <c r="D15" s="4">
        <f>'Grunddaten Umlage § 3_IST'!H15</f>
        <v>0</v>
      </c>
      <c r="E15" s="65">
        <f>'Grunddaten Umlage § 3_IST'!I15</f>
        <v>0</v>
      </c>
    </row>
    <row r="16" spans="1:6" x14ac:dyDescent="0.25">
      <c r="A16">
        <v>60349</v>
      </c>
      <c r="B16" t="s">
        <v>16</v>
      </c>
      <c r="C16" t="s">
        <v>5</v>
      </c>
      <c r="D16" s="4">
        <f>'Grunddaten Umlage § 3_IST'!H16</f>
        <v>0</v>
      </c>
      <c r="E16" s="65">
        <f>'Grunddaten Umlage § 3_IST'!I16</f>
        <v>0</v>
      </c>
    </row>
    <row r="17" spans="1:5" x14ac:dyDescent="0.25">
      <c r="A17">
        <v>60350</v>
      </c>
      <c r="B17" t="s">
        <v>17</v>
      </c>
      <c r="C17" t="s">
        <v>5</v>
      </c>
      <c r="D17" s="4">
        <f>'Grunddaten Umlage § 3_IST'!H17</f>
        <v>0</v>
      </c>
      <c r="E17" s="65">
        <f>'Grunddaten Umlage § 3_IST'!I17</f>
        <v>0</v>
      </c>
    </row>
    <row r="18" spans="1:5" x14ac:dyDescent="0.25">
      <c r="A18">
        <v>60351</v>
      </c>
      <c r="B18" t="s">
        <v>18</v>
      </c>
      <c r="C18" t="s">
        <v>5</v>
      </c>
      <c r="D18" s="4">
        <f>'Grunddaten Umlage § 3_IST'!H18</f>
        <v>0</v>
      </c>
      <c r="E18" s="65">
        <f>'Grunddaten Umlage § 3_IST'!I18</f>
        <v>0</v>
      </c>
    </row>
    <row r="19" spans="1:5" x14ac:dyDescent="0.25">
      <c r="A19">
        <v>60608</v>
      </c>
      <c r="B19" t="s">
        <v>19</v>
      </c>
      <c r="C19" t="s">
        <v>20</v>
      </c>
      <c r="D19" s="4">
        <f>'Grunddaten Umlage § 3_IST'!H19</f>
        <v>0</v>
      </c>
      <c r="E19" s="65">
        <f>'Grunddaten Umlage § 3_IST'!I19</f>
        <v>0</v>
      </c>
    </row>
    <row r="20" spans="1:5" x14ac:dyDescent="0.25">
      <c r="A20">
        <v>60611</v>
      </c>
      <c r="B20" t="s">
        <v>21</v>
      </c>
      <c r="C20" t="s">
        <v>20</v>
      </c>
      <c r="D20" s="4">
        <f>'Grunddaten Umlage § 3_IST'!H20</f>
        <v>0</v>
      </c>
      <c r="E20" s="65">
        <f>'Grunddaten Umlage § 3_IST'!I20</f>
        <v>0</v>
      </c>
    </row>
    <row r="21" spans="1:5" x14ac:dyDescent="0.25">
      <c r="A21">
        <v>60613</v>
      </c>
      <c r="B21" t="s">
        <v>22</v>
      </c>
      <c r="C21" t="s">
        <v>20</v>
      </c>
      <c r="D21" s="4">
        <f>'Grunddaten Umlage § 3_IST'!H21</f>
        <v>0</v>
      </c>
      <c r="E21" s="65">
        <f>'Grunddaten Umlage § 3_IST'!I21</f>
        <v>0</v>
      </c>
    </row>
    <row r="22" spans="1:5" x14ac:dyDescent="0.25">
      <c r="A22">
        <v>60617</v>
      </c>
      <c r="B22" t="s">
        <v>23</v>
      </c>
      <c r="C22" t="s">
        <v>20</v>
      </c>
      <c r="D22" s="4">
        <f>'Grunddaten Umlage § 3_IST'!H22</f>
        <v>207070.3027610404</v>
      </c>
      <c r="E22" s="65">
        <f>'Grunddaten Umlage § 3_IST'!I22</f>
        <v>0</v>
      </c>
    </row>
    <row r="23" spans="1:5" x14ac:dyDescent="0.25">
      <c r="A23">
        <v>60618</v>
      </c>
      <c r="B23" t="s">
        <v>24</v>
      </c>
      <c r="C23" t="s">
        <v>20</v>
      </c>
      <c r="D23" s="4">
        <f>'Grunddaten Umlage § 3_IST'!H23</f>
        <v>0</v>
      </c>
      <c r="E23" s="65">
        <f>'Grunddaten Umlage § 3_IST'!I23</f>
        <v>0</v>
      </c>
    </row>
    <row r="24" spans="1:5" x14ac:dyDescent="0.25">
      <c r="A24">
        <v>60619</v>
      </c>
      <c r="B24" t="s">
        <v>25</v>
      </c>
      <c r="C24" t="s">
        <v>20</v>
      </c>
      <c r="D24" s="4">
        <f>'Grunddaten Umlage § 3_IST'!H24</f>
        <v>0</v>
      </c>
      <c r="E24" s="65">
        <f>'Grunddaten Umlage § 3_IST'!I24</f>
        <v>0</v>
      </c>
    </row>
    <row r="25" spans="1:5" x14ac:dyDescent="0.25">
      <c r="A25">
        <v>60623</v>
      </c>
      <c r="B25" t="s">
        <v>26</v>
      </c>
      <c r="C25" t="s">
        <v>20</v>
      </c>
      <c r="D25" s="4">
        <f>'Grunddaten Umlage § 3_IST'!H25</f>
        <v>0</v>
      </c>
      <c r="E25" s="65">
        <f>'Grunddaten Umlage § 3_IST'!I25</f>
        <v>0</v>
      </c>
    </row>
    <row r="26" spans="1:5" x14ac:dyDescent="0.25">
      <c r="A26">
        <v>60624</v>
      </c>
      <c r="B26" t="s">
        <v>27</v>
      </c>
      <c r="C26" t="s">
        <v>20</v>
      </c>
      <c r="D26" s="4">
        <f>'Grunddaten Umlage § 3_IST'!H26</f>
        <v>0</v>
      </c>
      <c r="E26" s="65">
        <f>'Grunddaten Umlage § 3_IST'!I26</f>
        <v>0</v>
      </c>
    </row>
    <row r="27" spans="1:5" x14ac:dyDescent="0.25">
      <c r="A27">
        <v>60626</v>
      </c>
      <c r="B27" t="s">
        <v>28</v>
      </c>
      <c r="C27" t="s">
        <v>20</v>
      </c>
      <c r="D27" s="4">
        <f>'Grunddaten Umlage § 3_IST'!H27</f>
        <v>0</v>
      </c>
      <c r="E27" s="65">
        <f>'Grunddaten Umlage § 3_IST'!I27</f>
        <v>0</v>
      </c>
    </row>
    <row r="28" spans="1:5" x14ac:dyDescent="0.25">
      <c r="A28">
        <v>60628</v>
      </c>
      <c r="B28" t="s">
        <v>29</v>
      </c>
      <c r="C28" t="s">
        <v>20</v>
      </c>
      <c r="D28" s="4">
        <f>'Grunddaten Umlage § 3_IST'!H28</f>
        <v>0</v>
      </c>
      <c r="E28" s="65">
        <f>'Grunddaten Umlage § 3_IST'!I28</f>
        <v>0</v>
      </c>
    </row>
    <row r="29" spans="1:5" x14ac:dyDescent="0.25">
      <c r="A29">
        <v>60629</v>
      </c>
      <c r="B29" t="s">
        <v>30</v>
      </c>
      <c r="C29" t="s">
        <v>20</v>
      </c>
      <c r="D29" s="4">
        <f>'Grunddaten Umlage § 3_IST'!H29</f>
        <v>0</v>
      </c>
      <c r="E29" s="65">
        <f>'Grunddaten Umlage § 3_IST'!I29</f>
        <v>0</v>
      </c>
    </row>
    <row r="30" spans="1:5" x14ac:dyDescent="0.25">
      <c r="A30">
        <v>60632</v>
      </c>
      <c r="B30" t="s">
        <v>31</v>
      </c>
      <c r="C30" t="s">
        <v>20</v>
      </c>
      <c r="D30" s="4">
        <f>'Grunddaten Umlage § 3_IST'!H30</f>
        <v>0</v>
      </c>
      <c r="E30" s="65">
        <f>'Grunddaten Umlage § 3_IST'!I30</f>
        <v>0</v>
      </c>
    </row>
    <row r="31" spans="1:5" x14ac:dyDescent="0.25">
      <c r="A31">
        <v>60639</v>
      </c>
      <c r="B31" t="s">
        <v>32</v>
      </c>
      <c r="C31" t="s">
        <v>20</v>
      </c>
      <c r="D31" s="4">
        <f>'Grunddaten Umlage § 3_IST'!H31</f>
        <v>0</v>
      </c>
      <c r="E31" s="65">
        <f>'Grunddaten Umlage § 3_IST'!I31</f>
        <v>0</v>
      </c>
    </row>
    <row r="32" spans="1:5" x14ac:dyDescent="0.25">
      <c r="A32">
        <v>60641</v>
      </c>
      <c r="B32" t="s">
        <v>33</v>
      </c>
      <c r="C32" t="s">
        <v>20</v>
      </c>
      <c r="D32" s="4">
        <f>'Grunddaten Umlage § 3_IST'!H32</f>
        <v>0</v>
      </c>
      <c r="E32" s="65">
        <f>'Grunddaten Umlage § 3_IST'!I32</f>
        <v>0</v>
      </c>
    </row>
    <row r="33" spans="1:5" x14ac:dyDescent="0.25">
      <c r="A33">
        <v>60642</v>
      </c>
      <c r="B33" t="s">
        <v>34</v>
      </c>
      <c r="C33" t="s">
        <v>20</v>
      </c>
      <c r="D33" s="4">
        <f>'Grunddaten Umlage § 3_IST'!H33</f>
        <v>0</v>
      </c>
      <c r="E33" s="65">
        <f>'Grunddaten Umlage § 3_IST'!I33</f>
        <v>0</v>
      </c>
    </row>
    <row r="34" spans="1:5" x14ac:dyDescent="0.25">
      <c r="A34">
        <v>60645</v>
      </c>
      <c r="B34" t="s">
        <v>35</v>
      </c>
      <c r="C34" t="s">
        <v>20</v>
      </c>
      <c r="D34" s="4">
        <f>'Grunddaten Umlage § 3_IST'!H34</f>
        <v>0</v>
      </c>
      <c r="E34" s="65">
        <f>'Grunddaten Umlage § 3_IST'!I34</f>
        <v>0</v>
      </c>
    </row>
    <row r="35" spans="1:5" x14ac:dyDescent="0.25">
      <c r="A35">
        <v>60646</v>
      </c>
      <c r="B35" t="s">
        <v>36</v>
      </c>
      <c r="C35" t="s">
        <v>20</v>
      </c>
      <c r="D35" s="4">
        <f>'Grunddaten Umlage § 3_IST'!H35</f>
        <v>0</v>
      </c>
      <c r="E35" s="65">
        <f>'Grunddaten Umlage § 3_IST'!I35</f>
        <v>0</v>
      </c>
    </row>
    <row r="36" spans="1:5" x14ac:dyDescent="0.25">
      <c r="A36">
        <v>60647</v>
      </c>
      <c r="B36" t="s">
        <v>37</v>
      </c>
      <c r="C36" t="s">
        <v>20</v>
      </c>
      <c r="D36" s="4">
        <f>'Grunddaten Umlage § 3_IST'!H36</f>
        <v>0</v>
      </c>
      <c r="E36" s="65">
        <f>'Grunddaten Umlage § 3_IST'!I36</f>
        <v>0</v>
      </c>
    </row>
    <row r="37" spans="1:5" x14ac:dyDescent="0.25">
      <c r="A37">
        <v>60648</v>
      </c>
      <c r="B37" t="s">
        <v>38</v>
      </c>
      <c r="C37" t="s">
        <v>20</v>
      </c>
      <c r="D37" s="4">
        <f>'Grunddaten Umlage § 3_IST'!H37</f>
        <v>0</v>
      </c>
      <c r="E37" s="65">
        <f>'Grunddaten Umlage § 3_IST'!I37</f>
        <v>0</v>
      </c>
    </row>
    <row r="38" spans="1:5" x14ac:dyDescent="0.25">
      <c r="A38">
        <v>60651</v>
      </c>
      <c r="B38" t="s">
        <v>39</v>
      </c>
      <c r="C38" t="s">
        <v>20</v>
      </c>
      <c r="D38" s="4">
        <f>'Grunddaten Umlage § 3_IST'!H38</f>
        <v>0</v>
      </c>
      <c r="E38" s="65">
        <f>'Grunddaten Umlage § 3_IST'!I38</f>
        <v>0</v>
      </c>
    </row>
    <row r="39" spans="1:5" x14ac:dyDescent="0.25">
      <c r="A39">
        <v>60653</v>
      </c>
      <c r="B39" t="s">
        <v>40</v>
      </c>
      <c r="C39" t="s">
        <v>20</v>
      </c>
      <c r="D39" s="4">
        <f>'Grunddaten Umlage § 3_IST'!H39</f>
        <v>0</v>
      </c>
      <c r="E39" s="65">
        <f>'Grunddaten Umlage § 3_IST'!I39</f>
        <v>0</v>
      </c>
    </row>
    <row r="40" spans="1:5" x14ac:dyDescent="0.25">
      <c r="A40">
        <v>60654</v>
      </c>
      <c r="B40" t="s">
        <v>41</v>
      </c>
      <c r="C40" t="s">
        <v>20</v>
      </c>
      <c r="D40" s="4">
        <f>'Grunddaten Umlage § 3_IST'!H40</f>
        <v>0</v>
      </c>
      <c r="E40" s="65">
        <f>'Grunddaten Umlage § 3_IST'!I40</f>
        <v>0</v>
      </c>
    </row>
    <row r="41" spans="1:5" x14ac:dyDescent="0.25">
      <c r="A41">
        <v>60655</v>
      </c>
      <c r="B41" t="s">
        <v>42</v>
      </c>
      <c r="C41" t="s">
        <v>20</v>
      </c>
      <c r="D41" s="4">
        <f>'Grunddaten Umlage § 3_IST'!H41</f>
        <v>0</v>
      </c>
      <c r="E41" s="65">
        <f>'Grunddaten Umlage § 3_IST'!I41</f>
        <v>0</v>
      </c>
    </row>
    <row r="42" spans="1:5" x14ac:dyDescent="0.25">
      <c r="A42">
        <v>60656</v>
      </c>
      <c r="B42" t="s">
        <v>43</v>
      </c>
      <c r="C42" t="s">
        <v>20</v>
      </c>
      <c r="D42" s="4">
        <f>'Grunddaten Umlage § 3_IST'!H42</f>
        <v>0</v>
      </c>
      <c r="E42" s="65">
        <f>'Grunddaten Umlage § 3_IST'!I42</f>
        <v>0</v>
      </c>
    </row>
    <row r="43" spans="1:5" x14ac:dyDescent="0.25">
      <c r="A43">
        <v>60659</v>
      </c>
      <c r="B43" t="s">
        <v>44</v>
      </c>
      <c r="C43" t="s">
        <v>20</v>
      </c>
      <c r="D43" s="4">
        <f>'Grunddaten Umlage § 3_IST'!H43</f>
        <v>0</v>
      </c>
      <c r="E43" s="65">
        <f>'Grunddaten Umlage § 3_IST'!I43</f>
        <v>0</v>
      </c>
    </row>
    <row r="44" spans="1:5" x14ac:dyDescent="0.25">
      <c r="A44">
        <v>60660</v>
      </c>
      <c r="B44" t="s">
        <v>45</v>
      </c>
      <c r="C44" t="s">
        <v>20</v>
      </c>
      <c r="D44" s="4">
        <f>'Grunddaten Umlage § 3_IST'!H44</f>
        <v>0</v>
      </c>
      <c r="E44" s="65">
        <f>'Grunddaten Umlage § 3_IST'!I44</f>
        <v>0</v>
      </c>
    </row>
    <row r="45" spans="1:5" x14ac:dyDescent="0.25">
      <c r="A45">
        <v>60661</v>
      </c>
      <c r="B45" t="s">
        <v>46</v>
      </c>
      <c r="C45" t="s">
        <v>20</v>
      </c>
      <c r="D45" s="4">
        <f>'Grunddaten Umlage § 3_IST'!H45</f>
        <v>0</v>
      </c>
      <c r="E45" s="65">
        <f>'Grunddaten Umlage § 3_IST'!I45</f>
        <v>0</v>
      </c>
    </row>
    <row r="46" spans="1:5" x14ac:dyDescent="0.25">
      <c r="A46">
        <v>60662</v>
      </c>
      <c r="B46" t="s">
        <v>47</v>
      </c>
      <c r="C46" t="s">
        <v>20</v>
      </c>
      <c r="D46" s="4">
        <f>'Grunddaten Umlage § 3_IST'!H46</f>
        <v>0</v>
      </c>
      <c r="E46" s="65">
        <f>'Grunddaten Umlage § 3_IST'!I46</f>
        <v>0</v>
      </c>
    </row>
    <row r="47" spans="1:5" x14ac:dyDescent="0.25">
      <c r="A47">
        <v>60663</v>
      </c>
      <c r="B47" t="s">
        <v>48</v>
      </c>
      <c r="C47" t="s">
        <v>20</v>
      </c>
      <c r="D47" s="4">
        <f>'Grunddaten Umlage § 3_IST'!H47</f>
        <v>0</v>
      </c>
      <c r="E47" s="65">
        <f>'Grunddaten Umlage § 3_IST'!I47</f>
        <v>0</v>
      </c>
    </row>
    <row r="48" spans="1:5" x14ac:dyDescent="0.25">
      <c r="A48">
        <v>60664</v>
      </c>
      <c r="B48" t="s">
        <v>49</v>
      </c>
      <c r="C48" t="s">
        <v>20</v>
      </c>
      <c r="D48" s="4">
        <f>'Grunddaten Umlage § 3_IST'!H48</f>
        <v>0</v>
      </c>
      <c r="E48" s="65">
        <f>'Grunddaten Umlage § 3_IST'!I48</f>
        <v>0</v>
      </c>
    </row>
    <row r="49" spans="1:5" x14ac:dyDescent="0.25">
      <c r="A49">
        <v>60665</v>
      </c>
      <c r="B49" t="s">
        <v>50</v>
      </c>
      <c r="C49" t="s">
        <v>20</v>
      </c>
      <c r="D49" s="4">
        <f>'Grunddaten Umlage § 3_IST'!H49</f>
        <v>0</v>
      </c>
      <c r="E49" s="65">
        <f>'Grunddaten Umlage § 3_IST'!I49</f>
        <v>0</v>
      </c>
    </row>
    <row r="50" spans="1:5" x14ac:dyDescent="0.25">
      <c r="A50">
        <v>60666</v>
      </c>
      <c r="B50" t="s">
        <v>51</v>
      </c>
      <c r="C50" t="s">
        <v>20</v>
      </c>
      <c r="D50" s="4">
        <f>'Grunddaten Umlage § 3_IST'!H50</f>
        <v>0</v>
      </c>
      <c r="E50" s="65">
        <f>'Grunddaten Umlage § 3_IST'!I50</f>
        <v>0</v>
      </c>
    </row>
    <row r="51" spans="1:5" x14ac:dyDescent="0.25">
      <c r="A51">
        <v>60667</v>
      </c>
      <c r="B51" t="s">
        <v>52</v>
      </c>
      <c r="C51" t="s">
        <v>20</v>
      </c>
      <c r="D51" s="4">
        <f>'Grunddaten Umlage § 3_IST'!H51</f>
        <v>0</v>
      </c>
      <c r="E51" s="65">
        <f>'Grunddaten Umlage § 3_IST'!I51</f>
        <v>0</v>
      </c>
    </row>
    <row r="52" spans="1:5" x14ac:dyDescent="0.25">
      <c r="A52">
        <v>60668</v>
      </c>
      <c r="B52" t="s">
        <v>53</v>
      </c>
      <c r="C52" t="s">
        <v>20</v>
      </c>
      <c r="D52" s="4">
        <f>'Grunddaten Umlage § 3_IST'!H52</f>
        <v>0</v>
      </c>
      <c r="E52" s="65">
        <f>'Grunddaten Umlage § 3_IST'!I52</f>
        <v>0</v>
      </c>
    </row>
    <row r="53" spans="1:5" x14ac:dyDescent="0.25">
      <c r="A53">
        <v>60669</v>
      </c>
      <c r="B53" t="s">
        <v>54</v>
      </c>
      <c r="C53" t="s">
        <v>20</v>
      </c>
      <c r="D53" s="4">
        <f>'Grunddaten Umlage § 3_IST'!H53</f>
        <v>0</v>
      </c>
      <c r="E53" s="65">
        <f>'Grunddaten Umlage § 3_IST'!I53</f>
        <v>0</v>
      </c>
    </row>
    <row r="54" spans="1:5" x14ac:dyDescent="0.25">
      <c r="A54">
        <v>60670</v>
      </c>
      <c r="B54" t="s">
        <v>55</v>
      </c>
      <c r="C54" t="s">
        <v>20</v>
      </c>
      <c r="D54" s="4">
        <f>'Grunddaten Umlage § 3_IST'!H54</f>
        <v>0</v>
      </c>
      <c r="E54" s="65">
        <f>'Grunddaten Umlage § 3_IST'!I54</f>
        <v>0</v>
      </c>
    </row>
    <row r="55" spans="1:5" x14ac:dyDescent="0.25">
      <c r="A55">
        <v>61001</v>
      </c>
      <c r="B55" t="s">
        <v>56</v>
      </c>
      <c r="C55" t="s">
        <v>57</v>
      </c>
      <c r="D55" s="4">
        <f>'Grunddaten Umlage § 3_IST'!H55</f>
        <v>0</v>
      </c>
      <c r="E55" s="65">
        <f>'Grunddaten Umlage § 3_IST'!I55</f>
        <v>0</v>
      </c>
    </row>
    <row r="56" spans="1:5" x14ac:dyDescent="0.25">
      <c r="A56">
        <v>61002</v>
      </c>
      <c r="B56" t="s">
        <v>58</v>
      </c>
      <c r="C56" t="s">
        <v>57</v>
      </c>
      <c r="D56" s="4">
        <f>'Grunddaten Umlage § 3_IST'!H56</f>
        <v>0</v>
      </c>
      <c r="E56" s="65">
        <f>'Grunddaten Umlage § 3_IST'!I56</f>
        <v>0</v>
      </c>
    </row>
    <row r="57" spans="1:5" x14ac:dyDescent="0.25">
      <c r="A57">
        <v>61007</v>
      </c>
      <c r="B57" t="s">
        <v>59</v>
      </c>
      <c r="C57" t="s">
        <v>57</v>
      </c>
      <c r="D57" s="4">
        <f>'Grunddaten Umlage § 3_IST'!H57</f>
        <v>0</v>
      </c>
      <c r="E57" s="65">
        <f>'Grunddaten Umlage § 3_IST'!I57</f>
        <v>0</v>
      </c>
    </row>
    <row r="58" spans="1:5" x14ac:dyDescent="0.25">
      <c r="A58">
        <v>61008</v>
      </c>
      <c r="B58" t="s">
        <v>60</v>
      </c>
      <c r="C58" t="s">
        <v>57</v>
      </c>
      <c r="D58" s="4">
        <f>'Grunddaten Umlage § 3_IST'!H58</f>
        <v>0</v>
      </c>
      <c r="E58" s="65">
        <f>'Grunddaten Umlage § 3_IST'!I58</f>
        <v>0</v>
      </c>
    </row>
    <row r="59" spans="1:5" x14ac:dyDescent="0.25">
      <c r="A59">
        <v>61012</v>
      </c>
      <c r="B59" t="s">
        <v>61</v>
      </c>
      <c r="C59" t="s">
        <v>57</v>
      </c>
      <c r="D59" s="4">
        <f>'Grunddaten Umlage § 3_IST'!H59</f>
        <v>0</v>
      </c>
      <c r="E59" s="65">
        <f>'Grunddaten Umlage § 3_IST'!I59</f>
        <v>0</v>
      </c>
    </row>
    <row r="60" spans="1:5" x14ac:dyDescent="0.25">
      <c r="A60">
        <v>61013</v>
      </c>
      <c r="B60" t="s">
        <v>62</v>
      </c>
      <c r="C60" t="s">
        <v>57</v>
      </c>
      <c r="D60" s="4">
        <f>'Grunddaten Umlage § 3_IST'!H60</f>
        <v>0</v>
      </c>
      <c r="E60" s="65">
        <f>'Grunddaten Umlage § 3_IST'!I60</f>
        <v>0</v>
      </c>
    </row>
    <row r="61" spans="1:5" x14ac:dyDescent="0.25">
      <c r="A61">
        <v>61016</v>
      </c>
      <c r="B61" t="s">
        <v>63</v>
      </c>
      <c r="C61" t="s">
        <v>57</v>
      </c>
      <c r="D61" s="4">
        <f>'Grunddaten Umlage § 3_IST'!H61</f>
        <v>0</v>
      </c>
      <c r="E61" s="65">
        <f>'Grunddaten Umlage § 3_IST'!I61</f>
        <v>0</v>
      </c>
    </row>
    <row r="62" spans="1:5" x14ac:dyDescent="0.25">
      <c r="A62">
        <v>61017</v>
      </c>
      <c r="B62" t="s">
        <v>64</v>
      </c>
      <c r="C62" t="s">
        <v>57</v>
      </c>
      <c r="D62" s="4">
        <f>'Grunddaten Umlage § 3_IST'!H62</f>
        <v>0</v>
      </c>
      <c r="E62" s="65">
        <f>'Grunddaten Umlage § 3_IST'!I62</f>
        <v>0</v>
      </c>
    </row>
    <row r="63" spans="1:5" x14ac:dyDescent="0.25">
      <c r="A63">
        <v>61019</v>
      </c>
      <c r="B63" t="s">
        <v>65</v>
      </c>
      <c r="C63" t="s">
        <v>57</v>
      </c>
      <c r="D63" s="4">
        <f>'Grunddaten Umlage § 3_IST'!H63</f>
        <v>0</v>
      </c>
      <c r="E63" s="65">
        <f>'Grunddaten Umlage § 3_IST'!I63</f>
        <v>0</v>
      </c>
    </row>
    <row r="64" spans="1:5" x14ac:dyDescent="0.25">
      <c r="A64">
        <v>61020</v>
      </c>
      <c r="B64" t="s">
        <v>66</v>
      </c>
      <c r="C64" t="s">
        <v>57</v>
      </c>
      <c r="D64" s="4">
        <f>'Grunddaten Umlage § 3_IST'!H64</f>
        <v>0</v>
      </c>
      <c r="E64" s="65">
        <f>'Grunddaten Umlage § 3_IST'!I64</f>
        <v>0</v>
      </c>
    </row>
    <row r="65" spans="1:5" x14ac:dyDescent="0.25">
      <c r="A65">
        <v>61021</v>
      </c>
      <c r="B65" t="s">
        <v>67</v>
      </c>
      <c r="C65" t="s">
        <v>57</v>
      </c>
      <c r="D65" s="4">
        <f>'Grunddaten Umlage § 3_IST'!H65</f>
        <v>0</v>
      </c>
      <c r="E65" s="65">
        <f>'Grunddaten Umlage § 3_IST'!I65</f>
        <v>0</v>
      </c>
    </row>
    <row r="66" spans="1:5" x14ac:dyDescent="0.25">
      <c r="A66">
        <v>61024</v>
      </c>
      <c r="B66" t="s">
        <v>68</v>
      </c>
      <c r="C66" t="s">
        <v>57</v>
      </c>
      <c r="D66" s="4">
        <f>'Grunddaten Umlage § 3_IST'!H66</f>
        <v>0</v>
      </c>
      <c r="E66" s="65">
        <f>'Grunddaten Umlage § 3_IST'!I66</f>
        <v>0</v>
      </c>
    </row>
    <row r="67" spans="1:5" x14ac:dyDescent="0.25">
      <c r="A67">
        <v>61027</v>
      </c>
      <c r="B67" t="s">
        <v>69</v>
      </c>
      <c r="C67" t="s">
        <v>57</v>
      </c>
      <c r="D67" s="4">
        <f>'Grunddaten Umlage § 3_IST'!H67</f>
        <v>0</v>
      </c>
      <c r="E67" s="65">
        <f>'Grunddaten Umlage § 3_IST'!I67</f>
        <v>0</v>
      </c>
    </row>
    <row r="68" spans="1:5" x14ac:dyDescent="0.25">
      <c r="A68">
        <v>61030</v>
      </c>
      <c r="B68" t="s">
        <v>70</v>
      </c>
      <c r="C68" t="s">
        <v>57</v>
      </c>
      <c r="D68" s="4">
        <f>'Grunddaten Umlage § 3_IST'!H68</f>
        <v>0</v>
      </c>
      <c r="E68" s="65">
        <f>'Grunddaten Umlage § 3_IST'!I68</f>
        <v>0</v>
      </c>
    </row>
    <row r="69" spans="1:5" x14ac:dyDescent="0.25">
      <c r="A69">
        <v>61032</v>
      </c>
      <c r="B69" t="s">
        <v>71</v>
      </c>
      <c r="C69" t="s">
        <v>57</v>
      </c>
      <c r="D69" s="4">
        <f>'Grunddaten Umlage § 3_IST'!H69</f>
        <v>0</v>
      </c>
      <c r="E69" s="65">
        <f>'Grunddaten Umlage § 3_IST'!I69</f>
        <v>0</v>
      </c>
    </row>
    <row r="70" spans="1:5" x14ac:dyDescent="0.25">
      <c r="A70">
        <v>61033</v>
      </c>
      <c r="B70" t="s">
        <v>72</v>
      </c>
      <c r="C70" t="s">
        <v>57</v>
      </c>
      <c r="D70" s="4">
        <f>'Grunddaten Umlage § 3_IST'!H70</f>
        <v>0</v>
      </c>
      <c r="E70" s="65">
        <f>'Grunddaten Umlage § 3_IST'!I70</f>
        <v>0</v>
      </c>
    </row>
    <row r="71" spans="1:5" x14ac:dyDescent="0.25">
      <c r="A71">
        <v>61043</v>
      </c>
      <c r="B71" t="s">
        <v>73</v>
      </c>
      <c r="C71" t="s">
        <v>57</v>
      </c>
      <c r="D71" s="4">
        <f>'Grunddaten Umlage § 3_IST'!H71</f>
        <v>0</v>
      </c>
      <c r="E71" s="65">
        <f>'Grunddaten Umlage § 3_IST'!I71</f>
        <v>0</v>
      </c>
    </row>
    <row r="72" spans="1:5" x14ac:dyDescent="0.25">
      <c r="A72">
        <v>61045</v>
      </c>
      <c r="B72" t="s">
        <v>74</v>
      </c>
      <c r="C72" t="s">
        <v>57</v>
      </c>
      <c r="D72" s="4">
        <f>'Grunddaten Umlage § 3_IST'!H72</f>
        <v>0</v>
      </c>
      <c r="E72" s="65">
        <f>'Grunddaten Umlage § 3_IST'!I72</f>
        <v>0</v>
      </c>
    </row>
    <row r="73" spans="1:5" x14ac:dyDescent="0.25">
      <c r="A73">
        <v>61049</v>
      </c>
      <c r="B73" t="s">
        <v>75</v>
      </c>
      <c r="C73" t="s">
        <v>57</v>
      </c>
      <c r="D73" s="4">
        <f>'Grunddaten Umlage § 3_IST'!H73</f>
        <v>0</v>
      </c>
      <c r="E73" s="65">
        <f>'Grunddaten Umlage § 3_IST'!I73</f>
        <v>0</v>
      </c>
    </row>
    <row r="74" spans="1:5" x14ac:dyDescent="0.25">
      <c r="A74">
        <v>61050</v>
      </c>
      <c r="B74" t="s">
        <v>76</v>
      </c>
      <c r="C74" t="s">
        <v>57</v>
      </c>
      <c r="D74" s="4">
        <f>'Grunddaten Umlage § 3_IST'!H74</f>
        <v>0</v>
      </c>
      <c r="E74" s="65">
        <f>'Grunddaten Umlage § 3_IST'!I74</f>
        <v>0</v>
      </c>
    </row>
    <row r="75" spans="1:5" x14ac:dyDescent="0.25">
      <c r="A75">
        <v>61051</v>
      </c>
      <c r="B75" t="s">
        <v>77</v>
      </c>
      <c r="C75" t="s">
        <v>57</v>
      </c>
      <c r="D75" s="4">
        <f>'Grunddaten Umlage § 3_IST'!H75</f>
        <v>307255.66394835012</v>
      </c>
      <c r="E75" s="65">
        <f>'Grunddaten Umlage § 3_IST'!I75</f>
        <v>0</v>
      </c>
    </row>
    <row r="76" spans="1:5" x14ac:dyDescent="0.25">
      <c r="A76">
        <v>61052</v>
      </c>
      <c r="B76" t="s">
        <v>78</v>
      </c>
      <c r="C76" t="s">
        <v>57</v>
      </c>
      <c r="D76" s="4">
        <f>'Grunddaten Umlage § 3_IST'!H76</f>
        <v>0</v>
      </c>
      <c r="E76" s="65">
        <f>'Grunddaten Umlage § 3_IST'!I76</f>
        <v>0</v>
      </c>
    </row>
    <row r="77" spans="1:5" x14ac:dyDescent="0.25">
      <c r="A77">
        <v>61053</v>
      </c>
      <c r="B77" t="s">
        <v>57</v>
      </c>
      <c r="C77" t="s">
        <v>57</v>
      </c>
      <c r="D77" s="4">
        <f>'Grunddaten Umlage § 3_IST'!H77</f>
        <v>0</v>
      </c>
      <c r="E77" s="65">
        <f>'Grunddaten Umlage § 3_IST'!I77</f>
        <v>0</v>
      </c>
    </row>
    <row r="78" spans="1:5" x14ac:dyDescent="0.25">
      <c r="A78">
        <v>61054</v>
      </c>
      <c r="B78" t="s">
        <v>79</v>
      </c>
      <c r="C78" t="s">
        <v>57</v>
      </c>
      <c r="D78" s="4">
        <f>'Grunddaten Umlage § 3_IST'!H78</f>
        <v>0</v>
      </c>
      <c r="E78" s="65">
        <f>'Grunddaten Umlage § 3_IST'!I78</f>
        <v>0</v>
      </c>
    </row>
    <row r="79" spans="1:5" x14ac:dyDescent="0.25">
      <c r="A79">
        <v>61055</v>
      </c>
      <c r="B79" t="s">
        <v>80</v>
      </c>
      <c r="C79" t="s">
        <v>57</v>
      </c>
      <c r="D79" s="4">
        <f>'Grunddaten Umlage § 3_IST'!H79</f>
        <v>0</v>
      </c>
      <c r="E79" s="65">
        <f>'Grunddaten Umlage § 3_IST'!I79</f>
        <v>0</v>
      </c>
    </row>
    <row r="80" spans="1:5" x14ac:dyDescent="0.25">
      <c r="A80">
        <v>61057</v>
      </c>
      <c r="B80" t="s">
        <v>81</v>
      </c>
      <c r="C80" t="s">
        <v>57</v>
      </c>
      <c r="D80" s="4">
        <f>'Grunddaten Umlage § 3_IST'!H80</f>
        <v>0</v>
      </c>
      <c r="E80" s="65">
        <f>'Grunddaten Umlage § 3_IST'!I80</f>
        <v>0</v>
      </c>
    </row>
    <row r="81" spans="1:5" x14ac:dyDescent="0.25">
      <c r="A81">
        <v>61059</v>
      </c>
      <c r="B81" t="s">
        <v>82</v>
      </c>
      <c r="C81" t="s">
        <v>57</v>
      </c>
      <c r="D81" s="4">
        <f>'Grunddaten Umlage § 3_IST'!H81</f>
        <v>0</v>
      </c>
      <c r="E81" s="65">
        <f>'Grunddaten Umlage § 3_IST'!I81</f>
        <v>0</v>
      </c>
    </row>
    <row r="82" spans="1:5" x14ac:dyDescent="0.25">
      <c r="A82">
        <v>61060</v>
      </c>
      <c r="B82" t="s">
        <v>83</v>
      </c>
      <c r="C82" t="s">
        <v>57</v>
      </c>
      <c r="D82" s="4">
        <f>'Grunddaten Umlage § 3_IST'!H82</f>
        <v>0</v>
      </c>
      <c r="E82" s="65">
        <f>'Grunddaten Umlage § 3_IST'!I82</f>
        <v>0</v>
      </c>
    </row>
    <row r="83" spans="1:5" x14ac:dyDescent="0.25">
      <c r="A83">
        <v>61061</v>
      </c>
      <c r="B83" t="s">
        <v>84</v>
      </c>
      <c r="C83" t="s">
        <v>57</v>
      </c>
      <c r="D83" s="4">
        <f>'Grunddaten Umlage § 3_IST'!H83</f>
        <v>0</v>
      </c>
      <c r="E83" s="65">
        <f>'Grunddaten Umlage § 3_IST'!I83</f>
        <v>0</v>
      </c>
    </row>
    <row r="84" spans="1:5" x14ac:dyDescent="0.25">
      <c r="A84">
        <v>61101</v>
      </c>
      <c r="B84" t="s">
        <v>85</v>
      </c>
      <c r="C84" t="s">
        <v>86</v>
      </c>
      <c r="D84" s="4">
        <f>'Grunddaten Umlage § 3_IST'!H84</f>
        <v>0</v>
      </c>
      <c r="E84" s="65">
        <f>'Grunddaten Umlage § 3_IST'!I84</f>
        <v>0</v>
      </c>
    </row>
    <row r="85" spans="1:5" x14ac:dyDescent="0.25">
      <c r="A85">
        <v>61105</v>
      </c>
      <c r="B85" t="s">
        <v>87</v>
      </c>
      <c r="C85" t="s">
        <v>86</v>
      </c>
      <c r="D85" s="4">
        <f>'Grunddaten Umlage § 3_IST'!H85</f>
        <v>0</v>
      </c>
      <c r="E85" s="65">
        <f>'Grunddaten Umlage § 3_IST'!I85</f>
        <v>0</v>
      </c>
    </row>
    <row r="86" spans="1:5" x14ac:dyDescent="0.25">
      <c r="A86">
        <v>61106</v>
      </c>
      <c r="B86" t="s">
        <v>88</v>
      </c>
      <c r="C86" t="s">
        <v>86</v>
      </c>
      <c r="D86" s="4">
        <f>'Grunddaten Umlage § 3_IST'!H86</f>
        <v>0</v>
      </c>
      <c r="E86" s="65">
        <f>'Grunddaten Umlage § 3_IST'!I86</f>
        <v>0</v>
      </c>
    </row>
    <row r="87" spans="1:5" x14ac:dyDescent="0.25">
      <c r="A87">
        <v>61107</v>
      </c>
      <c r="B87" t="s">
        <v>89</v>
      </c>
      <c r="C87" t="s">
        <v>86</v>
      </c>
      <c r="D87" s="4">
        <f>'Grunddaten Umlage § 3_IST'!H87</f>
        <v>0</v>
      </c>
      <c r="E87" s="65">
        <f>'Grunddaten Umlage § 3_IST'!I87</f>
        <v>0</v>
      </c>
    </row>
    <row r="88" spans="1:5" x14ac:dyDescent="0.25">
      <c r="A88">
        <v>61108</v>
      </c>
      <c r="B88" t="s">
        <v>86</v>
      </c>
      <c r="C88" t="s">
        <v>86</v>
      </c>
      <c r="D88" s="4">
        <f>'Grunddaten Umlage § 3_IST'!H88</f>
        <v>146266.41100405337</v>
      </c>
      <c r="E88" s="65">
        <f>'Grunddaten Umlage § 3_IST'!I88</f>
        <v>0</v>
      </c>
    </row>
    <row r="89" spans="1:5" x14ac:dyDescent="0.25">
      <c r="A89">
        <v>61109</v>
      </c>
      <c r="B89" t="s">
        <v>90</v>
      </c>
      <c r="C89" t="s">
        <v>86</v>
      </c>
      <c r="D89" s="4">
        <f>'Grunddaten Umlage § 3_IST'!H89</f>
        <v>0</v>
      </c>
      <c r="E89" s="65">
        <f>'Grunddaten Umlage § 3_IST'!I89</f>
        <v>0</v>
      </c>
    </row>
    <row r="90" spans="1:5" x14ac:dyDescent="0.25">
      <c r="A90">
        <v>61110</v>
      </c>
      <c r="B90" t="s">
        <v>91</v>
      </c>
      <c r="C90" t="s">
        <v>86</v>
      </c>
      <c r="D90" s="4">
        <f>'Grunddaten Umlage § 3_IST'!H90</f>
        <v>0</v>
      </c>
      <c r="E90" s="65">
        <f>'Grunddaten Umlage § 3_IST'!I90</f>
        <v>0</v>
      </c>
    </row>
    <row r="91" spans="1:5" x14ac:dyDescent="0.25">
      <c r="A91">
        <v>61111</v>
      </c>
      <c r="B91" t="s">
        <v>92</v>
      </c>
      <c r="C91" t="s">
        <v>86</v>
      </c>
      <c r="D91" s="4">
        <f>'Grunddaten Umlage § 3_IST'!H91</f>
        <v>0</v>
      </c>
      <c r="E91" s="65">
        <f>'Grunddaten Umlage § 3_IST'!I91</f>
        <v>0</v>
      </c>
    </row>
    <row r="92" spans="1:5" x14ac:dyDescent="0.25">
      <c r="A92">
        <v>61112</v>
      </c>
      <c r="B92" t="s">
        <v>93</v>
      </c>
      <c r="C92" t="s">
        <v>86</v>
      </c>
      <c r="D92" s="4">
        <f>'Grunddaten Umlage § 3_IST'!H92</f>
        <v>0</v>
      </c>
      <c r="E92" s="65">
        <f>'Grunddaten Umlage § 3_IST'!I92</f>
        <v>0</v>
      </c>
    </row>
    <row r="93" spans="1:5" x14ac:dyDescent="0.25">
      <c r="A93">
        <v>61113</v>
      </c>
      <c r="B93" t="s">
        <v>94</v>
      </c>
      <c r="C93" t="s">
        <v>86</v>
      </c>
      <c r="D93" s="4">
        <f>'Grunddaten Umlage § 3_IST'!H93</f>
        <v>0</v>
      </c>
      <c r="E93" s="65">
        <f>'Grunddaten Umlage § 3_IST'!I93</f>
        <v>0</v>
      </c>
    </row>
    <row r="94" spans="1:5" x14ac:dyDescent="0.25">
      <c r="A94">
        <v>61114</v>
      </c>
      <c r="B94" t="s">
        <v>95</v>
      </c>
      <c r="C94" t="s">
        <v>86</v>
      </c>
      <c r="D94" s="4">
        <f>'Grunddaten Umlage § 3_IST'!H94</f>
        <v>0</v>
      </c>
      <c r="E94" s="65">
        <f>'Grunddaten Umlage § 3_IST'!I94</f>
        <v>0</v>
      </c>
    </row>
    <row r="95" spans="1:5" x14ac:dyDescent="0.25">
      <c r="A95">
        <v>61115</v>
      </c>
      <c r="B95" t="s">
        <v>96</v>
      </c>
      <c r="C95" t="s">
        <v>86</v>
      </c>
      <c r="D95" s="4">
        <f>'Grunddaten Umlage § 3_IST'!H95</f>
        <v>0</v>
      </c>
      <c r="E95" s="65">
        <f>'Grunddaten Umlage § 3_IST'!I95</f>
        <v>0</v>
      </c>
    </row>
    <row r="96" spans="1:5" x14ac:dyDescent="0.25">
      <c r="A96">
        <v>61116</v>
      </c>
      <c r="B96" t="s">
        <v>97</v>
      </c>
      <c r="C96" t="s">
        <v>86</v>
      </c>
      <c r="D96" s="4">
        <f>'Grunddaten Umlage § 3_IST'!H96</f>
        <v>0</v>
      </c>
      <c r="E96" s="65">
        <f>'Grunddaten Umlage § 3_IST'!I96</f>
        <v>0</v>
      </c>
    </row>
    <row r="97" spans="1:5" x14ac:dyDescent="0.25">
      <c r="A97">
        <v>61118</v>
      </c>
      <c r="B97" t="s">
        <v>98</v>
      </c>
      <c r="C97" t="s">
        <v>86</v>
      </c>
      <c r="D97" s="4">
        <f>'Grunddaten Umlage § 3_IST'!H97</f>
        <v>0</v>
      </c>
      <c r="E97" s="65">
        <f>'Grunddaten Umlage § 3_IST'!I97</f>
        <v>0</v>
      </c>
    </row>
    <row r="98" spans="1:5" x14ac:dyDescent="0.25">
      <c r="A98">
        <v>61119</v>
      </c>
      <c r="B98" t="s">
        <v>99</v>
      </c>
      <c r="C98" t="s">
        <v>86</v>
      </c>
      <c r="D98" s="4">
        <f>'Grunddaten Umlage § 3_IST'!H98</f>
        <v>0</v>
      </c>
      <c r="E98" s="65">
        <f>'Grunddaten Umlage § 3_IST'!I98</f>
        <v>0</v>
      </c>
    </row>
    <row r="99" spans="1:5" x14ac:dyDescent="0.25">
      <c r="A99">
        <v>61120</v>
      </c>
      <c r="B99" t="s">
        <v>100</v>
      </c>
      <c r="C99" t="s">
        <v>86</v>
      </c>
      <c r="D99" s="4">
        <f>'Grunddaten Umlage § 3_IST'!H99</f>
        <v>0</v>
      </c>
      <c r="E99" s="65">
        <f>'Grunddaten Umlage § 3_IST'!I99</f>
        <v>0</v>
      </c>
    </row>
    <row r="100" spans="1:5" x14ac:dyDescent="0.25">
      <c r="A100">
        <v>61203</v>
      </c>
      <c r="B100" t="s">
        <v>101</v>
      </c>
      <c r="C100" t="s">
        <v>102</v>
      </c>
      <c r="D100" s="4">
        <f>'Grunddaten Umlage § 3_IST'!H100</f>
        <v>0</v>
      </c>
      <c r="E100" s="65">
        <f>'Grunddaten Umlage § 3_IST'!I100</f>
        <v>0</v>
      </c>
    </row>
    <row r="101" spans="1:5" x14ac:dyDescent="0.25">
      <c r="A101">
        <v>61204</v>
      </c>
      <c r="B101" t="s">
        <v>103</v>
      </c>
      <c r="C101" t="s">
        <v>102</v>
      </c>
      <c r="D101" s="4">
        <f>'Grunddaten Umlage § 3_IST'!H101</f>
        <v>0</v>
      </c>
      <c r="E101" s="65">
        <f>'Grunddaten Umlage § 3_IST'!I101</f>
        <v>0</v>
      </c>
    </row>
    <row r="102" spans="1:5" x14ac:dyDescent="0.25">
      <c r="A102">
        <v>61205</v>
      </c>
      <c r="B102" t="s">
        <v>104</v>
      </c>
      <c r="C102" t="s">
        <v>102</v>
      </c>
      <c r="D102" s="4">
        <f>'Grunddaten Umlage § 3_IST'!H102</f>
        <v>0</v>
      </c>
      <c r="E102" s="65">
        <f>'Grunddaten Umlage § 3_IST'!I102</f>
        <v>0</v>
      </c>
    </row>
    <row r="103" spans="1:5" x14ac:dyDescent="0.25">
      <c r="A103">
        <v>61206</v>
      </c>
      <c r="B103" t="s">
        <v>105</v>
      </c>
      <c r="C103" t="s">
        <v>102</v>
      </c>
      <c r="D103" s="4">
        <f>'Grunddaten Umlage § 3_IST'!H103</f>
        <v>0</v>
      </c>
      <c r="E103" s="65">
        <f>'Grunddaten Umlage § 3_IST'!I103</f>
        <v>0</v>
      </c>
    </row>
    <row r="104" spans="1:5" x14ac:dyDescent="0.25">
      <c r="A104">
        <v>61207</v>
      </c>
      <c r="B104" t="s">
        <v>106</v>
      </c>
      <c r="C104" t="s">
        <v>102</v>
      </c>
      <c r="D104" s="4">
        <f>'Grunddaten Umlage § 3_IST'!H104</f>
        <v>0</v>
      </c>
      <c r="E104" s="65">
        <f>'Grunddaten Umlage § 3_IST'!I104</f>
        <v>0</v>
      </c>
    </row>
    <row r="105" spans="1:5" x14ac:dyDescent="0.25">
      <c r="A105">
        <v>61213</v>
      </c>
      <c r="B105" t="s">
        <v>107</v>
      </c>
      <c r="C105" t="s">
        <v>102</v>
      </c>
      <c r="D105" s="4">
        <f>'Grunddaten Umlage § 3_IST'!H105</f>
        <v>0</v>
      </c>
      <c r="E105" s="65">
        <f>'Grunddaten Umlage § 3_IST'!I105</f>
        <v>0</v>
      </c>
    </row>
    <row r="106" spans="1:5" x14ac:dyDescent="0.25">
      <c r="A106">
        <v>61215</v>
      </c>
      <c r="B106" t="s">
        <v>108</v>
      </c>
      <c r="C106" t="s">
        <v>102</v>
      </c>
      <c r="D106" s="4">
        <f>'Grunddaten Umlage § 3_IST'!H106</f>
        <v>0</v>
      </c>
      <c r="E106" s="65">
        <f>'Grunddaten Umlage § 3_IST'!I106</f>
        <v>0</v>
      </c>
    </row>
    <row r="107" spans="1:5" x14ac:dyDescent="0.25">
      <c r="A107">
        <v>61217</v>
      </c>
      <c r="B107" t="s">
        <v>109</v>
      </c>
      <c r="C107" t="s">
        <v>102</v>
      </c>
      <c r="D107" s="4">
        <f>'Grunddaten Umlage § 3_IST'!H107</f>
        <v>0</v>
      </c>
      <c r="E107" s="65">
        <f>'Grunddaten Umlage § 3_IST'!I107</f>
        <v>0</v>
      </c>
    </row>
    <row r="108" spans="1:5" x14ac:dyDescent="0.25">
      <c r="A108">
        <v>61222</v>
      </c>
      <c r="B108" t="s">
        <v>110</v>
      </c>
      <c r="C108" t="s">
        <v>102</v>
      </c>
      <c r="D108" s="4">
        <f>'Grunddaten Umlage § 3_IST'!H108</f>
        <v>0</v>
      </c>
      <c r="E108" s="65">
        <f>'Grunddaten Umlage § 3_IST'!I108</f>
        <v>0</v>
      </c>
    </row>
    <row r="109" spans="1:5" x14ac:dyDescent="0.25">
      <c r="A109">
        <v>61236</v>
      </c>
      <c r="B109" t="s">
        <v>111</v>
      </c>
      <c r="C109" t="s">
        <v>102</v>
      </c>
      <c r="D109" s="4">
        <f>'Grunddaten Umlage § 3_IST'!H109</f>
        <v>0</v>
      </c>
      <c r="E109" s="65">
        <f>'Grunddaten Umlage § 3_IST'!I109</f>
        <v>0</v>
      </c>
    </row>
    <row r="110" spans="1:5" x14ac:dyDescent="0.25">
      <c r="A110">
        <v>61243</v>
      </c>
      <c r="B110" t="s">
        <v>112</v>
      </c>
      <c r="C110" t="s">
        <v>102</v>
      </c>
      <c r="D110" s="4">
        <f>'Grunddaten Umlage § 3_IST'!H110</f>
        <v>0</v>
      </c>
      <c r="E110" s="65">
        <f>'Grunddaten Umlage § 3_IST'!I110</f>
        <v>0</v>
      </c>
    </row>
    <row r="111" spans="1:5" x14ac:dyDescent="0.25">
      <c r="A111">
        <v>61247</v>
      </c>
      <c r="B111" t="s">
        <v>113</v>
      </c>
      <c r="C111" t="s">
        <v>102</v>
      </c>
      <c r="D111" s="4">
        <f>'Grunddaten Umlage § 3_IST'!H111</f>
        <v>0</v>
      </c>
      <c r="E111" s="65">
        <f>'Grunddaten Umlage § 3_IST'!I111</f>
        <v>0</v>
      </c>
    </row>
    <row r="112" spans="1:5" x14ac:dyDescent="0.25">
      <c r="A112">
        <v>61251</v>
      </c>
      <c r="B112" t="s">
        <v>114</v>
      </c>
      <c r="C112" t="s">
        <v>102</v>
      </c>
      <c r="D112" s="4">
        <f>'Grunddaten Umlage § 3_IST'!H112</f>
        <v>0</v>
      </c>
      <c r="E112" s="65">
        <f>'Grunddaten Umlage § 3_IST'!I112</f>
        <v>0</v>
      </c>
    </row>
    <row r="113" spans="1:5" x14ac:dyDescent="0.25">
      <c r="A113">
        <v>61252</v>
      </c>
      <c r="B113" t="s">
        <v>115</v>
      </c>
      <c r="C113" t="s">
        <v>102</v>
      </c>
      <c r="D113" s="4">
        <f>'Grunddaten Umlage § 3_IST'!H113</f>
        <v>0</v>
      </c>
      <c r="E113" s="65">
        <f>'Grunddaten Umlage § 3_IST'!I113</f>
        <v>0</v>
      </c>
    </row>
    <row r="114" spans="1:5" x14ac:dyDescent="0.25">
      <c r="A114">
        <v>61253</v>
      </c>
      <c r="B114" t="s">
        <v>116</v>
      </c>
      <c r="C114" t="s">
        <v>102</v>
      </c>
      <c r="D114" s="4">
        <f>'Grunddaten Umlage § 3_IST'!H114</f>
        <v>0</v>
      </c>
      <c r="E114" s="65">
        <f>'Grunddaten Umlage § 3_IST'!I114</f>
        <v>0</v>
      </c>
    </row>
    <row r="115" spans="1:5" x14ac:dyDescent="0.25">
      <c r="A115">
        <v>61254</v>
      </c>
      <c r="B115" t="s">
        <v>117</v>
      </c>
      <c r="C115" t="s">
        <v>102</v>
      </c>
      <c r="D115" s="4">
        <f>'Grunddaten Umlage § 3_IST'!H115</f>
        <v>0</v>
      </c>
      <c r="E115" s="65">
        <f>'Grunddaten Umlage § 3_IST'!I115</f>
        <v>0</v>
      </c>
    </row>
    <row r="116" spans="1:5" x14ac:dyDescent="0.25">
      <c r="A116">
        <v>61255</v>
      </c>
      <c r="B116" t="s">
        <v>118</v>
      </c>
      <c r="C116" t="s">
        <v>102</v>
      </c>
      <c r="D116" s="4">
        <f>'Grunddaten Umlage § 3_IST'!H116</f>
        <v>0</v>
      </c>
      <c r="E116" s="65">
        <f>'Grunddaten Umlage § 3_IST'!I116</f>
        <v>0</v>
      </c>
    </row>
    <row r="117" spans="1:5" x14ac:dyDescent="0.25">
      <c r="A117">
        <v>61256</v>
      </c>
      <c r="B117" t="s">
        <v>119</v>
      </c>
      <c r="C117" t="s">
        <v>102</v>
      </c>
      <c r="D117" s="4">
        <f>'Grunddaten Umlage § 3_IST'!H117</f>
        <v>0</v>
      </c>
      <c r="E117" s="65">
        <f>'Grunddaten Umlage § 3_IST'!I117</f>
        <v>0</v>
      </c>
    </row>
    <row r="118" spans="1:5" x14ac:dyDescent="0.25">
      <c r="A118">
        <v>61257</v>
      </c>
      <c r="B118" t="s">
        <v>120</v>
      </c>
      <c r="C118" t="s">
        <v>102</v>
      </c>
      <c r="D118" s="4">
        <f>'Grunddaten Umlage § 3_IST'!H118</f>
        <v>0</v>
      </c>
      <c r="E118" s="65">
        <f>'Grunddaten Umlage § 3_IST'!I118</f>
        <v>0</v>
      </c>
    </row>
    <row r="119" spans="1:5" x14ac:dyDescent="0.25">
      <c r="A119">
        <v>61258</v>
      </c>
      <c r="B119" t="s">
        <v>121</v>
      </c>
      <c r="C119" t="s">
        <v>102</v>
      </c>
      <c r="D119" s="4">
        <f>'Grunddaten Umlage § 3_IST'!H119</f>
        <v>0</v>
      </c>
      <c r="E119" s="65">
        <f>'Grunddaten Umlage § 3_IST'!I119</f>
        <v>0</v>
      </c>
    </row>
    <row r="120" spans="1:5" x14ac:dyDescent="0.25">
      <c r="A120">
        <v>61259</v>
      </c>
      <c r="B120" t="s">
        <v>102</v>
      </c>
      <c r="C120" t="s">
        <v>102</v>
      </c>
      <c r="D120" s="4">
        <f>'Grunddaten Umlage § 3_IST'!H120</f>
        <v>0</v>
      </c>
      <c r="E120" s="65">
        <f>'Grunddaten Umlage § 3_IST'!I120</f>
        <v>0</v>
      </c>
    </row>
    <row r="121" spans="1:5" x14ac:dyDescent="0.25">
      <c r="A121">
        <v>61260</v>
      </c>
      <c r="B121" t="s">
        <v>122</v>
      </c>
      <c r="C121" t="s">
        <v>102</v>
      </c>
      <c r="D121" s="4">
        <f>'Grunddaten Umlage § 3_IST'!H121</f>
        <v>0</v>
      </c>
      <c r="E121" s="65">
        <f>'Grunddaten Umlage § 3_IST'!I121</f>
        <v>0</v>
      </c>
    </row>
    <row r="122" spans="1:5" x14ac:dyDescent="0.25">
      <c r="A122">
        <v>61261</v>
      </c>
      <c r="B122" t="s">
        <v>123</v>
      </c>
      <c r="C122" t="s">
        <v>102</v>
      </c>
      <c r="D122" s="4">
        <f>'Grunddaten Umlage § 3_IST'!H122</f>
        <v>0</v>
      </c>
      <c r="E122" s="65">
        <f>'Grunddaten Umlage § 3_IST'!I122</f>
        <v>0</v>
      </c>
    </row>
    <row r="123" spans="1:5" x14ac:dyDescent="0.25">
      <c r="A123">
        <v>61262</v>
      </c>
      <c r="B123" t="s">
        <v>124</v>
      </c>
      <c r="C123" t="s">
        <v>102</v>
      </c>
      <c r="D123" s="4">
        <f>'Grunddaten Umlage § 3_IST'!H123</f>
        <v>0</v>
      </c>
      <c r="E123" s="65">
        <f>'Grunddaten Umlage § 3_IST'!I123</f>
        <v>0</v>
      </c>
    </row>
    <row r="124" spans="1:5" x14ac:dyDescent="0.25">
      <c r="A124">
        <v>61263</v>
      </c>
      <c r="B124" t="s">
        <v>125</v>
      </c>
      <c r="C124" t="s">
        <v>102</v>
      </c>
      <c r="D124" s="4">
        <f>'Grunddaten Umlage § 3_IST'!H124</f>
        <v>0</v>
      </c>
      <c r="E124" s="65">
        <f>'Grunddaten Umlage § 3_IST'!I124</f>
        <v>0</v>
      </c>
    </row>
    <row r="125" spans="1:5" x14ac:dyDescent="0.25">
      <c r="A125">
        <v>61264</v>
      </c>
      <c r="B125" t="s">
        <v>126</v>
      </c>
      <c r="C125" t="s">
        <v>102</v>
      </c>
      <c r="D125" s="4">
        <f>'Grunddaten Umlage § 3_IST'!H125</f>
        <v>0</v>
      </c>
      <c r="E125" s="65">
        <f>'Grunddaten Umlage § 3_IST'!I125</f>
        <v>0</v>
      </c>
    </row>
    <row r="126" spans="1:5" x14ac:dyDescent="0.25">
      <c r="A126">
        <v>61265</v>
      </c>
      <c r="B126" t="s">
        <v>127</v>
      </c>
      <c r="C126" t="s">
        <v>102</v>
      </c>
      <c r="D126" s="4">
        <f>'Grunddaten Umlage § 3_IST'!H126</f>
        <v>0</v>
      </c>
      <c r="E126" s="65">
        <f>'Grunddaten Umlage § 3_IST'!I126</f>
        <v>0</v>
      </c>
    </row>
    <row r="127" spans="1:5" x14ac:dyDescent="0.25">
      <c r="A127">
        <v>61266</v>
      </c>
      <c r="B127" t="s">
        <v>128</v>
      </c>
      <c r="C127" t="s">
        <v>102</v>
      </c>
      <c r="D127" s="4">
        <f>'Grunddaten Umlage § 3_IST'!H127</f>
        <v>0</v>
      </c>
      <c r="E127" s="65">
        <f>'Grunddaten Umlage § 3_IST'!I127</f>
        <v>0</v>
      </c>
    </row>
    <row r="128" spans="1:5" x14ac:dyDescent="0.25">
      <c r="A128">
        <v>61267</v>
      </c>
      <c r="B128" t="s">
        <v>129</v>
      </c>
      <c r="C128" t="s">
        <v>102</v>
      </c>
      <c r="D128" s="4">
        <f>'Grunddaten Umlage § 3_IST'!H128</f>
        <v>0</v>
      </c>
      <c r="E128" s="65">
        <f>'Grunddaten Umlage § 3_IST'!I128</f>
        <v>0</v>
      </c>
    </row>
    <row r="129" spans="1:5" x14ac:dyDescent="0.25">
      <c r="A129">
        <v>61410</v>
      </c>
      <c r="B129" t="s">
        <v>130</v>
      </c>
      <c r="C129" t="s">
        <v>131</v>
      </c>
      <c r="D129" s="4">
        <f>'Grunddaten Umlage § 3_IST'!H129</f>
        <v>0</v>
      </c>
      <c r="E129" s="65">
        <f>'Grunddaten Umlage § 3_IST'!I129</f>
        <v>0</v>
      </c>
    </row>
    <row r="130" spans="1:5" x14ac:dyDescent="0.25">
      <c r="A130">
        <v>61413</v>
      </c>
      <c r="B130" t="s">
        <v>132</v>
      </c>
      <c r="C130" t="s">
        <v>131</v>
      </c>
      <c r="D130" s="4">
        <f>'Grunddaten Umlage § 3_IST'!H130</f>
        <v>0</v>
      </c>
      <c r="E130" s="65">
        <f>'Grunddaten Umlage § 3_IST'!I130</f>
        <v>0</v>
      </c>
    </row>
    <row r="131" spans="1:5" x14ac:dyDescent="0.25">
      <c r="A131">
        <v>61425</v>
      </c>
      <c r="B131" t="s">
        <v>133</v>
      </c>
      <c r="C131" t="s">
        <v>131</v>
      </c>
      <c r="D131" s="4">
        <f>'Grunddaten Umlage § 3_IST'!H131</f>
        <v>0</v>
      </c>
      <c r="E131" s="65">
        <f>'Grunddaten Umlage § 3_IST'!I131</f>
        <v>0</v>
      </c>
    </row>
    <row r="132" spans="1:5" x14ac:dyDescent="0.25">
      <c r="A132">
        <v>61428</v>
      </c>
      <c r="B132" t="s">
        <v>134</v>
      </c>
      <c r="C132" t="s">
        <v>131</v>
      </c>
      <c r="D132" s="4">
        <f>'Grunddaten Umlage § 3_IST'!H132</f>
        <v>0</v>
      </c>
      <c r="E132" s="65">
        <f>'Grunddaten Umlage § 3_IST'!I132</f>
        <v>0</v>
      </c>
    </row>
    <row r="133" spans="1:5" x14ac:dyDescent="0.25">
      <c r="A133">
        <v>61437</v>
      </c>
      <c r="B133" t="s">
        <v>135</v>
      </c>
      <c r="C133" t="s">
        <v>131</v>
      </c>
      <c r="D133" s="4">
        <f>'Grunddaten Umlage § 3_IST'!H133</f>
        <v>0</v>
      </c>
      <c r="E133" s="65">
        <f>'Grunddaten Umlage § 3_IST'!I133</f>
        <v>0</v>
      </c>
    </row>
    <row r="134" spans="1:5" x14ac:dyDescent="0.25">
      <c r="A134">
        <v>61438</v>
      </c>
      <c r="B134" t="s">
        <v>131</v>
      </c>
      <c r="C134" t="s">
        <v>131</v>
      </c>
      <c r="D134" s="4">
        <f>'Grunddaten Umlage § 3_IST'!H134</f>
        <v>0</v>
      </c>
      <c r="E134" s="65">
        <f>'Grunddaten Umlage § 3_IST'!I134</f>
        <v>0</v>
      </c>
    </row>
    <row r="135" spans="1:5" x14ac:dyDescent="0.25">
      <c r="A135">
        <v>61439</v>
      </c>
      <c r="B135" t="s">
        <v>136</v>
      </c>
      <c r="C135" t="s">
        <v>131</v>
      </c>
      <c r="D135" s="4">
        <f>'Grunddaten Umlage § 3_IST'!H135</f>
        <v>0</v>
      </c>
      <c r="E135" s="65">
        <f>'Grunddaten Umlage § 3_IST'!I135</f>
        <v>0</v>
      </c>
    </row>
    <row r="136" spans="1:5" x14ac:dyDescent="0.25">
      <c r="A136">
        <v>61440</v>
      </c>
      <c r="B136" t="s">
        <v>137</v>
      </c>
      <c r="C136" t="s">
        <v>131</v>
      </c>
      <c r="D136" s="4">
        <f>'Grunddaten Umlage § 3_IST'!H136</f>
        <v>0</v>
      </c>
      <c r="E136" s="65">
        <f>'Grunddaten Umlage § 3_IST'!I136</f>
        <v>0</v>
      </c>
    </row>
    <row r="137" spans="1:5" x14ac:dyDescent="0.25">
      <c r="A137">
        <v>61441</v>
      </c>
      <c r="B137" t="s">
        <v>138</v>
      </c>
      <c r="C137" t="s">
        <v>131</v>
      </c>
      <c r="D137" s="4">
        <f>'Grunddaten Umlage § 3_IST'!H137</f>
        <v>0</v>
      </c>
      <c r="E137" s="65">
        <f>'Grunddaten Umlage § 3_IST'!I137</f>
        <v>0</v>
      </c>
    </row>
    <row r="138" spans="1:5" x14ac:dyDescent="0.25">
      <c r="A138">
        <v>61442</v>
      </c>
      <c r="B138" t="s">
        <v>139</v>
      </c>
      <c r="C138" t="s">
        <v>131</v>
      </c>
      <c r="D138" s="4">
        <f>'Grunddaten Umlage § 3_IST'!H138</f>
        <v>0</v>
      </c>
      <c r="E138" s="65">
        <f>'Grunddaten Umlage § 3_IST'!I138</f>
        <v>0</v>
      </c>
    </row>
    <row r="139" spans="1:5" x14ac:dyDescent="0.25">
      <c r="A139">
        <v>61443</v>
      </c>
      <c r="B139" t="s">
        <v>140</v>
      </c>
      <c r="C139" t="s">
        <v>131</v>
      </c>
      <c r="D139" s="4">
        <f>'Grunddaten Umlage § 3_IST'!H139</f>
        <v>72330.341632022566</v>
      </c>
      <c r="E139" s="65">
        <f>'Grunddaten Umlage § 3_IST'!I139</f>
        <v>0</v>
      </c>
    </row>
    <row r="140" spans="1:5" x14ac:dyDescent="0.25">
      <c r="A140">
        <v>61444</v>
      </c>
      <c r="B140" t="s">
        <v>141</v>
      </c>
      <c r="C140" t="s">
        <v>131</v>
      </c>
      <c r="D140" s="4">
        <f>'Grunddaten Umlage § 3_IST'!H140</f>
        <v>0</v>
      </c>
      <c r="E140" s="65">
        <f>'Grunddaten Umlage § 3_IST'!I140</f>
        <v>0</v>
      </c>
    </row>
    <row r="141" spans="1:5" x14ac:dyDescent="0.25">
      <c r="A141">
        <v>61445</v>
      </c>
      <c r="B141" t="s">
        <v>142</v>
      </c>
      <c r="C141" t="s">
        <v>131</v>
      </c>
      <c r="D141" s="4">
        <f>'Grunddaten Umlage § 3_IST'!H141</f>
        <v>0</v>
      </c>
      <c r="E141" s="65">
        <f>'Grunddaten Umlage § 3_IST'!I141</f>
        <v>0</v>
      </c>
    </row>
    <row r="142" spans="1:5" x14ac:dyDescent="0.25">
      <c r="A142">
        <v>61446</v>
      </c>
      <c r="B142" t="s">
        <v>143</v>
      </c>
      <c r="C142" t="s">
        <v>131</v>
      </c>
      <c r="D142" s="4">
        <f>'Grunddaten Umlage § 3_IST'!H142</f>
        <v>0</v>
      </c>
      <c r="E142" s="65">
        <f>'Grunddaten Umlage § 3_IST'!I142</f>
        <v>0</v>
      </c>
    </row>
    <row r="143" spans="1:5" x14ac:dyDescent="0.25">
      <c r="A143">
        <v>61611</v>
      </c>
      <c r="B143" t="s">
        <v>144</v>
      </c>
      <c r="C143" t="s">
        <v>145</v>
      </c>
      <c r="D143" s="4">
        <f>'Grunddaten Umlage § 3_IST'!H143</f>
        <v>0</v>
      </c>
      <c r="E143" s="65">
        <f>'Grunddaten Umlage § 3_IST'!I143</f>
        <v>0</v>
      </c>
    </row>
    <row r="144" spans="1:5" x14ac:dyDescent="0.25">
      <c r="A144">
        <v>61612</v>
      </c>
      <c r="B144" t="s">
        <v>146</v>
      </c>
      <c r="C144" t="s">
        <v>145</v>
      </c>
      <c r="D144" s="4">
        <f>'Grunddaten Umlage § 3_IST'!H144</f>
        <v>0</v>
      </c>
      <c r="E144" s="65">
        <f>'Grunddaten Umlage § 3_IST'!I144</f>
        <v>0</v>
      </c>
    </row>
    <row r="145" spans="1:5" x14ac:dyDescent="0.25">
      <c r="A145">
        <v>61615</v>
      </c>
      <c r="B145" t="s">
        <v>147</v>
      </c>
      <c r="C145" t="s">
        <v>145</v>
      </c>
      <c r="D145" s="4">
        <f>'Grunddaten Umlage § 3_IST'!H145</f>
        <v>0</v>
      </c>
      <c r="E145" s="65">
        <f>'Grunddaten Umlage § 3_IST'!I145</f>
        <v>0</v>
      </c>
    </row>
    <row r="146" spans="1:5" x14ac:dyDescent="0.25">
      <c r="A146">
        <v>61618</v>
      </c>
      <c r="B146" t="s">
        <v>148</v>
      </c>
      <c r="C146" t="s">
        <v>145</v>
      </c>
      <c r="D146" s="4">
        <f>'Grunddaten Umlage § 3_IST'!H146</f>
        <v>0</v>
      </c>
      <c r="E146" s="65">
        <f>'Grunddaten Umlage § 3_IST'!I146</f>
        <v>0</v>
      </c>
    </row>
    <row r="147" spans="1:5" x14ac:dyDescent="0.25">
      <c r="A147">
        <v>61621</v>
      </c>
      <c r="B147" t="s">
        <v>149</v>
      </c>
      <c r="C147" t="s">
        <v>145</v>
      </c>
      <c r="D147" s="4">
        <f>'Grunddaten Umlage § 3_IST'!H147</f>
        <v>0</v>
      </c>
      <c r="E147" s="65">
        <f>'Grunddaten Umlage § 3_IST'!I147</f>
        <v>0</v>
      </c>
    </row>
    <row r="148" spans="1:5" x14ac:dyDescent="0.25">
      <c r="A148">
        <v>61624</v>
      </c>
      <c r="B148" t="s">
        <v>150</v>
      </c>
      <c r="C148" t="s">
        <v>145</v>
      </c>
      <c r="D148" s="4">
        <f>'Grunddaten Umlage § 3_IST'!H148</f>
        <v>0</v>
      </c>
      <c r="E148" s="65">
        <f>'Grunddaten Umlage § 3_IST'!I148</f>
        <v>0</v>
      </c>
    </row>
    <row r="149" spans="1:5" x14ac:dyDescent="0.25">
      <c r="A149">
        <v>61625</v>
      </c>
      <c r="B149" t="s">
        <v>145</v>
      </c>
      <c r="C149" t="s">
        <v>145</v>
      </c>
      <c r="D149" s="4">
        <f>'Grunddaten Umlage § 3_IST'!H149</f>
        <v>0</v>
      </c>
      <c r="E149" s="65">
        <f>'Grunddaten Umlage § 3_IST'!I149</f>
        <v>0</v>
      </c>
    </row>
    <row r="150" spans="1:5" x14ac:dyDescent="0.25">
      <c r="A150">
        <v>61626</v>
      </c>
      <c r="B150" t="s">
        <v>151</v>
      </c>
      <c r="C150" t="s">
        <v>145</v>
      </c>
      <c r="D150" s="4">
        <f>'Grunddaten Umlage § 3_IST'!H150</f>
        <v>0</v>
      </c>
      <c r="E150" s="65">
        <f>'Grunddaten Umlage § 3_IST'!I150</f>
        <v>0</v>
      </c>
    </row>
    <row r="151" spans="1:5" x14ac:dyDescent="0.25">
      <c r="A151">
        <v>61627</v>
      </c>
      <c r="B151" t="s">
        <v>152</v>
      </c>
      <c r="C151" t="s">
        <v>145</v>
      </c>
      <c r="D151" s="4">
        <f>'Grunddaten Umlage § 3_IST'!H151</f>
        <v>0</v>
      </c>
      <c r="E151" s="65">
        <f>'Grunddaten Umlage § 3_IST'!I151</f>
        <v>0</v>
      </c>
    </row>
    <row r="152" spans="1:5" x14ac:dyDescent="0.25">
      <c r="A152">
        <v>61628</v>
      </c>
      <c r="B152" t="s">
        <v>153</v>
      </c>
      <c r="C152" t="s">
        <v>145</v>
      </c>
      <c r="D152" s="4">
        <f>'Grunddaten Umlage § 3_IST'!H152</f>
        <v>0</v>
      </c>
      <c r="E152" s="65">
        <f>'Grunddaten Umlage § 3_IST'!I152</f>
        <v>0</v>
      </c>
    </row>
    <row r="153" spans="1:5" x14ac:dyDescent="0.25">
      <c r="A153">
        <v>61629</v>
      </c>
      <c r="B153" t="s">
        <v>154</v>
      </c>
      <c r="C153" t="s">
        <v>145</v>
      </c>
      <c r="D153" s="4">
        <f>'Grunddaten Umlage § 3_IST'!H153</f>
        <v>0</v>
      </c>
      <c r="E153" s="65">
        <f>'Grunddaten Umlage § 3_IST'!I153</f>
        <v>0</v>
      </c>
    </row>
    <row r="154" spans="1:5" x14ac:dyDescent="0.25">
      <c r="A154">
        <v>61630</v>
      </c>
      <c r="B154" t="s">
        <v>155</v>
      </c>
      <c r="C154" t="s">
        <v>145</v>
      </c>
      <c r="D154" s="4">
        <f>'Grunddaten Umlage § 3_IST'!H154</f>
        <v>0</v>
      </c>
      <c r="E154" s="65">
        <f>'Grunddaten Umlage § 3_IST'!I154</f>
        <v>0</v>
      </c>
    </row>
    <row r="155" spans="1:5" x14ac:dyDescent="0.25">
      <c r="A155">
        <v>61631</v>
      </c>
      <c r="B155" t="s">
        <v>156</v>
      </c>
      <c r="C155" t="s">
        <v>145</v>
      </c>
      <c r="D155" s="4">
        <f>'Grunddaten Umlage § 3_IST'!H155</f>
        <v>163543.50075524952</v>
      </c>
      <c r="E155" s="65">
        <f>'Grunddaten Umlage § 3_IST'!I155</f>
        <v>0</v>
      </c>
    </row>
    <row r="156" spans="1:5" x14ac:dyDescent="0.25">
      <c r="A156">
        <v>61632</v>
      </c>
      <c r="B156" t="s">
        <v>157</v>
      </c>
      <c r="C156" t="s">
        <v>145</v>
      </c>
      <c r="D156" s="4">
        <f>'Grunddaten Umlage § 3_IST'!H156</f>
        <v>0</v>
      </c>
      <c r="E156" s="65">
        <f>'Grunddaten Umlage § 3_IST'!I156</f>
        <v>0</v>
      </c>
    </row>
    <row r="157" spans="1:5" x14ac:dyDescent="0.25">
      <c r="A157">
        <v>61633</v>
      </c>
      <c r="B157" t="s">
        <v>158</v>
      </c>
      <c r="C157" t="s">
        <v>145</v>
      </c>
      <c r="D157" s="4">
        <f>'Grunddaten Umlage § 3_IST'!H157</f>
        <v>0</v>
      </c>
      <c r="E157" s="65">
        <f>'Grunddaten Umlage § 3_IST'!I157</f>
        <v>0</v>
      </c>
    </row>
    <row r="158" spans="1:5" x14ac:dyDescent="0.25">
      <c r="A158">
        <v>61701</v>
      </c>
      <c r="B158" t="s">
        <v>159</v>
      </c>
      <c r="C158" t="s">
        <v>160</v>
      </c>
      <c r="D158" s="4">
        <f>'Grunddaten Umlage § 3_IST'!H158</f>
        <v>0</v>
      </c>
      <c r="E158" s="65">
        <f>'Grunddaten Umlage § 3_IST'!I158</f>
        <v>0</v>
      </c>
    </row>
    <row r="159" spans="1:5" x14ac:dyDescent="0.25">
      <c r="A159">
        <v>61708</v>
      </c>
      <c r="B159" t="s">
        <v>161</v>
      </c>
      <c r="C159" t="s">
        <v>160</v>
      </c>
      <c r="D159" s="4">
        <f>'Grunddaten Umlage § 3_IST'!H159</f>
        <v>0</v>
      </c>
      <c r="E159" s="65">
        <f>'Grunddaten Umlage § 3_IST'!I159</f>
        <v>0</v>
      </c>
    </row>
    <row r="160" spans="1:5" x14ac:dyDescent="0.25">
      <c r="A160">
        <v>61710</v>
      </c>
      <c r="B160" t="s">
        <v>162</v>
      </c>
      <c r="C160" t="s">
        <v>160</v>
      </c>
      <c r="D160" s="4">
        <f>'Grunddaten Umlage § 3_IST'!H160</f>
        <v>0</v>
      </c>
      <c r="E160" s="65">
        <f>'Grunddaten Umlage § 3_IST'!I160</f>
        <v>0</v>
      </c>
    </row>
    <row r="161" spans="1:5" x14ac:dyDescent="0.25">
      <c r="A161">
        <v>61711</v>
      </c>
      <c r="B161" t="s">
        <v>163</v>
      </c>
      <c r="C161" t="s">
        <v>160</v>
      </c>
      <c r="D161" s="4">
        <f>'Grunddaten Umlage § 3_IST'!H161</f>
        <v>0</v>
      </c>
      <c r="E161" s="65">
        <f>'Grunddaten Umlage § 3_IST'!I161</f>
        <v>0</v>
      </c>
    </row>
    <row r="162" spans="1:5" x14ac:dyDescent="0.25">
      <c r="A162">
        <v>61716</v>
      </c>
      <c r="B162" t="s">
        <v>164</v>
      </c>
      <c r="C162" t="s">
        <v>160</v>
      </c>
      <c r="D162" s="4">
        <f>'Grunddaten Umlage § 3_IST'!H162</f>
        <v>0</v>
      </c>
      <c r="E162" s="65">
        <f>'Grunddaten Umlage § 3_IST'!I162</f>
        <v>0</v>
      </c>
    </row>
    <row r="163" spans="1:5" x14ac:dyDescent="0.25">
      <c r="A163">
        <v>61719</v>
      </c>
      <c r="B163" t="s">
        <v>165</v>
      </c>
      <c r="C163" t="s">
        <v>160</v>
      </c>
      <c r="D163" s="4">
        <f>'Grunddaten Umlage § 3_IST'!H163</f>
        <v>0</v>
      </c>
      <c r="E163" s="65">
        <f>'Grunddaten Umlage § 3_IST'!I163</f>
        <v>0</v>
      </c>
    </row>
    <row r="164" spans="1:5" x14ac:dyDescent="0.25">
      <c r="A164">
        <v>61727</v>
      </c>
      <c r="B164" t="s">
        <v>166</v>
      </c>
      <c r="C164" t="s">
        <v>160</v>
      </c>
      <c r="D164" s="4">
        <f>'Grunddaten Umlage § 3_IST'!H164</f>
        <v>0</v>
      </c>
      <c r="E164" s="65">
        <f>'Grunddaten Umlage § 3_IST'!I164</f>
        <v>0</v>
      </c>
    </row>
    <row r="165" spans="1:5" x14ac:dyDescent="0.25">
      <c r="A165">
        <v>61728</v>
      </c>
      <c r="B165" t="s">
        <v>167</v>
      </c>
      <c r="C165" t="s">
        <v>160</v>
      </c>
      <c r="D165" s="4">
        <f>'Grunddaten Umlage § 3_IST'!H165</f>
        <v>0</v>
      </c>
      <c r="E165" s="65">
        <f>'Grunddaten Umlage § 3_IST'!I165</f>
        <v>0</v>
      </c>
    </row>
    <row r="166" spans="1:5" x14ac:dyDescent="0.25">
      <c r="A166">
        <v>61729</v>
      </c>
      <c r="B166" t="s">
        <v>168</v>
      </c>
      <c r="C166" t="s">
        <v>160</v>
      </c>
      <c r="D166" s="4">
        <f>'Grunddaten Umlage § 3_IST'!H166</f>
        <v>0</v>
      </c>
      <c r="E166" s="65">
        <f>'Grunddaten Umlage § 3_IST'!I166</f>
        <v>0</v>
      </c>
    </row>
    <row r="167" spans="1:5" x14ac:dyDescent="0.25">
      <c r="A167">
        <v>61730</v>
      </c>
      <c r="B167" t="s">
        <v>169</v>
      </c>
      <c r="C167" t="s">
        <v>160</v>
      </c>
      <c r="D167" s="4">
        <f>'Grunddaten Umlage § 3_IST'!H167</f>
        <v>0</v>
      </c>
      <c r="E167" s="65">
        <f>'Grunddaten Umlage § 3_IST'!I167</f>
        <v>0</v>
      </c>
    </row>
    <row r="168" spans="1:5" x14ac:dyDescent="0.25">
      <c r="A168">
        <v>61731</v>
      </c>
      <c r="B168" t="s">
        <v>170</v>
      </c>
      <c r="C168" t="s">
        <v>160</v>
      </c>
      <c r="D168" s="4">
        <f>'Grunddaten Umlage § 3_IST'!H168</f>
        <v>0</v>
      </c>
      <c r="E168" s="65">
        <f>'Grunddaten Umlage § 3_IST'!I168</f>
        <v>0</v>
      </c>
    </row>
    <row r="169" spans="1:5" x14ac:dyDescent="0.25">
      <c r="A169">
        <v>61740</v>
      </c>
      <c r="B169" t="s">
        <v>171</v>
      </c>
      <c r="C169" t="s">
        <v>160</v>
      </c>
      <c r="D169" s="4">
        <f>'Grunddaten Umlage § 3_IST'!H169</f>
        <v>0</v>
      </c>
      <c r="E169" s="65">
        <f>'Grunddaten Umlage § 3_IST'!I169</f>
        <v>0</v>
      </c>
    </row>
    <row r="170" spans="1:5" x14ac:dyDescent="0.25">
      <c r="A170">
        <v>61741</v>
      </c>
      <c r="B170" t="s">
        <v>172</v>
      </c>
      <c r="C170" t="s">
        <v>160</v>
      </c>
      <c r="D170" s="4">
        <f>'Grunddaten Umlage § 3_IST'!H170</f>
        <v>0</v>
      </c>
      <c r="E170" s="65">
        <f>'Grunddaten Umlage § 3_IST'!I170</f>
        <v>0</v>
      </c>
    </row>
    <row r="171" spans="1:5" x14ac:dyDescent="0.25">
      <c r="A171">
        <v>61743</v>
      </c>
      <c r="B171" t="s">
        <v>173</v>
      </c>
      <c r="C171" t="s">
        <v>160</v>
      </c>
      <c r="D171" s="4">
        <f>'Grunddaten Umlage § 3_IST'!H171</f>
        <v>0</v>
      </c>
      <c r="E171" s="65">
        <f>'Grunddaten Umlage § 3_IST'!I171</f>
        <v>0</v>
      </c>
    </row>
    <row r="172" spans="1:5" x14ac:dyDescent="0.25">
      <c r="A172">
        <v>61744</v>
      </c>
      <c r="B172" t="s">
        <v>174</v>
      </c>
      <c r="C172" t="s">
        <v>160</v>
      </c>
      <c r="D172" s="4">
        <f>'Grunddaten Umlage § 3_IST'!H172</f>
        <v>0</v>
      </c>
      <c r="E172" s="65">
        <f>'Grunddaten Umlage § 3_IST'!I172</f>
        <v>0</v>
      </c>
    </row>
    <row r="173" spans="1:5" x14ac:dyDescent="0.25">
      <c r="A173">
        <v>61745</v>
      </c>
      <c r="B173" t="s">
        <v>175</v>
      </c>
      <c r="C173" t="s">
        <v>160</v>
      </c>
      <c r="D173" s="4">
        <f>'Grunddaten Umlage § 3_IST'!H173</f>
        <v>0</v>
      </c>
      <c r="E173" s="65">
        <f>'Grunddaten Umlage § 3_IST'!I173</f>
        <v>0</v>
      </c>
    </row>
    <row r="174" spans="1:5" x14ac:dyDescent="0.25">
      <c r="A174">
        <v>61746</v>
      </c>
      <c r="B174" t="s">
        <v>176</v>
      </c>
      <c r="C174" t="s">
        <v>160</v>
      </c>
      <c r="D174" s="4">
        <f>'Grunddaten Umlage § 3_IST'!H174</f>
        <v>0</v>
      </c>
      <c r="E174" s="65">
        <f>'Grunddaten Umlage § 3_IST'!I174</f>
        <v>0</v>
      </c>
    </row>
    <row r="175" spans="1:5" x14ac:dyDescent="0.25">
      <c r="A175">
        <v>61748</v>
      </c>
      <c r="B175" t="s">
        <v>177</v>
      </c>
      <c r="C175" t="s">
        <v>160</v>
      </c>
      <c r="D175" s="4">
        <f>'Grunddaten Umlage § 3_IST'!H175</f>
        <v>0</v>
      </c>
      <c r="E175" s="65">
        <f>'Grunddaten Umlage § 3_IST'!I175</f>
        <v>0</v>
      </c>
    </row>
    <row r="176" spans="1:5" x14ac:dyDescent="0.25">
      <c r="A176">
        <v>61750</v>
      </c>
      <c r="B176" t="s">
        <v>178</v>
      </c>
      <c r="C176" t="s">
        <v>160</v>
      </c>
      <c r="D176" s="4">
        <f>'Grunddaten Umlage § 3_IST'!H176</f>
        <v>363336.43084229558</v>
      </c>
      <c r="E176" s="65">
        <f>'Grunddaten Umlage § 3_IST'!I176</f>
        <v>0</v>
      </c>
    </row>
    <row r="177" spans="1:5" x14ac:dyDescent="0.25">
      <c r="A177">
        <v>61751</v>
      </c>
      <c r="B177" t="s">
        <v>179</v>
      </c>
      <c r="C177" t="s">
        <v>160</v>
      </c>
      <c r="D177" s="4">
        <f>'Grunddaten Umlage § 3_IST'!H177</f>
        <v>0</v>
      </c>
      <c r="E177" s="65">
        <f>'Grunddaten Umlage § 3_IST'!I177</f>
        <v>0</v>
      </c>
    </row>
    <row r="178" spans="1:5" x14ac:dyDescent="0.25">
      <c r="A178">
        <v>61756</v>
      </c>
      <c r="B178" t="s">
        <v>180</v>
      </c>
      <c r="C178" t="s">
        <v>160</v>
      </c>
      <c r="D178" s="4">
        <f>'Grunddaten Umlage § 3_IST'!H178</f>
        <v>0</v>
      </c>
      <c r="E178" s="65">
        <f>'Grunddaten Umlage § 3_IST'!I178</f>
        <v>0</v>
      </c>
    </row>
    <row r="179" spans="1:5" x14ac:dyDescent="0.25">
      <c r="A179">
        <v>61757</v>
      </c>
      <c r="B179" t="s">
        <v>181</v>
      </c>
      <c r="C179" t="s">
        <v>160</v>
      </c>
      <c r="D179" s="4">
        <f>'Grunddaten Umlage § 3_IST'!H179</f>
        <v>0</v>
      </c>
      <c r="E179" s="65">
        <f>'Grunddaten Umlage § 3_IST'!I179</f>
        <v>0</v>
      </c>
    </row>
    <row r="180" spans="1:5" x14ac:dyDescent="0.25">
      <c r="A180">
        <v>61758</v>
      </c>
      <c r="B180" t="s">
        <v>182</v>
      </c>
      <c r="C180" t="s">
        <v>160</v>
      </c>
      <c r="D180" s="4">
        <f>'Grunddaten Umlage § 3_IST'!H180</f>
        <v>0</v>
      </c>
      <c r="E180" s="65">
        <f>'Grunddaten Umlage § 3_IST'!I180</f>
        <v>0</v>
      </c>
    </row>
    <row r="181" spans="1:5" x14ac:dyDescent="0.25">
      <c r="A181">
        <v>61759</v>
      </c>
      <c r="B181" t="s">
        <v>183</v>
      </c>
      <c r="C181" t="s">
        <v>160</v>
      </c>
      <c r="D181" s="4">
        <f>'Grunddaten Umlage § 3_IST'!H181</f>
        <v>0</v>
      </c>
      <c r="E181" s="65">
        <f>'Grunddaten Umlage § 3_IST'!I181</f>
        <v>0</v>
      </c>
    </row>
    <row r="182" spans="1:5" x14ac:dyDescent="0.25">
      <c r="A182">
        <v>61760</v>
      </c>
      <c r="B182" t="s">
        <v>184</v>
      </c>
      <c r="C182" t="s">
        <v>160</v>
      </c>
      <c r="D182" s="4">
        <f>'Grunddaten Umlage § 3_IST'!H182</f>
        <v>0</v>
      </c>
      <c r="E182" s="65">
        <f>'Grunddaten Umlage § 3_IST'!I182</f>
        <v>0</v>
      </c>
    </row>
    <row r="183" spans="1:5" x14ac:dyDescent="0.25">
      <c r="A183">
        <v>61761</v>
      </c>
      <c r="B183" t="s">
        <v>185</v>
      </c>
      <c r="C183" t="s">
        <v>160</v>
      </c>
      <c r="D183" s="4">
        <f>'Grunddaten Umlage § 3_IST'!H183</f>
        <v>0</v>
      </c>
      <c r="E183" s="65">
        <f>'Grunddaten Umlage § 3_IST'!I183</f>
        <v>0</v>
      </c>
    </row>
    <row r="184" spans="1:5" x14ac:dyDescent="0.25">
      <c r="A184">
        <v>61762</v>
      </c>
      <c r="B184" t="s">
        <v>186</v>
      </c>
      <c r="C184" t="s">
        <v>160</v>
      </c>
      <c r="D184" s="4">
        <f>'Grunddaten Umlage § 3_IST'!H184</f>
        <v>0</v>
      </c>
      <c r="E184" s="65">
        <f>'Grunddaten Umlage § 3_IST'!I184</f>
        <v>0</v>
      </c>
    </row>
    <row r="185" spans="1:5" x14ac:dyDescent="0.25">
      <c r="A185">
        <v>61763</v>
      </c>
      <c r="B185" t="s">
        <v>187</v>
      </c>
      <c r="C185" t="s">
        <v>160</v>
      </c>
      <c r="D185" s="4">
        <f>'Grunddaten Umlage § 3_IST'!H185</f>
        <v>0</v>
      </c>
      <c r="E185" s="65">
        <f>'Grunddaten Umlage § 3_IST'!I185</f>
        <v>0</v>
      </c>
    </row>
    <row r="186" spans="1:5" x14ac:dyDescent="0.25">
      <c r="A186">
        <v>61764</v>
      </c>
      <c r="B186" t="s">
        <v>188</v>
      </c>
      <c r="C186" t="s">
        <v>160</v>
      </c>
      <c r="D186" s="4">
        <f>'Grunddaten Umlage § 3_IST'!H186</f>
        <v>0</v>
      </c>
      <c r="E186" s="65">
        <f>'Grunddaten Umlage § 3_IST'!I186</f>
        <v>0</v>
      </c>
    </row>
    <row r="187" spans="1:5" x14ac:dyDescent="0.25">
      <c r="A187">
        <v>61765</v>
      </c>
      <c r="B187" t="s">
        <v>189</v>
      </c>
      <c r="C187" t="s">
        <v>160</v>
      </c>
      <c r="D187" s="4">
        <f>'Grunddaten Umlage § 3_IST'!H187</f>
        <v>0</v>
      </c>
      <c r="E187" s="65">
        <f>'Grunddaten Umlage § 3_IST'!I187</f>
        <v>0</v>
      </c>
    </row>
    <row r="188" spans="1:5" x14ac:dyDescent="0.25">
      <c r="A188">
        <v>61766</v>
      </c>
      <c r="B188" t="s">
        <v>160</v>
      </c>
      <c r="C188" t="s">
        <v>160</v>
      </c>
      <c r="D188" s="4">
        <f>'Grunddaten Umlage § 3_IST'!H188</f>
        <v>0</v>
      </c>
      <c r="E188" s="65">
        <f>'Grunddaten Umlage § 3_IST'!I188</f>
        <v>0</v>
      </c>
    </row>
    <row r="189" spans="1:5" x14ac:dyDescent="0.25">
      <c r="A189">
        <v>62007</v>
      </c>
      <c r="B189" t="s">
        <v>190</v>
      </c>
      <c r="C189" t="s">
        <v>191</v>
      </c>
      <c r="D189" s="4">
        <f>'Grunddaten Umlage § 3_IST'!H189</f>
        <v>0</v>
      </c>
      <c r="E189" s="65">
        <f>'Grunddaten Umlage § 3_IST'!I189</f>
        <v>0</v>
      </c>
    </row>
    <row r="190" spans="1:5" x14ac:dyDescent="0.25">
      <c r="A190">
        <v>62008</v>
      </c>
      <c r="B190" t="s">
        <v>192</v>
      </c>
      <c r="C190" t="s">
        <v>191</v>
      </c>
      <c r="D190" s="4">
        <f>'Grunddaten Umlage § 3_IST'!H190</f>
        <v>0</v>
      </c>
      <c r="E190" s="65">
        <f>'Grunddaten Umlage § 3_IST'!I190</f>
        <v>0</v>
      </c>
    </row>
    <row r="191" spans="1:5" x14ac:dyDescent="0.25">
      <c r="A191">
        <v>62010</v>
      </c>
      <c r="B191" t="s">
        <v>193</v>
      </c>
      <c r="C191" t="s">
        <v>191</v>
      </c>
      <c r="D191" s="4">
        <f>'Grunddaten Umlage § 3_IST'!H191</f>
        <v>0</v>
      </c>
      <c r="E191" s="65">
        <f>'Grunddaten Umlage § 3_IST'!I191</f>
        <v>0</v>
      </c>
    </row>
    <row r="192" spans="1:5" x14ac:dyDescent="0.25">
      <c r="A192">
        <v>62014</v>
      </c>
      <c r="B192" t="s">
        <v>194</v>
      </c>
      <c r="C192" t="s">
        <v>191</v>
      </c>
      <c r="D192" s="4">
        <f>'Grunddaten Umlage § 3_IST'!H192</f>
        <v>0</v>
      </c>
      <c r="E192" s="65">
        <f>'Grunddaten Umlage § 3_IST'!I192</f>
        <v>0</v>
      </c>
    </row>
    <row r="193" spans="1:5" x14ac:dyDescent="0.25">
      <c r="A193">
        <v>62021</v>
      </c>
      <c r="B193" t="s">
        <v>195</v>
      </c>
      <c r="C193" t="s">
        <v>191</v>
      </c>
      <c r="D193" s="4">
        <f>'Grunddaten Umlage § 3_IST'!H193</f>
        <v>0</v>
      </c>
      <c r="E193" s="65">
        <f>'Grunddaten Umlage § 3_IST'!I193</f>
        <v>0</v>
      </c>
    </row>
    <row r="194" spans="1:5" x14ac:dyDescent="0.25">
      <c r="A194">
        <v>62026</v>
      </c>
      <c r="B194" t="s">
        <v>196</v>
      </c>
      <c r="C194" t="s">
        <v>191</v>
      </c>
      <c r="D194" s="4">
        <f>'Grunddaten Umlage § 3_IST'!H194</f>
        <v>0</v>
      </c>
      <c r="E194" s="65">
        <f>'Grunddaten Umlage § 3_IST'!I194</f>
        <v>0</v>
      </c>
    </row>
    <row r="195" spans="1:5" x14ac:dyDescent="0.25">
      <c r="A195">
        <v>62032</v>
      </c>
      <c r="B195" t="s">
        <v>197</v>
      </c>
      <c r="C195" t="s">
        <v>191</v>
      </c>
      <c r="D195" s="4">
        <f>'Grunddaten Umlage § 3_IST'!H195</f>
        <v>0</v>
      </c>
      <c r="E195" s="65">
        <f>'Grunddaten Umlage § 3_IST'!I195</f>
        <v>0</v>
      </c>
    </row>
    <row r="196" spans="1:5" x14ac:dyDescent="0.25">
      <c r="A196">
        <v>62034</v>
      </c>
      <c r="B196" t="s">
        <v>198</v>
      </c>
      <c r="C196" t="s">
        <v>191</v>
      </c>
      <c r="D196" s="4">
        <f>'Grunddaten Umlage § 3_IST'!H196</f>
        <v>0</v>
      </c>
      <c r="E196" s="65">
        <f>'Grunddaten Umlage § 3_IST'!I196</f>
        <v>0</v>
      </c>
    </row>
    <row r="197" spans="1:5" x14ac:dyDescent="0.25">
      <c r="A197">
        <v>62036</v>
      </c>
      <c r="B197" t="s">
        <v>199</v>
      </c>
      <c r="C197" t="s">
        <v>191</v>
      </c>
      <c r="D197" s="4">
        <f>'Grunddaten Umlage § 3_IST'!H197</f>
        <v>0</v>
      </c>
      <c r="E197" s="65">
        <f>'Grunddaten Umlage § 3_IST'!I197</f>
        <v>0</v>
      </c>
    </row>
    <row r="198" spans="1:5" x14ac:dyDescent="0.25">
      <c r="A198">
        <v>62038</v>
      </c>
      <c r="B198" t="s">
        <v>200</v>
      </c>
      <c r="C198" t="s">
        <v>191</v>
      </c>
      <c r="D198" s="4">
        <f>'Grunddaten Umlage § 3_IST'!H198</f>
        <v>55076.348148391728</v>
      </c>
      <c r="E198" s="65">
        <f>'Grunddaten Umlage § 3_IST'!I198</f>
        <v>0</v>
      </c>
    </row>
    <row r="199" spans="1:5" x14ac:dyDescent="0.25">
      <c r="A199">
        <v>62039</v>
      </c>
      <c r="B199" t="s">
        <v>201</v>
      </c>
      <c r="C199" t="s">
        <v>191</v>
      </c>
      <c r="D199" s="4">
        <f>'Grunddaten Umlage § 3_IST'!H199</f>
        <v>0</v>
      </c>
      <c r="E199" s="65">
        <f>'Grunddaten Umlage § 3_IST'!I199</f>
        <v>0</v>
      </c>
    </row>
    <row r="200" spans="1:5" x14ac:dyDescent="0.25">
      <c r="A200">
        <v>62040</v>
      </c>
      <c r="B200" t="s">
        <v>202</v>
      </c>
      <c r="C200" t="s">
        <v>191</v>
      </c>
      <c r="D200" s="4">
        <f>'Grunddaten Umlage § 3_IST'!H200</f>
        <v>0</v>
      </c>
      <c r="E200" s="65">
        <f>'Grunddaten Umlage § 3_IST'!I200</f>
        <v>0</v>
      </c>
    </row>
    <row r="201" spans="1:5" x14ac:dyDescent="0.25">
      <c r="A201">
        <v>62041</v>
      </c>
      <c r="B201" t="s">
        <v>203</v>
      </c>
      <c r="C201" t="s">
        <v>191</v>
      </c>
      <c r="D201" s="4">
        <f>'Grunddaten Umlage § 3_IST'!H201</f>
        <v>0</v>
      </c>
      <c r="E201" s="65">
        <f>'Grunddaten Umlage § 3_IST'!I201</f>
        <v>0</v>
      </c>
    </row>
    <row r="202" spans="1:5" x14ac:dyDescent="0.25">
      <c r="A202">
        <v>62042</v>
      </c>
      <c r="B202" t="s">
        <v>204</v>
      </c>
      <c r="C202" t="s">
        <v>191</v>
      </c>
      <c r="D202" s="4">
        <f>'Grunddaten Umlage § 3_IST'!H202</f>
        <v>0</v>
      </c>
      <c r="E202" s="65">
        <f>'Grunddaten Umlage § 3_IST'!I202</f>
        <v>0</v>
      </c>
    </row>
    <row r="203" spans="1:5" x14ac:dyDescent="0.25">
      <c r="A203">
        <v>62043</v>
      </c>
      <c r="B203" t="s">
        <v>205</v>
      </c>
      <c r="C203" t="s">
        <v>191</v>
      </c>
      <c r="D203" s="4">
        <f>'Grunddaten Umlage § 3_IST'!H203</f>
        <v>0</v>
      </c>
      <c r="E203" s="65">
        <f>'Grunddaten Umlage § 3_IST'!I203</f>
        <v>0</v>
      </c>
    </row>
    <row r="204" spans="1:5" x14ac:dyDescent="0.25">
      <c r="A204">
        <v>62044</v>
      </c>
      <c r="B204" t="s">
        <v>206</v>
      </c>
      <c r="C204" t="s">
        <v>191</v>
      </c>
      <c r="D204" s="4">
        <f>'Grunddaten Umlage § 3_IST'!H204</f>
        <v>0</v>
      </c>
      <c r="E204" s="65">
        <f>'Grunddaten Umlage § 3_IST'!I204</f>
        <v>0</v>
      </c>
    </row>
    <row r="205" spans="1:5" x14ac:dyDescent="0.25">
      <c r="A205">
        <v>62045</v>
      </c>
      <c r="B205" t="s">
        <v>207</v>
      </c>
      <c r="C205" t="s">
        <v>191</v>
      </c>
      <c r="D205" s="4">
        <f>'Grunddaten Umlage § 3_IST'!H205</f>
        <v>0</v>
      </c>
      <c r="E205" s="65">
        <f>'Grunddaten Umlage § 3_IST'!I205</f>
        <v>0</v>
      </c>
    </row>
    <row r="206" spans="1:5" x14ac:dyDescent="0.25">
      <c r="A206">
        <v>62046</v>
      </c>
      <c r="B206" t="s">
        <v>208</v>
      </c>
      <c r="C206" t="s">
        <v>191</v>
      </c>
      <c r="D206" s="4">
        <f>'Grunddaten Umlage § 3_IST'!H206</f>
        <v>0</v>
      </c>
      <c r="E206" s="65">
        <f>'Grunddaten Umlage § 3_IST'!I206</f>
        <v>0</v>
      </c>
    </row>
    <row r="207" spans="1:5" x14ac:dyDescent="0.25">
      <c r="A207">
        <v>62047</v>
      </c>
      <c r="B207" t="s">
        <v>209</v>
      </c>
      <c r="C207" t="s">
        <v>191</v>
      </c>
      <c r="D207" s="4">
        <f>'Grunddaten Umlage § 3_IST'!H207</f>
        <v>0</v>
      </c>
      <c r="E207" s="65">
        <f>'Grunddaten Umlage § 3_IST'!I207</f>
        <v>0</v>
      </c>
    </row>
    <row r="208" spans="1:5" x14ac:dyDescent="0.25">
      <c r="A208">
        <v>62048</v>
      </c>
      <c r="B208" t="s">
        <v>210</v>
      </c>
      <c r="C208" t="s">
        <v>191</v>
      </c>
      <c r="D208" s="4">
        <f>'Grunddaten Umlage § 3_IST'!H208</f>
        <v>0</v>
      </c>
      <c r="E208" s="65">
        <f>'Grunddaten Umlage § 3_IST'!I208</f>
        <v>0</v>
      </c>
    </row>
    <row r="209" spans="1:5" x14ac:dyDescent="0.25">
      <c r="A209">
        <v>62105</v>
      </c>
      <c r="B209" t="s">
        <v>211</v>
      </c>
      <c r="C209" t="s">
        <v>212</v>
      </c>
      <c r="D209" s="4">
        <f>'Grunddaten Umlage § 3_IST'!H209</f>
        <v>0</v>
      </c>
      <c r="E209" s="65">
        <f>'Grunddaten Umlage § 3_IST'!I209</f>
        <v>0</v>
      </c>
    </row>
    <row r="210" spans="1:5" x14ac:dyDescent="0.25">
      <c r="A210">
        <v>62115</v>
      </c>
      <c r="B210" t="s">
        <v>213</v>
      </c>
      <c r="C210" t="s">
        <v>212</v>
      </c>
      <c r="D210" s="4">
        <f>'Grunddaten Umlage § 3_IST'!H210</f>
        <v>0</v>
      </c>
      <c r="E210" s="65">
        <f>'Grunddaten Umlage § 3_IST'!I210</f>
        <v>0</v>
      </c>
    </row>
    <row r="211" spans="1:5" x14ac:dyDescent="0.25">
      <c r="A211">
        <v>62116</v>
      </c>
      <c r="B211" t="s">
        <v>214</v>
      </c>
      <c r="C211" t="s">
        <v>212</v>
      </c>
      <c r="D211" s="4">
        <f>'Grunddaten Umlage § 3_IST'!H211</f>
        <v>0</v>
      </c>
      <c r="E211" s="65">
        <f>'Grunddaten Umlage § 3_IST'!I211</f>
        <v>0</v>
      </c>
    </row>
    <row r="212" spans="1:5" x14ac:dyDescent="0.25">
      <c r="A212">
        <v>62125</v>
      </c>
      <c r="B212" t="s">
        <v>215</v>
      </c>
      <c r="C212" t="s">
        <v>212</v>
      </c>
      <c r="D212" s="4">
        <f>'Grunddaten Umlage § 3_IST'!H212</f>
        <v>0</v>
      </c>
      <c r="E212" s="65">
        <f>'Grunddaten Umlage § 3_IST'!I212</f>
        <v>0</v>
      </c>
    </row>
    <row r="213" spans="1:5" x14ac:dyDescent="0.25">
      <c r="A213">
        <v>62128</v>
      </c>
      <c r="B213" t="s">
        <v>216</v>
      </c>
      <c r="C213" t="s">
        <v>212</v>
      </c>
      <c r="D213" s="4">
        <f>'Grunddaten Umlage § 3_IST'!H213</f>
        <v>0</v>
      </c>
      <c r="E213" s="65">
        <f>'Grunddaten Umlage § 3_IST'!I213</f>
        <v>0</v>
      </c>
    </row>
    <row r="214" spans="1:5" x14ac:dyDescent="0.25">
      <c r="A214">
        <v>62131</v>
      </c>
      <c r="B214" t="s">
        <v>217</v>
      </c>
      <c r="C214" t="s">
        <v>212</v>
      </c>
      <c r="D214" s="4">
        <f>'Grunddaten Umlage § 3_IST'!H214</f>
        <v>0</v>
      </c>
      <c r="E214" s="65">
        <f>'Grunddaten Umlage § 3_IST'!I214</f>
        <v>0</v>
      </c>
    </row>
    <row r="215" spans="1:5" x14ac:dyDescent="0.25">
      <c r="A215">
        <v>62132</v>
      </c>
      <c r="B215" t="s">
        <v>218</v>
      </c>
      <c r="C215" t="s">
        <v>212</v>
      </c>
      <c r="D215" s="4">
        <f>'Grunddaten Umlage § 3_IST'!H215</f>
        <v>0</v>
      </c>
      <c r="E215" s="65">
        <f>'Grunddaten Umlage § 3_IST'!I215</f>
        <v>0</v>
      </c>
    </row>
    <row r="216" spans="1:5" x14ac:dyDescent="0.25">
      <c r="A216">
        <v>62135</v>
      </c>
      <c r="B216" t="s">
        <v>219</v>
      </c>
      <c r="C216" t="s">
        <v>212</v>
      </c>
      <c r="D216" s="4">
        <f>'Grunddaten Umlage § 3_IST'!H216</f>
        <v>0</v>
      </c>
      <c r="E216" s="65">
        <f>'Grunddaten Umlage § 3_IST'!I216</f>
        <v>0</v>
      </c>
    </row>
    <row r="217" spans="1:5" x14ac:dyDescent="0.25">
      <c r="A217">
        <v>62138</v>
      </c>
      <c r="B217" t="s">
        <v>220</v>
      </c>
      <c r="C217" t="s">
        <v>212</v>
      </c>
      <c r="D217" s="4">
        <f>'Grunddaten Umlage § 3_IST'!H217</f>
        <v>0</v>
      </c>
      <c r="E217" s="65">
        <f>'Grunddaten Umlage § 3_IST'!I217</f>
        <v>0</v>
      </c>
    </row>
    <row r="218" spans="1:5" x14ac:dyDescent="0.25">
      <c r="A218">
        <v>62139</v>
      </c>
      <c r="B218" t="s">
        <v>221</v>
      </c>
      <c r="C218" t="s">
        <v>212</v>
      </c>
      <c r="D218" s="4">
        <f>'Grunddaten Umlage § 3_IST'!H218</f>
        <v>0</v>
      </c>
      <c r="E218" s="65">
        <f>'Grunddaten Umlage § 3_IST'!I218</f>
        <v>0</v>
      </c>
    </row>
    <row r="219" spans="1:5" x14ac:dyDescent="0.25">
      <c r="A219">
        <v>62140</v>
      </c>
      <c r="B219" t="s">
        <v>222</v>
      </c>
      <c r="C219" t="s">
        <v>212</v>
      </c>
      <c r="D219" s="4">
        <f>'Grunddaten Umlage § 3_IST'!H219</f>
        <v>0</v>
      </c>
      <c r="E219" s="65">
        <f>'Grunddaten Umlage § 3_IST'!I219</f>
        <v>0</v>
      </c>
    </row>
    <row r="220" spans="1:5" x14ac:dyDescent="0.25">
      <c r="A220">
        <v>62141</v>
      </c>
      <c r="B220" t="s">
        <v>223</v>
      </c>
      <c r="C220" t="s">
        <v>212</v>
      </c>
      <c r="D220" s="4">
        <f>'Grunddaten Umlage § 3_IST'!H220</f>
        <v>0</v>
      </c>
      <c r="E220" s="65">
        <f>'Grunddaten Umlage § 3_IST'!I220</f>
        <v>0</v>
      </c>
    </row>
    <row r="221" spans="1:5" x14ac:dyDescent="0.25">
      <c r="A221">
        <v>62142</v>
      </c>
      <c r="B221" t="s">
        <v>224</v>
      </c>
      <c r="C221" t="s">
        <v>212</v>
      </c>
      <c r="D221" s="4">
        <f>'Grunddaten Umlage § 3_IST'!H221</f>
        <v>0</v>
      </c>
      <c r="E221" s="65">
        <f>'Grunddaten Umlage § 3_IST'!I221</f>
        <v>0</v>
      </c>
    </row>
    <row r="222" spans="1:5" x14ac:dyDescent="0.25">
      <c r="A222">
        <v>62143</v>
      </c>
      <c r="B222" t="s">
        <v>225</v>
      </c>
      <c r="C222" t="s">
        <v>212</v>
      </c>
      <c r="D222" s="4">
        <f>'Grunddaten Umlage § 3_IST'!H222</f>
        <v>0</v>
      </c>
      <c r="E222" s="65">
        <f>'Grunddaten Umlage § 3_IST'!I222</f>
        <v>0</v>
      </c>
    </row>
    <row r="223" spans="1:5" x14ac:dyDescent="0.25">
      <c r="A223">
        <v>62144</v>
      </c>
      <c r="B223" t="s">
        <v>226</v>
      </c>
      <c r="C223" t="s">
        <v>212</v>
      </c>
      <c r="D223" s="4">
        <f>'Grunddaten Umlage § 3_IST'!H223</f>
        <v>0</v>
      </c>
      <c r="E223" s="65">
        <f>'Grunddaten Umlage § 3_IST'!I223</f>
        <v>0</v>
      </c>
    </row>
    <row r="224" spans="1:5" x14ac:dyDescent="0.25">
      <c r="A224">
        <v>62145</v>
      </c>
      <c r="B224" t="s">
        <v>227</v>
      </c>
      <c r="C224" t="s">
        <v>212</v>
      </c>
      <c r="D224" s="4">
        <f>'Grunddaten Umlage § 3_IST'!H224</f>
        <v>0</v>
      </c>
      <c r="E224" s="65">
        <f>'Grunddaten Umlage § 3_IST'!I224</f>
        <v>0</v>
      </c>
    </row>
    <row r="225" spans="1:5" x14ac:dyDescent="0.25">
      <c r="A225">
        <v>62146</v>
      </c>
      <c r="B225" t="s">
        <v>228</v>
      </c>
      <c r="C225" t="s">
        <v>212</v>
      </c>
      <c r="D225" s="4">
        <f>'Grunddaten Umlage § 3_IST'!H225</f>
        <v>0</v>
      </c>
      <c r="E225" s="65">
        <f>'Grunddaten Umlage § 3_IST'!I225</f>
        <v>0</v>
      </c>
    </row>
    <row r="226" spans="1:5" x14ac:dyDescent="0.25">
      <c r="A226">
        <v>62147</v>
      </c>
      <c r="B226" t="s">
        <v>229</v>
      </c>
      <c r="C226" t="s">
        <v>212</v>
      </c>
      <c r="D226" s="4">
        <f>'Grunddaten Umlage § 3_IST'!H226</f>
        <v>0</v>
      </c>
      <c r="E226" s="65">
        <f>'Grunddaten Umlage § 3_IST'!I226</f>
        <v>0</v>
      </c>
    </row>
    <row r="227" spans="1:5" x14ac:dyDescent="0.25">
      <c r="A227">
        <v>62148</v>
      </c>
      <c r="B227" t="s">
        <v>230</v>
      </c>
      <c r="C227" t="s">
        <v>212</v>
      </c>
      <c r="D227" s="4">
        <f>'Grunddaten Umlage § 3_IST'!H227</f>
        <v>0</v>
      </c>
      <c r="E227" s="65">
        <f>'Grunddaten Umlage § 3_IST'!I227</f>
        <v>0</v>
      </c>
    </row>
    <row r="228" spans="1:5" x14ac:dyDescent="0.25">
      <c r="A228">
        <v>62202</v>
      </c>
      <c r="B228" t="s">
        <v>231</v>
      </c>
      <c r="C228" t="s">
        <v>232</v>
      </c>
      <c r="D228" s="4">
        <f>'Grunddaten Umlage § 3_IST'!H228</f>
        <v>0</v>
      </c>
      <c r="E228" s="65">
        <f>'Grunddaten Umlage § 3_IST'!I228</f>
        <v>0</v>
      </c>
    </row>
    <row r="229" spans="1:5" x14ac:dyDescent="0.25">
      <c r="A229">
        <v>62205</v>
      </c>
      <c r="B229" t="s">
        <v>233</v>
      </c>
      <c r="C229" t="s">
        <v>232</v>
      </c>
      <c r="D229" s="4">
        <f>'Grunddaten Umlage § 3_IST'!H229</f>
        <v>0</v>
      </c>
      <c r="E229" s="65">
        <f>'Grunddaten Umlage § 3_IST'!I229</f>
        <v>0</v>
      </c>
    </row>
    <row r="230" spans="1:5" x14ac:dyDescent="0.25">
      <c r="A230">
        <v>62206</v>
      </c>
      <c r="B230" t="s">
        <v>234</v>
      </c>
      <c r="C230" t="s">
        <v>232</v>
      </c>
      <c r="D230" s="4">
        <f>'Grunddaten Umlage § 3_IST'!H230</f>
        <v>0</v>
      </c>
      <c r="E230" s="65">
        <f>'Grunddaten Umlage § 3_IST'!I230</f>
        <v>0</v>
      </c>
    </row>
    <row r="231" spans="1:5" x14ac:dyDescent="0.25">
      <c r="A231">
        <v>62209</v>
      </c>
      <c r="B231" t="s">
        <v>235</v>
      </c>
      <c r="C231" t="s">
        <v>232</v>
      </c>
      <c r="D231" s="4">
        <f>'Grunddaten Umlage § 3_IST'!H231</f>
        <v>0</v>
      </c>
      <c r="E231" s="65">
        <f>'Grunddaten Umlage § 3_IST'!I231</f>
        <v>0</v>
      </c>
    </row>
    <row r="232" spans="1:5" x14ac:dyDescent="0.25">
      <c r="A232">
        <v>62211</v>
      </c>
      <c r="B232" t="s">
        <v>236</v>
      </c>
      <c r="C232" t="s">
        <v>232</v>
      </c>
      <c r="D232" s="4">
        <f>'Grunddaten Umlage § 3_IST'!H232</f>
        <v>0</v>
      </c>
      <c r="E232" s="65">
        <f>'Grunddaten Umlage § 3_IST'!I232</f>
        <v>0</v>
      </c>
    </row>
    <row r="233" spans="1:5" x14ac:dyDescent="0.25">
      <c r="A233">
        <v>62214</v>
      </c>
      <c r="B233" t="s">
        <v>237</v>
      </c>
      <c r="C233" t="s">
        <v>232</v>
      </c>
      <c r="D233" s="4">
        <f>'Grunddaten Umlage § 3_IST'!H233</f>
        <v>0</v>
      </c>
      <c r="E233" s="65">
        <f>'Grunddaten Umlage § 3_IST'!I233</f>
        <v>0</v>
      </c>
    </row>
    <row r="234" spans="1:5" x14ac:dyDescent="0.25">
      <c r="A234">
        <v>62216</v>
      </c>
      <c r="B234" t="s">
        <v>238</v>
      </c>
      <c r="C234" t="s">
        <v>232</v>
      </c>
      <c r="D234" s="4">
        <f>'Grunddaten Umlage § 3_IST'!H234</f>
        <v>0</v>
      </c>
      <c r="E234" s="65">
        <f>'Grunddaten Umlage § 3_IST'!I234</f>
        <v>0</v>
      </c>
    </row>
    <row r="235" spans="1:5" x14ac:dyDescent="0.25">
      <c r="A235">
        <v>62219</v>
      </c>
      <c r="B235" t="s">
        <v>239</v>
      </c>
      <c r="C235" t="s">
        <v>232</v>
      </c>
      <c r="D235" s="4">
        <f>'Grunddaten Umlage § 3_IST'!H235</f>
        <v>0</v>
      </c>
      <c r="E235" s="65">
        <f>'Grunddaten Umlage § 3_IST'!I235</f>
        <v>0</v>
      </c>
    </row>
    <row r="236" spans="1:5" x14ac:dyDescent="0.25">
      <c r="A236">
        <v>62220</v>
      </c>
      <c r="B236" t="s">
        <v>240</v>
      </c>
      <c r="C236" t="s">
        <v>232</v>
      </c>
      <c r="D236" s="4">
        <f>'Grunddaten Umlage § 3_IST'!H236</f>
        <v>0</v>
      </c>
      <c r="E236" s="65">
        <f>'Grunddaten Umlage § 3_IST'!I236</f>
        <v>0</v>
      </c>
    </row>
    <row r="237" spans="1:5" x14ac:dyDescent="0.25">
      <c r="A237">
        <v>62226</v>
      </c>
      <c r="B237" t="s">
        <v>241</v>
      </c>
      <c r="C237" t="s">
        <v>232</v>
      </c>
      <c r="D237" s="4">
        <f>'Grunddaten Umlage § 3_IST'!H237</f>
        <v>0</v>
      </c>
      <c r="E237" s="65">
        <f>'Grunddaten Umlage § 3_IST'!I237</f>
        <v>0</v>
      </c>
    </row>
    <row r="238" spans="1:5" x14ac:dyDescent="0.25">
      <c r="A238">
        <v>62232</v>
      </c>
      <c r="B238" t="s">
        <v>242</v>
      </c>
      <c r="C238" t="s">
        <v>232</v>
      </c>
      <c r="D238" s="4">
        <f>'Grunddaten Umlage § 3_IST'!H238</f>
        <v>0</v>
      </c>
      <c r="E238" s="65">
        <f>'Grunddaten Umlage § 3_IST'!I238</f>
        <v>0</v>
      </c>
    </row>
    <row r="239" spans="1:5" x14ac:dyDescent="0.25">
      <c r="A239">
        <v>62233</v>
      </c>
      <c r="B239" t="s">
        <v>243</v>
      </c>
      <c r="C239" t="s">
        <v>232</v>
      </c>
      <c r="D239" s="4">
        <f>'Grunddaten Umlage § 3_IST'!H239</f>
        <v>0</v>
      </c>
      <c r="E239" s="65">
        <f>'Grunddaten Umlage § 3_IST'!I239</f>
        <v>0</v>
      </c>
    </row>
    <row r="240" spans="1:5" x14ac:dyDescent="0.25">
      <c r="A240">
        <v>62235</v>
      </c>
      <c r="B240" t="s">
        <v>244</v>
      </c>
      <c r="C240" t="s">
        <v>232</v>
      </c>
      <c r="D240" s="4">
        <f>'Grunddaten Umlage § 3_IST'!H240</f>
        <v>0</v>
      </c>
      <c r="E240" s="65">
        <f>'Grunddaten Umlage § 3_IST'!I240</f>
        <v>0</v>
      </c>
    </row>
    <row r="241" spans="1:5" x14ac:dyDescent="0.25">
      <c r="A241">
        <v>62242</v>
      </c>
      <c r="B241" t="s">
        <v>245</v>
      </c>
      <c r="C241" t="s">
        <v>232</v>
      </c>
      <c r="D241" s="4">
        <f>'Grunddaten Umlage § 3_IST'!H241</f>
        <v>0</v>
      </c>
      <c r="E241" s="65">
        <f>'Grunddaten Umlage § 3_IST'!I241</f>
        <v>0</v>
      </c>
    </row>
    <row r="242" spans="1:5" x14ac:dyDescent="0.25">
      <c r="A242">
        <v>62244</v>
      </c>
      <c r="B242" t="s">
        <v>246</v>
      </c>
      <c r="C242" t="s">
        <v>232</v>
      </c>
      <c r="D242" s="4">
        <f>'Grunddaten Umlage § 3_IST'!H242</f>
        <v>0</v>
      </c>
      <c r="E242" s="65">
        <f>'Grunddaten Umlage § 3_IST'!I242</f>
        <v>0</v>
      </c>
    </row>
    <row r="243" spans="1:5" x14ac:dyDescent="0.25">
      <c r="A243">
        <v>62245</v>
      </c>
      <c r="B243" t="s">
        <v>247</v>
      </c>
      <c r="C243" t="s">
        <v>232</v>
      </c>
      <c r="D243" s="4">
        <f>'Grunddaten Umlage § 3_IST'!H243</f>
        <v>0</v>
      </c>
      <c r="E243" s="65">
        <f>'Grunddaten Umlage § 3_IST'!I243</f>
        <v>0</v>
      </c>
    </row>
    <row r="244" spans="1:5" x14ac:dyDescent="0.25">
      <c r="A244">
        <v>62247</v>
      </c>
      <c r="B244" t="s">
        <v>248</v>
      </c>
      <c r="C244" t="s">
        <v>232</v>
      </c>
      <c r="D244" s="4">
        <f>'Grunddaten Umlage § 3_IST'!H244</f>
        <v>0</v>
      </c>
      <c r="E244" s="65">
        <f>'Grunddaten Umlage § 3_IST'!I244</f>
        <v>0</v>
      </c>
    </row>
    <row r="245" spans="1:5" x14ac:dyDescent="0.25">
      <c r="A245">
        <v>62252</v>
      </c>
      <c r="B245" t="s">
        <v>249</v>
      </c>
      <c r="C245" t="s">
        <v>232</v>
      </c>
      <c r="D245" s="4">
        <f>'Grunddaten Umlage § 3_IST'!H245</f>
        <v>0</v>
      </c>
      <c r="E245" s="65">
        <f>'Grunddaten Umlage § 3_IST'!I245</f>
        <v>0</v>
      </c>
    </row>
    <row r="246" spans="1:5" x14ac:dyDescent="0.25">
      <c r="A246">
        <v>62256</v>
      </c>
      <c r="B246" t="s">
        <v>250</v>
      </c>
      <c r="C246" t="s">
        <v>232</v>
      </c>
      <c r="D246" s="4">
        <f>'Grunddaten Umlage § 3_IST'!H246</f>
        <v>0</v>
      </c>
      <c r="E246" s="65">
        <f>'Grunddaten Umlage § 3_IST'!I246</f>
        <v>0</v>
      </c>
    </row>
    <row r="247" spans="1:5" x14ac:dyDescent="0.25">
      <c r="A247">
        <v>62262</v>
      </c>
      <c r="B247" t="s">
        <v>251</v>
      </c>
      <c r="C247" t="s">
        <v>232</v>
      </c>
      <c r="D247" s="4">
        <f>'Grunddaten Umlage § 3_IST'!H247</f>
        <v>0</v>
      </c>
      <c r="E247" s="65">
        <f>'Grunddaten Umlage § 3_IST'!I247</f>
        <v>0</v>
      </c>
    </row>
    <row r="248" spans="1:5" x14ac:dyDescent="0.25">
      <c r="A248">
        <v>62264</v>
      </c>
      <c r="B248" t="s">
        <v>252</v>
      </c>
      <c r="C248" t="s">
        <v>232</v>
      </c>
      <c r="D248" s="4">
        <f>'Grunddaten Umlage § 3_IST'!H248</f>
        <v>0</v>
      </c>
      <c r="E248" s="65">
        <f>'Grunddaten Umlage § 3_IST'!I248</f>
        <v>0</v>
      </c>
    </row>
    <row r="249" spans="1:5" x14ac:dyDescent="0.25">
      <c r="A249">
        <v>62265</v>
      </c>
      <c r="B249" t="s">
        <v>253</v>
      </c>
      <c r="C249" t="s">
        <v>232</v>
      </c>
      <c r="D249" s="4">
        <f>'Grunddaten Umlage § 3_IST'!H249</f>
        <v>0</v>
      </c>
      <c r="E249" s="65">
        <f>'Grunddaten Umlage § 3_IST'!I249</f>
        <v>0</v>
      </c>
    </row>
    <row r="250" spans="1:5" x14ac:dyDescent="0.25">
      <c r="A250">
        <v>62266</v>
      </c>
      <c r="B250" t="s">
        <v>254</v>
      </c>
      <c r="C250" t="s">
        <v>232</v>
      </c>
      <c r="D250" s="4">
        <f>'Grunddaten Umlage § 3_IST'!H250</f>
        <v>0</v>
      </c>
      <c r="E250" s="65">
        <f>'Grunddaten Umlage § 3_IST'!I250</f>
        <v>0</v>
      </c>
    </row>
    <row r="251" spans="1:5" x14ac:dyDescent="0.25">
      <c r="A251">
        <v>62267</v>
      </c>
      <c r="B251" t="s">
        <v>255</v>
      </c>
      <c r="C251" t="s">
        <v>232</v>
      </c>
      <c r="D251" s="4">
        <f>'Grunddaten Umlage § 3_IST'!H251</f>
        <v>0</v>
      </c>
      <c r="E251" s="65">
        <f>'Grunddaten Umlage § 3_IST'!I251</f>
        <v>0</v>
      </c>
    </row>
    <row r="252" spans="1:5" x14ac:dyDescent="0.25">
      <c r="A252">
        <v>62268</v>
      </c>
      <c r="B252" t="s">
        <v>256</v>
      </c>
      <c r="C252" t="s">
        <v>232</v>
      </c>
      <c r="D252" s="4">
        <f>'Grunddaten Umlage § 3_IST'!H252</f>
        <v>0</v>
      </c>
      <c r="E252" s="65">
        <f>'Grunddaten Umlage § 3_IST'!I252</f>
        <v>0</v>
      </c>
    </row>
    <row r="253" spans="1:5" x14ac:dyDescent="0.25">
      <c r="A253">
        <v>62269</v>
      </c>
      <c r="B253" t="s">
        <v>257</v>
      </c>
      <c r="C253" t="s">
        <v>232</v>
      </c>
      <c r="D253" s="4">
        <f>'Grunddaten Umlage § 3_IST'!H253</f>
        <v>0</v>
      </c>
      <c r="E253" s="65">
        <f>'Grunddaten Umlage § 3_IST'!I253</f>
        <v>0</v>
      </c>
    </row>
    <row r="254" spans="1:5" x14ac:dyDescent="0.25">
      <c r="A254">
        <v>62270</v>
      </c>
      <c r="B254" t="s">
        <v>258</v>
      </c>
      <c r="C254" t="s">
        <v>232</v>
      </c>
      <c r="D254" s="4">
        <f>'Grunddaten Umlage § 3_IST'!H254</f>
        <v>0</v>
      </c>
      <c r="E254" s="65">
        <f>'Grunddaten Umlage § 3_IST'!I254</f>
        <v>0</v>
      </c>
    </row>
    <row r="255" spans="1:5" x14ac:dyDescent="0.25">
      <c r="A255">
        <v>62271</v>
      </c>
      <c r="B255" t="s">
        <v>259</v>
      </c>
      <c r="C255" t="s">
        <v>232</v>
      </c>
      <c r="D255" s="4">
        <f>'Grunddaten Umlage § 3_IST'!H255</f>
        <v>0</v>
      </c>
      <c r="E255" s="65">
        <f>'Grunddaten Umlage § 3_IST'!I255</f>
        <v>0</v>
      </c>
    </row>
    <row r="256" spans="1:5" x14ac:dyDescent="0.25">
      <c r="A256">
        <v>62272</v>
      </c>
      <c r="B256" t="s">
        <v>260</v>
      </c>
      <c r="C256" t="s">
        <v>232</v>
      </c>
      <c r="D256" s="4">
        <f>'Grunddaten Umlage § 3_IST'!H256</f>
        <v>0</v>
      </c>
      <c r="E256" s="65">
        <f>'Grunddaten Umlage § 3_IST'!I256</f>
        <v>0</v>
      </c>
    </row>
    <row r="257" spans="1:5" x14ac:dyDescent="0.25">
      <c r="A257">
        <v>62273</v>
      </c>
      <c r="B257" t="s">
        <v>261</v>
      </c>
      <c r="C257" t="s">
        <v>232</v>
      </c>
      <c r="D257" s="4">
        <f>'Grunddaten Umlage § 3_IST'!H257</f>
        <v>0</v>
      </c>
      <c r="E257" s="65">
        <f>'Grunddaten Umlage § 3_IST'!I257</f>
        <v>0</v>
      </c>
    </row>
    <row r="258" spans="1:5" x14ac:dyDescent="0.25">
      <c r="A258">
        <v>62274</v>
      </c>
      <c r="B258" t="s">
        <v>262</v>
      </c>
      <c r="C258" t="s">
        <v>232</v>
      </c>
      <c r="D258" s="4">
        <f>'Grunddaten Umlage § 3_IST'!H258</f>
        <v>0</v>
      </c>
      <c r="E258" s="65">
        <f>'Grunddaten Umlage § 3_IST'!I258</f>
        <v>0</v>
      </c>
    </row>
    <row r="259" spans="1:5" x14ac:dyDescent="0.25">
      <c r="A259">
        <v>62275</v>
      </c>
      <c r="B259" t="s">
        <v>263</v>
      </c>
      <c r="C259" t="s">
        <v>232</v>
      </c>
      <c r="D259" s="4">
        <f>'Grunddaten Umlage § 3_IST'!H259</f>
        <v>0</v>
      </c>
      <c r="E259" s="65">
        <f>'Grunddaten Umlage § 3_IST'!I259</f>
        <v>0</v>
      </c>
    </row>
    <row r="260" spans="1:5" x14ac:dyDescent="0.25">
      <c r="A260">
        <v>62276</v>
      </c>
      <c r="B260" t="s">
        <v>264</v>
      </c>
      <c r="C260" t="s">
        <v>232</v>
      </c>
      <c r="D260" s="4">
        <f>'Grunddaten Umlage § 3_IST'!H260</f>
        <v>0</v>
      </c>
      <c r="E260" s="65">
        <f>'Grunddaten Umlage § 3_IST'!I260</f>
        <v>0</v>
      </c>
    </row>
    <row r="261" spans="1:5" x14ac:dyDescent="0.25">
      <c r="A261">
        <v>62277</v>
      </c>
      <c r="B261" t="s">
        <v>265</v>
      </c>
      <c r="C261" t="s">
        <v>232</v>
      </c>
      <c r="D261" s="4">
        <f>'Grunddaten Umlage § 3_IST'!H261</f>
        <v>0</v>
      </c>
      <c r="E261" s="65">
        <f>'Grunddaten Umlage § 3_IST'!I261</f>
        <v>0</v>
      </c>
    </row>
    <row r="262" spans="1:5" x14ac:dyDescent="0.25">
      <c r="A262">
        <v>62278</v>
      </c>
      <c r="B262" t="s">
        <v>266</v>
      </c>
      <c r="C262" t="s">
        <v>232</v>
      </c>
      <c r="D262" s="4">
        <f>'Grunddaten Umlage § 3_IST'!H262</f>
        <v>0</v>
      </c>
      <c r="E262" s="65">
        <f>'Grunddaten Umlage § 3_IST'!I262</f>
        <v>0</v>
      </c>
    </row>
    <row r="263" spans="1:5" x14ac:dyDescent="0.25">
      <c r="A263">
        <v>62279</v>
      </c>
      <c r="B263" t="s">
        <v>267</v>
      </c>
      <c r="C263" t="s">
        <v>232</v>
      </c>
      <c r="D263" s="4">
        <f>'Grunddaten Umlage § 3_IST'!H263</f>
        <v>0</v>
      </c>
      <c r="E263" s="65">
        <f>'Grunddaten Umlage § 3_IST'!I263</f>
        <v>0</v>
      </c>
    </row>
    <row r="264" spans="1:5" x14ac:dyDescent="0.25">
      <c r="A264">
        <v>62311</v>
      </c>
      <c r="B264" t="s">
        <v>268</v>
      </c>
      <c r="C264" t="s">
        <v>269</v>
      </c>
      <c r="D264" s="4">
        <f>'Grunddaten Umlage § 3_IST'!H264</f>
        <v>0</v>
      </c>
      <c r="E264" s="65">
        <f>'Grunddaten Umlage § 3_IST'!I264</f>
        <v>0</v>
      </c>
    </row>
    <row r="265" spans="1:5" x14ac:dyDescent="0.25">
      <c r="A265">
        <v>62314</v>
      </c>
      <c r="B265" t="s">
        <v>270</v>
      </c>
      <c r="C265" t="s">
        <v>269</v>
      </c>
      <c r="D265" s="4">
        <f>'Grunddaten Umlage § 3_IST'!H265</f>
        <v>0</v>
      </c>
      <c r="E265" s="65">
        <f>'Grunddaten Umlage § 3_IST'!I265</f>
        <v>0</v>
      </c>
    </row>
    <row r="266" spans="1:5" x14ac:dyDescent="0.25">
      <c r="A266">
        <v>62326</v>
      </c>
      <c r="B266" t="s">
        <v>271</v>
      </c>
      <c r="C266" t="s">
        <v>269</v>
      </c>
      <c r="D266" s="4">
        <f>'Grunddaten Umlage § 3_IST'!H266</f>
        <v>0</v>
      </c>
      <c r="E266" s="65">
        <f>'Grunddaten Umlage § 3_IST'!I266</f>
        <v>0</v>
      </c>
    </row>
    <row r="267" spans="1:5" x14ac:dyDescent="0.25">
      <c r="A267">
        <v>62330</v>
      </c>
      <c r="B267" t="s">
        <v>272</v>
      </c>
      <c r="C267" t="s">
        <v>269</v>
      </c>
      <c r="D267" s="4">
        <f>'Grunddaten Umlage § 3_IST'!H267</f>
        <v>0</v>
      </c>
      <c r="E267" s="65">
        <f>'Grunddaten Umlage § 3_IST'!I267</f>
        <v>0</v>
      </c>
    </row>
    <row r="268" spans="1:5" x14ac:dyDescent="0.25">
      <c r="A268">
        <v>62332</v>
      </c>
      <c r="B268" t="s">
        <v>273</v>
      </c>
      <c r="C268" t="s">
        <v>269</v>
      </c>
      <c r="D268" s="4">
        <f>'Grunddaten Umlage § 3_IST'!H268</f>
        <v>0</v>
      </c>
      <c r="E268" s="65">
        <f>'Grunddaten Umlage § 3_IST'!I268</f>
        <v>0</v>
      </c>
    </row>
    <row r="269" spans="1:5" x14ac:dyDescent="0.25">
      <c r="A269">
        <v>62335</v>
      </c>
      <c r="B269" t="s">
        <v>274</v>
      </c>
      <c r="C269" t="s">
        <v>269</v>
      </c>
      <c r="D269" s="4">
        <f>'Grunddaten Umlage § 3_IST'!H269</f>
        <v>0</v>
      </c>
      <c r="E269" s="65">
        <f>'Grunddaten Umlage § 3_IST'!I269</f>
        <v>0</v>
      </c>
    </row>
    <row r="270" spans="1:5" x14ac:dyDescent="0.25">
      <c r="A270">
        <v>62343</v>
      </c>
      <c r="B270" t="s">
        <v>275</v>
      </c>
      <c r="C270" t="s">
        <v>269</v>
      </c>
      <c r="D270" s="4">
        <f>'Grunddaten Umlage § 3_IST'!H270</f>
        <v>0</v>
      </c>
      <c r="E270" s="65">
        <f>'Grunddaten Umlage § 3_IST'!I270</f>
        <v>0</v>
      </c>
    </row>
    <row r="271" spans="1:5" x14ac:dyDescent="0.25">
      <c r="A271">
        <v>62368</v>
      </c>
      <c r="B271" t="s">
        <v>276</v>
      </c>
      <c r="C271" t="s">
        <v>269</v>
      </c>
      <c r="D271" s="4">
        <f>'Grunddaten Umlage § 3_IST'!H271</f>
        <v>0</v>
      </c>
      <c r="E271" s="65">
        <f>'Grunddaten Umlage § 3_IST'!I271</f>
        <v>0</v>
      </c>
    </row>
    <row r="272" spans="1:5" x14ac:dyDescent="0.25">
      <c r="A272">
        <v>62372</v>
      </c>
      <c r="B272" t="s">
        <v>277</v>
      </c>
      <c r="C272" t="s">
        <v>269</v>
      </c>
      <c r="D272" s="4">
        <f>'Grunddaten Umlage § 3_IST'!H272</f>
        <v>0</v>
      </c>
      <c r="E272" s="65">
        <f>'Grunddaten Umlage § 3_IST'!I272</f>
        <v>0</v>
      </c>
    </row>
    <row r="273" spans="1:5" x14ac:dyDescent="0.25">
      <c r="A273">
        <v>62375</v>
      </c>
      <c r="B273" t="s">
        <v>278</v>
      </c>
      <c r="C273" t="s">
        <v>269</v>
      </c>
      <c r="D273" s="4">
        <f>'Grunddaten Umlage § 3_IST'!H273</f>
        <v>0</v>
      </c>
      <c r="E273" s="65">
        <f>'Grunddaten Umlage § 3_IST'!I273</f>
        <v>0</v>
      </c>
    </row>
    <row r="274" spans="1:5" x14ac:dyDescent="0.25">
      <c r="A274">
        <v>62376</v>
      </c>
      <c r="B274" t="s">
        <v>279</v>
      </c>
      <c r="C274" t="s">
        <v>269</v>
      </c>
      <c r="D274" s="4">
        <f>'Grunddaten Umlage § 3_IST'!H274</f>
        <v>0</v>
      </c>
      <c r="E274" s="65">
        <f>'Grunddaten Umlage § 3_IST'!I274</f>
        <v>0</v>
      </c>
    </row>
    <row r="275" spans="1:5" x14ac:dyDescent="0.25">
      <c r="A275">
        <v>62377</v>
      </c>
      <c r="B275" t="s">
        <v>280</v>
      </c>
      <c r="C275" t="s">
        <v>269</v>
      </c>
      <c r="D275" s="4">
        <f>'Grunddaten Umlage § 3_IST'!H275</f>
        <v>0</v>
      </c>
      <c r="E275" s="65">
        <f>'Grunddaten Umlage § 3_IST'!I275</f>
        <v>0</v>
      </c>
    </row>
    <row r="276" spans="1:5" x14ac:dyDescent="0.25">
      <c r="A276">
        <v>62378</v>
      </c>
      <c r="B276" t="s">
        <v>281</v>
      </c>
      <c r="C276" t="s">
        <v>269</v>
      </c>
      <c r="D276" s="4">
        <f>'Grunddaten Umlage § 3_IST'!H276</f>
        <v>69659.952505371984</v>
      </c>
      <c r="E276" s="65">
        <f>'Grunddaten Umlage § 3_IST'!I276</f>
        <v>0</v>
      </c>
    </row>
    <row r="277" spans="1:5" x14ac:dyDescent="0.25">
      <c r="A277">
        <v>62379</v>
      </c>
      <c r="B277" t="s">
        <v>282</v>
      </c>
      <c r="C277" t="s">
        <v>269</v>
      </c>
      <c r="D277" s="4">
        <f>'Grunddaten Umlage § 3_IST'!H277</f>
        <v>0</v>
      </c>
      <c r="E277" s="65">
        <f>'Grunddaten Umlage § 3_IST'!I277</f>
        <v>0</v>
      </c>
    </row>
    <row r="278" spans="1:5" x14ac:dyDescent="0.25">
      <c r="A278">
        <v>62380</v>
      </c>
      <c r="B278" t="s">
        <v>283</v>
      </c>
      <c r="C278" t="s">
        <v>269</v>
      </c>
      <c r="D278" s="4">
        <f>'Grunddaten Umlage § 3_IST'!H278</f>
        <v>0</v>
      </c>
      <c r="E278" s="65">
        <f>'Grunddaten Umlage § 3_IST'!I278</f>
        <v>0</v>
      </c>
    </row>
    <row r="279" spans="1:5" x14ac:dyDescent="0.25">
      <c r="A279">
        <v>62381</v>
      </c>
      <c r="B279" t="s">
        <v>284</v>
      </c>
      <c r="C279" t="s">
        <v>269</v>
      </c>
      <c r="D279" s="4">
        <f>'Grunddaten Umlage § 3_IST'!H279</f>
        <v>0</v>
      </c>
      <c r="E279" s="65">
        <f>'Grunddaten Umlage § 3_IST'!I279</f>
        <v>0</v>
      </c>
    </row>
    <row r="280" spans="1:5" x14ac:dyDescent="0.25">
      <c r="A280">
        <v>62382</v>
      </c>
      <c r="B280" t="s">
        <v>285</v>
      </c>
      <c r="C280" t="s">
        <v>269</v>
      </c>
      <c r="D280" s="4">
        <f>'Grunddaten Umlage § 3_IST'!H280</f>
        <v>0</v>
      </c>
      <c r="E280" s="65">
        <f>'Grunddaten Umlage § 3_IST'!I280</f>
        <v>0</v>
      </c>
    </row>
    <row r="281" spans="1:5" x14ac:dyDescent="0.25">
      <c r="A281">
        <v>62383</v>
      </c>
      <c r="B281" t="s">
        <v>286</v>
      </c>
      <c r="C281" t="s">
        <v>269</v>
      </c>
      <c r="D281" s="4">
        <f>'Grunddaten Umlage § 3_IST'!H281</f>
        <v>0</v>
      </c>
      <c r="E281" s="65">
        <f>'Grunddaten Umlage § 3_IST'!I281</f>
        <v>0</v>
      </c>
    </row>
    <row r="282" spans="1:5" x14ac:dyDescent="0.25">
      <c r="A282">
        <v>62384</v>
      </c>
      <c r="B282" t="s">
        <v>287</v>
      </c>
      <c r="C282" t="s">
        <v>269</v>
      </c>
      <c r="D282" s="4">
        <f>'Grunddaten Umlage § 3_IST'!H282</f>
        <v>0</v>
      </c>
      <c r="E282" s="65">
        <f>'Grunddaten Umlage § 3_IST'!I282</f>
        <v>0</v>
      </c>
    </row>
    <row r="283" spans="1:5" x14ac:dyDescent="0.25">
      <c r="A283">
        <v>62385</v>
      </c>
      <c r="B283" t="s">
        <v>288</v>
      </c>
      <c r="C283" t="s">
        <v>269</v>
      </c>
      <c r="D283" s="4">
        <f>'Grunddaten Umlage § 3_IST'!H283</f>
        <v>0</v>
      </c>
      <c r="E283" s="65">
        <f>'Grunddaten Umlage § 3_IST'!I283</f>
        <v>0</v>
      </c>
    </row>
    <row r="284" spans="1:5" x14ac:dyDescent="0.25">
      <c r="A284">
        <v>62386</v>
      </c>
      <c r="B284" t="s">
        <v>289</v>
      </c>
      <c r="C284" t="s">
        <v>269</v>
      </c>
      <c r="D284" s="4">
        <f>'Grunddaten Umlage § 3_IST'!H284</f>
        <v>0</v>
      </c>
      <c r="E284" s="65">
        <f>'Grunddaten Umlage § 3_IST'!I284</f>
        <v>0</v>
      </c>
    </row>
    <row r="285" spans="1:5" x14ac:dyDescent="0.25">
      <c r="A285">
        <v>62387</v>
      </c>
      <c r="B285" t="s">
        <v>290</v>
      </c>
      <c r="C285" t="s">
        <v>269</v>
      </c>
      <c r="D285" s="4">
        <f>'Grunddaten Umlage § 3_IST'!H285</f>
        <v>0</v>
      </c>
      <c r="E285" s="65">
        <f>'Grunddaten Umlage § 3_IST'!I285</f>
        <v>0</v>
      </c>
    </row>
    <row r="286" spans="1:5" x14ac:dyDescent="0.25">
      <c r="A286">
        <v>62388</v>
      </c>
      <c r="B286" t="s">
        <v>291</v>
      </c>
      <c r="C286" t="s">
        <v>269</v>
      </c>
      <c r="D286" s="4">
        <f>'Grunddaten Umlage § 3_IST'!H286</f>
        <v>0</v>
      </c>
      <c r="E286" s="65">
        <f>'Grunddaten Umlage § 3_IST'!I286</f>
        <v>0</v>
      </c>
    </row>
    <row r="287" spans="1:5" x14ac:dyDescent="0.25">
      <c r="A287">
        <v>62389</v>
      </c>
      <c r="B287" t="s">
        <v>292</v>
      </c>
      <c r="C287" t="s">
        <v>269</v>
      </c>
      <c r="D287" s="4">
        <f>'Grunddaten Umlage § 3_IST'!H287</f>
        <v>0</v>
      </c>
      <c r="E287" s="65">
        <f>'Grunddaten Umlage § 3_IST'!I287</f>
        <v>0</v>
      </c>
    </row>
    <row r="288" spans="1:5" ht="15.75" thickBot="1" x14ac:dyDescent="0.3">
      <c r="A288">
        <v>62390</v>
      </c>
      <c r="B288" s="10" t="s">
        <v>293</v>
      </c>
      <c r="C288" s="10" t="s">
        <v>269</v>
      </c>
      <c r="D288" s="11">
        <f>'Grunddaten Umlage § 3_IST'!H288</f>
        <v>0</v>
      </c>
      <c r="E288" s="66">
        <f>'Grunddaten Umlage § 3_IST'!I288</f>
        <v>0</v>
      </c>
    </row>
    <row r="289" spans="2:5" x14ac:dyDescent="0.25">
      <c r="B289" s="8" t="s">
        <v>302</v>
      </c>
      <c r="C289" s="8"/>
      <c r="D289" s="143">
        <f>SUM(D3:D288)</f>
        <v>1384538.9515967753</v>
      </c>
      <c r="E289" s="143">
        <f>SUM(E3:E288)</f>
        <v>-115267.81384623761</v>
      </c>
    </row>
    <row r="290" spans="2:5" x14ac:dyDescent="0.25">
      <c r="B290" s="12"/>
      <c r="C290" s="12"/>
      <c r="D290" s="14"/>
      <c r="E290" s="144"/>
    </row>
  </sheetData>
  <pageMargins left="0.7" right="0.7" top="0.78740157499999996" bottom="0.78740157499999996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E290"/>
  <sheetViews>
    <sheetView workbookViewId="0">
      <selection activeCell="A3" sqref="A3"/>
    </sheetView>
  </sheetViews>
  <sheetFormatPr baseColWidth="10" defaultRowHeight="15" x14ac:dyDescent="0.25"/>
  <cols>
    <col min="1" max="1" width="9.85546875" customWidth="1"/>
    <col min="2" max="2" width="29.28515625" customWidth="1"/>
    <col min="3" max="3" width="20.28515625" customWidth="1"/>
    <col min="4" max="4" width="15.7109375" style="4" customWidth="1"/>
    <col min="5" max="5" width="13.7109375" style="4" customWidth="1"/>
  </cols>
  <sheetData>
    <row r="1" spans="1:5" ht="30.75" customHeight="1" x14ac:dyDescent="0.25">
      <c r="A1" s="154" t="s">
        <v>318</v>
      </c>
      <c r="B1" s="154"/>
      <c r="C1" s="154"/>
      <c r="D1" s="154"/>
      <c r="E1" s="154"/>
    </row>
    <row r="2" spans="1:5" s="60" customFormat="1" ht="44.25" customHeight="1" x14ac:dyDescent="0.25">
      <c r="A2" s="2" t="s">
        <v>0</v>
      </c>
      <c r="B2" s="2" t="s">
        <v>1</v>
      </c>
      <c r="C2" s="2" t="s">
        <v>2</v>
      </c>
      <c r="D2" s="31" t="s">
        <v>320</v>
      </c>
      <c r="E2" s="31" t="s">
        <v>321</v>
      </c>
    </row>
    <row r="3" spans="1:5" x14ac:dyDescent="0.25">
      <c r="A3">
        <v>60101</v>
      </c>
      <c r="B3" t="s">
        <v>3</v>
      </c>
      <c r="C3" t="s">
        <v>3</v>
      </c>
      <c r="D3" s="4">
        <f>'Grunddaten Umlage § 3_IST'!J3</f>
        <v>0</v>
      </c>
      <c r="E3" s="4">
        <f>D3/12</f>
        <v>0</v>
      </c>
    </row>
    <row r="4" spans="1:5" x14ac:dyDescent="0.25">
      <c r="A4">
        <v>60305</v>
      </c>
      <c r="B4" t="s">
        <v>4</v>
      </c>
      <c r="C4" t="s">
        <v>5</v>
      </c>
      <c r="D4" s="4">
        <f>'Grunddaten Umlage § 3_IST'!J4</f>
        <v>2840.3275870988082</v>
      </c>
      <c r="E4" s="4">
        <f t="shared" ref="E4:E67" si="0">D4/12</f>
        <v>236.69396559156735</v>
      </c>
    </row>
    <row r="5" spans="1:5" x14ac:dyDescent="0.25">
      <c r="A5">
        <v>60318</v>
      </c>
      <c r="B5" t="s">
        <v>6</v>
      </c>
      <c r="C5" t="s">
        <v>5</v>
      </c>
      <c r="D5" s="4">
        <f>'Grunddaten Umlage § 3_IST'!J5</f>
        <v>5813.7971751654413</v>
      </c>
      <c r="E5" s="4">
        <f t="shared" si="0"/>
        <v>484.48309793045343</v>
      </c>
    </row>
    <row r="6" spans="1:5" x14ac:dyDescent="0.25">
      <c r="A6">
        <v>60323</v>
      </c>
      <c r="B6" t="s">
        <v>7</v>
      </c>
      <c r="C6" t="s">
        <v>5</v>
      </c>
      <c r="D6" s="4">
        <f>'Grunddaten Umlage § 3_IST'!J6</f>
        <v>1248.8683048717919</v>
      </c>
      <c r="E6" s="4">
        <f t="shared" si="0"/>
        <v>104.07235873931599</v>
      </c>
    </row>
    <row r="7" spans="1:5" x14ac:dyDescent="0.25">
      <c r="A7">
        <v>60324</v>
      </c>
      <c r="B7" t="s">
        <v>8</v>
      </c>
      <c r="C7" t="s">
        <v>5</v>
      </c>
      <c r="D7" s="4">
        <f>'Grunddaten Umlage § 3_IST'!J7</f>
        <v>1482.2569135642307</v>
      </c>
      <c r="E7" s="4">
        <f t="shared" si="0"/>
        <v>123.52140946368588</v>
      </c>
    </row>
    <row r="8" spans="1:5" x14ac:dyDescent="0.25">
      <c r="A8">
        <v>60326</v>
      </c>
      <c r="B8" t="s">
        <v>9</v>
      </c>
      <c r="C8" t="s">
        <v>5</v>
      </c>
      <c r="D8" s="4">
        <f>'Grunddaten Umlage § 3_IST'!J8</f>
        <v>1124.1763863001661</v>
      </c>
      <c r="E8" s="4">
        <f t="shared" si="0"/>
        <v>93.681365525013845</v>
      </c>
    </row>
    <row r="9" spans="1:5" x14ac:dyDescent="0.25">
      <c r="A9">
        <v>60329</v>
      </c>
      <c r="B9" t="s">
        <v>10</v>
      </c>
      <c r="C9" t="s">
        <v>5</v>
      </c>
      <c r="D9" s="4">
        <f>'Grunddaten Umlage § 3_IST'!J9</f>
        <v>1008.3665765064948</v>
      </c>
      <c r="E9" s="4">
        <f t="shared" si="0"/>
        <v>84.030548042207897</v>
      </c>
    </row>
    <row r="10" spans="1:5" x14ac:dyDescent="0.25">
      <c r="A10">
        <v>60341</v>
      </c>
      <c r="B10" t="s">
        <v>11</v>
      </c>
      <c r="C10" t="s">
        <v>5</v>
      </c>
      <c r="D10" s="4">
        <f>'Grunddaten Umlage § 3_IST'!J10</f>
        <v>1411.0115525584383</v>
      </c>
      <c r="E10" s="4">
        <f t="shared" si="0"/>
        <v>117.58429604653652</v>
      </c>
    </row>
    <row r="11" spans="1:5" x14ac:dyDescent="0.25">
      <c r="A11">
        <v>60344</v>
      </c>
      <c r="B11" t="s">
        <v>5</v>
      </c>
      <c r="C11" t="s">
        <v>5</v>
      </c>
      <c r="D11" s="4">
        <f>'Grunddaten Umlage § 3_IST'!J11</f>
        <v>11727.945652932529</v>
      </c>
      <c r="E11" s="4">
        <f t="shared" si="0"/>
        <v>977.32880441104408</v>
      </c>
    </row>
    <row r="12" spans="1:5" x14ac:dyDescent="0.25">
      <c r="A12">
        <v>60345</v>
      </c>
      <c r="B12" t="s">
        <v>12</v>
      </c>
      <c r="C12" t="s">
        <v>5</v>
      </c>
      <c r="D12" s="4">
        <f>'Grunddaten Umlage § 3_IST'!J12</f>
        <v>4843.3855204190995</v>
      </c>
      <c r="E12" s="4">
        <f t="shared" si="0"/>
        <v>403.61546003492498</v>
      </c>
    </row>
    <row r="13" spans="1:5" x14ac:dyDescent="0.25">
      <c r="A13">
        <v>60346</v>
      </c>
      <c r="B13" t="s">
        <v>13</v>
      </c>
      <c r="C13" t="s">
        <v>5</v>
      </c>
      <c r="D13" s="4">
        <f>'Grunddaten Umlage § 3_IST'!J13</f>
        <v>3191.282285006253</v>
      </c>
      <c r="E13" s="4">
        <f t="shared" si="0"/>
        <v>265.94019041718775</v>
      </c>
    </row>
    <row r="14" spans="1:5" x14ac:dyDescent="0.25">
      <c r="A14">
        <v>60347</v>
      </c>
      <c r="B14" t="s">
        <v>14</v>
      </c>
      <c r="C14" t="s">
        <v>5</v>
      </c>
      <c r="D14" s="4">
        <f>'Grunddaten Umlage § 3_IST'!J14</f>
        <v>2522.0547723199043</v>
      </c>
      <c r="E14" s="4">
        <f t="shared" si="0"/>
        <v>210.17123102665869</v>
      </c>
    </row>
    <row r="15" spans="1:5" x14ac:dyDescent="0.25">
      <c r="A15">
        <v>60348</v>
      </c>
      <c r="B15" t="s">
        <v>15</v>
      </c>
      <c r="C15" t="s">
        <v>5</v>
      </c>
      <c r="D15" s="4">
        <f>'Grunddaten Umlage § 3_IST'!J15</f>
        <v>2565.2124351307557</v>
      </c>
      <c r="E15" s="4">
        <f t="shared" si="0"/>
        <v>213.76770292756296</v>
      </c>
    </row>
    <row r="16" spans="1:5" x14ac:dyDescent="0.25">
      <c r="A16">
        <v>60349</v>
      </c>
      <c r="B16" t="s">
        <v>16</v>
      </c>
      <c r="C16" t="s">
        <v>5</v>
      </c>
      <c r="D16" s="4">
        <f>'Grunddaten Umlage § 3_IST'!J16</f>
        <v>3318.3526060179533</v>
      </c>
      <c r="E16" s="4">
        <f t="shared" si="0"/>
        <v>276.52938383482945</v>
      </c>
    </row>
    <row r="17" spans="1:5" x14ac:dyDescent="0.25">
      <c r="A17">
        <v>60350</v>
      </c>
      <c r="B17" t="s">
        <v>17</v>
      </c>
      <c r="C17" t="s">
        <v>5</v>
      </c>
      <c r="D17" s="4">
        <f>'Grunddaten Umlage § 3_IST'!J17</f>
        <v>6459.8589461336851</v>
      </c>
      <c r="E17" s="4">
        <f t="shared" si="0"/>
        <v>538.32157884447372</v>
      </c>
    </row>
    <row r="18" spans="1:5" x14ac:dyDescent="0.25">
      <c r="A18">
        <v>60351</v>
      </c>
      <c r="B18" t="s">
        <v>18</v>
      </c>
      <c r="C18" t="s">
        <v>5</v>
      </c>
      <c r="D18" s="4">
        <f>'Grunddaten Umlage § 3_IST'!J18</f>
        <v>3388.430390553418</v>
      </c>
      <c r="E18" s="4">
        <f t="shared" si="0"/>
        <v>282.36919921278485</v>
      </c>
    </row>
    <row r="19" spans="1:5" x14ac:dyDescent="0.25">
      <c r="A19">
        <v>60608</v>
      </c>
      <c r="B19" t="s">
        <v>19</v>
      </c>
      <c r="C19" t="s">
        <v>20</v>
      </c>
      <c r="D19" s="4">
        <f>'Grunddaten Umlage § 3_IST'!J19</f>
        <v>6412.4500026854394</v>
      </c>
      <c r="E19" s="4">
        <f t="shared" si="0"/>
        <v>534.37083355711991</v>
      </c>
    </row>
    <row r="20" spans="1:5" x14ac:dyDescent="0.25">
      <c r="A20">
        <v>60611</v>
      </c>
      <c r="B20" t="s">
        <v>21</v>
      </c>
      <c r="C20" t="s">
        <v>20</v>
      </c>
      <c r="D20" s="4">
        <f>'Grunddaten Umlage § 3_IST'!J20</f>
        <v>3666.6330984542101</v>
      </c>
      <c r="E20" s="4">
        <f t="shared" si="0"/>
        <v>305.55275820451749</v>
      </c>
    </row>
    <row r="21" spans="1:5" x14ac:dyDescent="0.25">
      <c r="A21">
        <v>60613</v>
      </c>
      <c r="B21" t="s">
        <v>22</v>
      </c>
      <c r="C21" t="s">
        <v>20</v>
      </c>
      <c r="D21" s="4">
        <f>'Grunddaten Umlage § 3_IST'!J21</f>
        <v>9052.4121055138676</v>
      </c>
      <c r="E21" s="4">
        <f t="shared" si="0"/>
        <v>754.36767545948896</v>
      </c>
    </row>
    <row r="22" spans="1:5" x14ac:dyDescent="0.25">
      <c r="A22">
        <v>60617</v>
      </c>
      <c r="B22" t="s">
        <v>23</v>
      </c>
      <c r="C22" t="s">
        <v>20</v>
      </c>
      <c r="D22" s="4">
        <f>'Grunddaten Umlage § 3_IST'!J22</f>
        <v>0</v>
      </c>
      <c r="E22" s="4">
        <f t="shared" si="0"/>
        <v>0</v>
      </c>
    </row>
    <row r="23" spans="1:5" x14ac:dyDescent="0.25">
      <c r="A23">
        <v>60618</v>
      </c>
      <c r="B23" t="s">
        <v>24</v>
      </c>
      <c r="C23" t="s">
        <v>20</v>
      </c>
      <c r="D23" s="4">
        <f>'Grunddaten Umlage § 3_IST'!J23</f>
        <v>1108.4040402128398</v>
      </c>
      <c r="E23" s="4">
        <f t="shared" si="0"/>
        <v>92.367003351069982</v>
      </c>
    </row>
    <row r="24" spans="1:5" x14ac:dyDescent="0.25">
      <c r="A24">
        <v>60619</v>
      </c>
      <c r="B24" t="s">
        <v>25</v>
      </c>
      <c r="C24" t="s">
        <v>20</v>
      </c>
      <c r="D24" s="4">
        <f>'Grunddaten Umlage § 3_IST'!J24</f>
        <v>2874.8236061407711</v>
      </c>
      <c r="E24" s="4">
        <f t="shared" si="0"/>
        <v>239.56863384506426</v>
      </c>
    </row>
    <row r="25" spans="1:5" x14ac:dyDescent="0.25">
      <c r="A25">
        <v>60623</v>
      </c>
      <c r="B25" t="s">
        <v>26</v>
      </c>
      <c r="C25" t="s">
        <v>20</v>
      </c>
      <c r="D25" s="4">
        <f>'Grunddaten Umlage § 3_IST'!J25</f>
        <v>1841.3435231648884</v>
      </c>
      <c r="E25" s="4">
        <f t="shared" si="0"/>
        <v>153.44529359707403</v>
      </c>
    </row>
    <row r="26" spans="1:5" x14ac:dyDescent="0.25">
      <c r="A26">
        <v>60624</v>
      </c>
      <c r="B26" t="s">
        <v>27</v>
      </c>
      <c r="C26" t="s">
        <v>20</v>
      </c>
      <c r="D26" s="4">
        <f>'Grunddaten Umlage § 3_IST'!J26</f>
        <v>8834.806352399959</v>
      </c>
      <c r="E26" s="4">
        <f t="shared" si="0"/>
        <v>736.23386269999662</v>
      </c>
    </row>
    <row r="27" spans="1:5" x14ac:dyDescent="0.25">
      <c r="A27">
        <v>60626</v>
      </c>
      <c r="B27" t="s">
        <v>28</v>
      </c>
      <c r="C27" t="s">
        <v>20</v>
      </c>
      <c r="D27" s="4">
        <f>'Grunddaten Umlage § 3_IST'!J27</f>
        <v>2689.5118622092332</v>
      </c>
      <c r="E27" s="4">
        <f t="shared" si="0"/>
        <v>224.1259885174361</v>
      </c>
    </row>
    <row r="28" spans="1:5" x14ac:dyDescent="0.25">
      <c r="A28">
        <v>60628</v>
      </c>
      <c r="B28" t="s">
        <v>29</v>
      </c>
      <c r="C28" t="s">
        <v>20</v>
      </c>
      <c r="D28" s="4">
        <f>'Grunddaten Umlage § 3_IST'!J28</f>
        <v>2374.9443374262655</v>
      </c>
      <c r="E28" s="4">
        <f t="shared" si="0"/>
        <v>197.91202811885546</v>
      </c>
    </row>
    <row r="29" spans="1:5" x14ac:dyDescent="0.25">
      <c r="A29">
        <v>60629</v>
      </c>
      <c r="B29" t="s">
        <v>30</v>
      </c>
      <c r="C29" t="s">
        <v>20</v>
      </c>
      <c r="D29" s="4">
        <f>'Grunddaten Umlage § 3_IST'!J29</f>
        <v>4905.4112059607296</v>
      </c>
      <c r="E29" s="4">
        <f t="shared" si="0"/>
        <v>408.78426716339413</v>
      </c>
    </row>
    <row r="30" spans="1:5" x14ac:dyDescent="0.25">
      <c r="A30">
        <v>60632</v>
      </c>
      <c r="B30" t="s">
        <v>31</v>
      </c>
      <c r="C30" t="s">
        <v>20</v>
      </c>
      <c r="D30" s="4">
        <f>'Grunddaten Umlage § 3_IST'!J30</f>
        <v>2587.9175765377845</v>
      </c>
      <c r="E30" s="4">
        <f t="shared" si="0"/>
        <v>215.65979804481537</v>
      </c>
    </row>
    <row r="31" spans="1:5" x14ac:dyDescent="0.25">
      <c r="A31">
        <v>60639</v>
      </c>
      <c r="B31" t="s">
        <v>32</v>
      </c>
      <c r="C31" t="s">
        <v>20</v>
      </c>
      <c r="D31" s="4">
        <f>'Grunddaten Umlage § 3_IST'!J31</f>
        <v>1078.1291734571955</v>
      </c>
      <c r="E31" s="4">
        <f t="shared" si="0"/>
        <v>89.844097788099631</v>
      </c>
    </row>
    <row r="32" spans="1:5" x14ac:dyDescent="0.25">
      <c r="A32">
        <v>60641</v>
      </c>
      <c r="B32" t="s">
        <v>33</v>
      </c>
      <c r="C32" t="s">
        <v>20</v>
      </c>
      <c r="D32" s="4">
        <f>'Grunddaten Umlage § 3_IST'!J32</f>
        <v>807.13168471824815</v>
      </c>
      <c r="E32" s="4">
        <f t="shared" si="0"/>
        <v>67.260973726520675</v>
      </c>
    </row>
    <row r="33" spans="1:5" x14ac:dyDescent="0.25">
      <c r="A33">
        <v>60642</v>
      </c>
      <c r="B33" t="s">
        <v>34</v>
      </c>
      <c r="C33" t="s">
        <v>20</v>
      </c>
      <c r="D33" s="4">
        <f>'Grunddaten Umlage § 3_IST'!J33</f>
        <v>1627.6059485884011</v>
      </c>
      <c r="E33" s="4">
        <f t="shared" si="0"/>
        <v>135.63382904903344</v>
      </c>
    </row>
    <row r="34" spans="1:5" x14ac:dyDescent="0.25">
      <c r="A34">
        <v>60645</v>
      </c>
      <c r="B34" t="s">
        <v>35</v>
      </c>
      <c r="C34" t="s">
        <v>20</v>
      </c>
      <c r="D34" s="4">
        <f>'Grunddaten Umlage § 3_IST'!J34</f>
        <v>2395.4135974378846</v>
      </c>
      <c r="E34" s="4">
        <f t="shared" si="0"/>
        <v>199.61779978649039</v>
      </c>
    </row>
    <row r="35" spans="1:5" x14ac:dyDescent="0.25">
      <c r="A35">
        <v>60646</v>
      </c>
      <c r="B35" t="s">
        <v>36</v>
      </c>
      <c r="C35" t="s">
        <v>20</v>
      </c>
      <c r="D35" s="4">
        <f>'Grunddaten Umlage § 3_IST'!J35</f>
        <v>1974.1717881035584</v>
      </c>
      <c r="E35" s="4">
        <f t="shared" si="0"/>
        <v>164.51431567529653</v>
      </c>
    </row>
    <row r="36" spans="1:5" x14ac:dyDescent="0.25">
      <c r="A36">
        <v>60647</v>
      </c>
      <c r="B36" t="s">
        <v>37</v>
      </c>
      <c r="C36" t="s">
        <v>20</v>
      </c>
      <c r="D36" s="4">
        <f>'Grunddaten Umlage § 3_IST'!J36</f>
        <v>449.65092994540902</v>
      </c>
      <c r="E36" s="4">
        <f t="shared" si="0"/>
        <v>37.470910828784085</v>
      </c>
    </row>
    <row r="37" spans="1:5" x14ac:dyDescent="0.25">
      <c r="A37">
        <v>60648</v>
      </c>
      <c r="B37" t="s">
        <v>38</v>
      </c>
      <c r="C37" t="s">
        <v>20</v>
      </c>
      <c r="D37" s="4">
        <f>'Grunddaten Umlage § 3_IST'!J37</f>
        <v>1588.4006316811779</v>
      </c>
      <c r="E37" s="4">
        <f t="shared" si="0"/>
        <v>132.36671930676482</v>
      </c>
    </row>
    <row r="38" spans="1:5" x14ac:dyDescent="0.25">
      <c r="A38">
        <v>60651</v>
      </c>
      <c r="B38" t="s">
        <v>39</v>
      </c>
      <c r="C38" t="s">
        <v>20</v>
      </c>
      <c r="D38" s="4">
        <f>'Grunddaten Umlage § 3_IST'!J38</f>
        <v>1683.1134465247715</v>
      </c>
      <c r="E38" s="4">
        <f t="shared" si="0"/>
        <v>140.25945387706429</v>
      </c>
    </row>
    <row r="39" spans="1:5" x14ac:dyDescent="0.25">
      <c r="A39">
        <v>60653</v>
      </c>
      <c r="B39" t="s">
        <v>40</v>
      </c>
      <c r="C39" t="s">
        <v>20</v>
      </c>
      <c r="D39" s="4">
        <f>'Grunddaten Umlage § 3_IST'!J39</f>
        <v>3144.9760380644188</v>
      </c>
      <c r="E39" s="4">
        <f t="shared" si="0"/>
        <v>262.08133650536826</v>
      </c>
    </row>
    <row r="40" spans="1:5" x14ac:dyDescent="0.25">
      <c r="A40">
        <v>60654</v>
      </c>
      <c r="B40" t="s">
        <v>41</v>
      </c>
      <c r="C40" t="s">
        <v>20</v>
      </c>
      <c r="D40" s="4">
        <f>'Grunddaten Umlage § 3_IST'!J40</f>
        <v>1903.2532671309073</v>
      </c>
      <c r="E40" s="4">
        <f t="shared" si="0"/>
        <v>158.60443892757561</v>
      </c>
    </row>
    <row r="41" spans="1:5" x14ac:dyDescent="0.25">
      <c r="A41">
        <v>60655</v>
      </c>
      <c r="B41" t="s">
        <v>42</v>
      </c>
      <c r="C41" t="s">
        <v>20</v>
      </c>
      <c r="D41" s="4">
        <f>'Grunddaten Umlage § 3_IST'!J41</f>
        <v>2851.3914068169661</v>
      </c>
      <c r="E41" s="4">
        <f t="shared" si="0"/>
        <v>237.61595056808051</v>
      </c>
    </row>
    <row r="42" spans="1:5" x14ac:dyDescent="0.25">
      <c r="A42">
        <v>60656</v>
      </c>
      <c r="B42" t="s">
        <v>43</v>
      </c>
      <c r="C42" t="s">
        <v>20</v>
      </c>
      <c r="D42" s="4">
        <f>'Grunddaten Umlage § 3_IST'!J42</f>
        <v>2092.4732331044161</v>
      </c>
      <c r="E42" s="4">
        <f t="shared" si="0"/>
        <v>174.37276942536801</v>
      </c>
    </row>
    <row r="43" spans="1:5" x14ac:dyDescent="0.25">
      <c r="A43">
        <v>60659</v>
      </c>
      <c r="B43" t="s">
        <v>44</v>
      </c>
      <c r="C43" t="s">
        <v>20</v>
      </c>
      <c r="D43" s="4">
        <f>'Grunddaten Umlage § 3_IST'!J43</f>
        <v>3097.3540131104437</v>
      </c>
      <c r="E43" s="4">
        <f t="shared" si="0"/>
        <v>258.11283442587029</v>
      </c>
    </row>
    <row r="44" spans="1:5" x14ac:dyDescent="0.25">
      <c r="A44">
        <v>60660</v>
      </c>
      <c r="B44" t="s">
        <v>45</v>
      </c>
      <c r="C44" t="s">
        <v>20</v>
      </c>
      <c r="D44" s="4">
        <f>'Grunddaten Umlage § 3_IST'!J44</f>
        <v>3570.9360203264532</v>
      </c>
      <c r="E44" s="4">
        <f t="shared" si="0"/>
        <v>297.5780016938711</v>
      </c>
    </row>
    <row r="45" spans="1:5" x14ac:dyDescent="0.25">
      <c r="A45">
        <v>60661</v>
      </c>
      <c r="B45" t="s">
        <v>46</v>
      </c>
      <c r="C45" t="s">
        <v>20</v>
      </c>
      <c r="D45" s="4">
        <f>'Grunddaten Umlage § 3_IST'!J45</f>
        <v>4832.8424834219541</v>
      </c>
      <c r="E45" s="4">
        <f t="shared" si="0"/>
        <v>402.73687361849619</v>
      </c>
    </row>
    <row r="46" spans="1:5" x14ac:dyDescent="0.25">
      <c r="A46">
        <v>60662</v>
      </c>
      <c r="B46" t="s">
        <v>47</v>
      </c>
      <c r="C46" t="s">
        <v>20</v>
      </c>
      <c r="D46" s="4">
        <f>'Grunddaten Umlage § 3_IST'!J46</f>
        <v>3808.1793835243179</v>
      </c>
      <c r="E46" s="4">
        <f t="shared" si="0"/>
        <v>317.34828196035983</v>
      </c>
    </row>
    <row r="47" spans="1:5" x14ac:dyDescent="0.25">
      <c r="A47">
        <v>60663</v>
      </c>
      <c r="B47" t="s">
        <v>48</v>
      </c>
      <c r="C47" t="s">
        <v>20</v>
      </c>
      <c r="D47" s="4">
        <f>'Grunddaten Umlage § 3_IST'!J47</f>
        <v>5867.3551367669097</v>
      </c>
      <c r="E47" s="4">
        <f t="shared" si="0"/>
        <v>488.94626139724249</v>
      </c>
    </row>
    <row r="48" spans="1:5" x14ac:dyDescent="0.25">
      <c r="A48">
        <v>60664</v>
      </c>
      <c r="B48" t="s">
        <v>49</v>
      </c>
      <c r="C48" t="s">
        <v>20</v>
      </c>
      <c r="D48" s="4">
        <f>'Grunddaten Umlage § 3_IST'!J48</f>
        <v>10353.796915126037</v>
      </c>
      <c r="E48" s="4">
        <f t="shared" si="0"/>
        <v>862.8164095938364</v>
      </c>
    </row>
    <row r="49" spans="1:5" x14ac:dyDescent="0.25">
      <c r="A49">
        <v>60665</v>
      </c>
      <c r="B49" t="s">
        <v>50</v>
      </c>
      <c r="C49" t="s">
        <v>20</v>
      </c>
      <c r="D49" s="4">
        <f>'Grunddaten Umlage § 3_IST'!J49</f>
        <v>4839.6200022949424</v>
      </c>
      <c r="E49" s="4">
        <f t="shared" si="0"/>
        <v>403.30166685791187</v>
      </c>
    </row>
    <row r="50" spans="1:5" x14ac:dyDescent="0.25">
      <c r="A50">
        <v>60666</v>
      </c>
      <c r="B50" t="s">
        <v>51</v>
      </c>
      <c r="C50" t="s">
        <v>20</v>
      </c>
      <c r="D50" s="4">
        <f>'Grunddaten Umlage § 3_IST'!J50</f>
        <v>1836.7781921851172</v>
      </c>
      <c r="E50" s="4">
        <f t="shared" si="0"/>
        <v>153.06484934875976</v>
      </c>
    </row>
    <row r="51" spans="1:5" x14ac:dyDescent="0.25">
      <c r="A51">
        <v>60667</v>
      </c>
      <c r="B51" t="s">
        <v>52</v>
      </c>
      <c r="C51" t="s">
        <v>20</v>
      </c>
      <c r="D51" s="4">
        <f>'Grunddaten Umlage § 3_IST'!J51</f>
        <v>9028.0219309208733</v>
      </c>
      <c r="E51" s="4">
        <f t="shared" si="0"/>
        <v>752.33516091007277</v>
      </c>
    </row>
    <row r="52" spans="1:5" x14ac:dyDescent="0.25">
      <c r="A52">
        <v>60668</v>
      </c>
      <c r="B52" t="s">
        <v>53</v>
      </c>
      <c r="C52" t="s">
        <v>20</v>
      </c>
      <c r="D52" s="4">
        <f>'Grunddaten Umlage § 3_IST'!J52</f>
        <v>2475.8379503472725</v>
      </c>
      <c r="E52" s="4">
        <f t="shared" si="0"/>
        <v>206.31982919560605</v>
      </c>
    </row>
    <row r="53" spans="1:5" x14ac:dyDescent="0.25">
      <c r="A53">
        <v>60669</v>
      </c>
      <c r="B53" t="s">
        <v>54</v>
      </c>
      <c r="C53" t="s">
        <v>20</v>
      </c>
      <c r="D53" s="4">
        <f>'Grunddaten Umlage § 3_IST'!J53</f>
        <v>12564.452245643322</v>
      </c>
      <c r="E53" s="4">
        <f t="shared" si="0"/>
        <v>1047.0376871369435</v>
      </c>
    </row>
    <row r="54" spans="1:5" x14ac:dyDescent="0.25">
      <c r="A54">
        <v>60670</v>
      </c>
      <c r="B54" t="s">
        <v>55</v>
      </c>
      <c r="C54" t="s">
        <v>20</v>
      </c>
      <c r="D54" s="4">
        <f>'Grunddaten Umlage § 3_IST'!J54</f>
        <v>9949.4898278942273</v>
      </c>
      <c r="E54" s="4">
        <f t="shared" si="0"/>
        <v>829.12415232451895</v>
      </c>
    </row>
    <row r="55" spans="1:5" x14ac:dyDescent="0.25">
      <c r="A55">
        <v>61001</v>
      </c>
      <c r="B55" t="s">
        <v>56</v>
      </c>
      <c r="C55" t="s">
        <v>57</v>
      </c>
      <c r="D55" s="4">
        <f>'Grunddaten Umlage § 3_IST'!J55</f>
        <v>1074.5587466928669</v>
      </c>
      <c r="E55" s="4">
        <f t="shared" si="0"/>
        <v>89.546562224405577</v>
      </c>
    </row>
    <row r="56" spans="1:5" x14ac:dyDescent="0.25">
      <c r="A56">
        <v>61002</v>
      </c>
      <c r="B56" t="s">
        <v>58</v>
      </c>
      <c r="C56" t="s">
        <v>57</v>
      </c>
      <c r="D56" s="4">
        <f>'Grunddaten Umlage § 3_IST'!J56</f>
        <v>753.89402543489155</v>
      </c>
      <c r="E56" s="4">
        <f t="shared" si="0"/>
        <v>62.824502119574298</v>
      </c>
    </row>
    <row r="57" spans="1:5" x14ac:dyDescent="0.25">
      <c r="A57">
        <v>61007</v>
      </c>
      <c r="B57" t="s">
        <v>59</v>
      </c>
      <c r="C57" t="s">
        <v>57</v>
      </c>
      <c r="D57" s="4">
        <f>'Grunddaten Umlage § 3_IST'!J57</f>
        <v>951.58724154649201</v>
      </c>
      <c r="E57" s="4">
        <f t="shared" si="0"/>
        <v>79.298936795540996</v>
      </c>
    </row>
    <row r="58" spans="1:5" x14ac:dyDescent="0.25">
      <c r="A58">
        <v>61008</v>
      </c>
      <c r="B58" t="s">
        <v>60</v>
      </c>
      <c r="C58" t="s">
        <v>57</v>
      </c>
      <c r="D58" s="4">
        <f>'Grunddaten Umlage § 3_IST'!J58</f>
        <v>1263.7393320769861</v>
      </c>
      <c r="E58" s="4">
        <f t="shared" si="0"/>
        <v>105.3116110064155</v>
      </c>
    </row>
    <row r="59" spans="1:5" x14ac:dyDescent="0.25">
      <c r="A59">
        <v>61012</v>
      </c>
      <c r="B59" t="s">
        <v>61</v>
      </c>
      <c r="C59" t="s">
        <v>57</v>
      </c>
      <c r="D59" s="4">
        <f>'Grunddaten Umlage § 3_IST'!J59</f>
        <v>2164.7379061760766</v>
      </c>
      <c r="E59" s="4">
        <f t="shared" si="0"/>
        <v>180.39482551467304</v>
      </c>
    </row>
    <row r="60" spans="1:5" x14ac:dyDescent="0.25">
      <c r="A60">
        <v>61013</v>
      </c>
      <c r="B60" t="s">
        <v>62</v>
      </c>
      <c r="C60" t="s">
        <v>57</v>
      </c>
      <c r="D60" s="4">
        <f>'Grunddaten Umlage § 3_IST'!J60</f>
        <v>1657.3363562651987</v>
      </c>
      <c r="E60" s="4">
        <f t="shared" si="0"/>
        <v>138.11136302209988</v>
      </c>
    </row>
    <row r="61" spans="1:5" x14ac:dyDescent="0.25">
      <c r="A61">
        <v>61016</v>
      </c>
      <c r="B61" t="s">
        <v>63</v>
      </c>
      <c r="C61" t="s">
        <v>57</v>
      </c>
      <c r="D61" s="4">
        <f>'Grunddaten Umlage § 3_IST'!J61</f>
        <v>1438.5689529139038</v>
      </c>
      <c r="E61" s="4">
        <f t="shared" si="0"/>
        <v>119.88074607615864</v>
      </c>
    </row>
    <row r="62" spans="1:5" x14ac:dyDescent="0.25">
      <c r="A62">
        <v>61017</v>
      </c>
      <c r="B62" t="s">
        <v>64</v>
      </c>
      <c r="C62" t="s">
        <v>57</v>
      </c>
      <c r="D62" s="4">
        <f>'Grunddaten Umlage § 3_IST'!J62</f>
        <v>1001.6734764502917</v>
      </c>
      <c r="E62" s="4">
        <f t="shared" si="0"/>
        <v>83.472789704190973</v>
      </c>
    </row>
    <row r="63" spans="1:5" x14ac:dyDescent="0.25">
      <c r="A63">
        <v>61019</v>
      </c>
      <c r="B63" t="s">
        <v>65</v>
      </c>
      <c r="C63" t="s">
        <v>57</v>
      </c>
      <c r="D63" s="4">
        <f>'Grunddaten Umlage § 3_IST'!J63</f>
        <v>1257.6647375800712</v>
      </c>
      <c r="E63" s="4">
        <f t="shared" si="0"/>
        <v>104.80539479833926</v>
      </c>
    </row>
    <row r="64" spans="1:5" x14ac:dyDescent="0.25">
      <c r="A64">
        <v>61020</v>
      </c>
      <c r="B64" t="s">
        <v>66</v>
      </c>
      <c r="C64" t="s">
        <v>57</v>
      </c>
      <c r="D64" s="4">
        <f>'Grunddaten Umlage § 3_IST'!J64</f>
        <v>1131.2888716317937</v>
      </c>
      <c r="E64" s="4">
        <f t="shared" si="0"/>
        <v>94.274072635982805</v>
      </c>
    </row>
    <row r="65" spans="1:5" x14ac:dyDescent="0.25">
      <c r="A65">
        <v>61021</v>
      </c>
      <c r="B65" t="s">
        <v>67</v>
      </c>
      <c r="C65" t="s">
        <v>57</v>
      </c>
      <c r="D65" s="4">
        <f>'Grunddaten Umlage § 3_IST'!J65</f>
        <v>2845.1572154952241</v>
      </c>
      <c r="E65" s="4">
        <f t="shared" si="0"/>
        <v>237.09643462460201</v>
      </c>
    </row>
    <row r="66" spans="1:5" x14ac:dyDescent="0.25">
      <c r="A66">
        <v>61024</v>
      </c>
      <c r="B66" t="s">
        <v>68</v>
      </c>
      <c r="C66" t="s">
        <v>57</v>
      </c>
      <c r="D66" s="4">
        <f>'Grunddaten Umlage § 3_IST'!J66</f>
        <v>1472.7412979140947</v>
      </c>
      <c r="E66" s="4">
        <f t="shared" si="0"/>
        <v>122.72844149284123</v>
      </c>
    </row>
    <row r="67" spans="1:5" x14ac:dyDescent="0.25">
      <c r="A67">
        <v>61027</v>
      </c>
      <c r="B67" t="s">
        <v>69</v>
      </c>
      <c r="C67" t="s">
        <v>57</v>
      </c>
      <c r="D67" s="4">
        <f>'Grunddaten Umlage § 3_IST'!J67</f>
        <v>1179.9339118328774</v>
      </c>
      <c r="E67" s="4">
        <f t="shared" si="0"/>
        <v>98.327825986073108</v>
      </c>
    </row>
    <row r="68" spans="1:5" x14ac:dyDescent="0.25">
      <c r="A68">
        <v>61030</v>
      </c>
      <c r="B68" t="s">
        <v>70</v>
      </c>
      <c r="C68" t="s">
        <v>57</v>
      </c>
      <c r="D68" s="4">
        <f>'Grunddaten Umlage § 3_IST'!J68</f>
        <v>1174.1123451948827</v>
      </c>
      <c r="E68" s="4">
        <f t="shared" ref="E68:E131" si="1">D68/12</f>
        <v>97.842695432906893</v>
      </c>
    </row>
    <row r="69" spans="1:5" x14ac:dyDescent="0.25">
      <c r="A69">
        <v>61032</v>
      </c>
      <c r="B69" t="s">
        <v>71</v>
      </c>
      <c r="C69" t="s">
        <v>57</v>
      </c>
      <c r="D69" s="4">
        <f>'Grunddaten Umlage § 3_IST'!J69</f>
        <v>1401.414701227244</v>
      </c>
      <c r="E69" s="4">
        <f t="shared" si="1"/>
        <v>116.78455843560367</v>
      </c>
    </row>
    <row r="70" spans="1:5" x14ac:dyDescent="0.25">
      <c r="A70">
        <v>61033</v>
      </c>
      <c r="B70" t="s">
        <v>72</v>
      </c>
      <c r="C70" t="s">
        <v>57</v>
      </c>
      <c r="D70" s="4">
        <f>'Grunddaten Umlage § 3_IST'!J70</f>
        <v>1576.4244578293844</v>
      </c>
      <c r="E70" s="4">
        <f t="shared" si="1"/>
        <v>131.36870481911538</v>
      </c>
    </row>
    <row r="71" spans="1:5" x14ac:dyDescent="0.25">
      <c r="A71">
        <v>61043</v>
      </c>
      <c r="B71" t="s">
        <v>73</v>
      </c>
      <c r="C71" t="s">
        <v>57</v>
      </c>
      <c r="D71" s="4">
        <f>'Grunddaten Umlage § 3_IST'!J71</f>
        <v>2833.6860572702431</v>
      </c>
      <c r="E71" s="4">
        <f t="shared" si="1"/>
        <v>236.14050477252025</v>
      </c>
    </row>
    <row r="72" spans="1:5" x14ac:dyDescent="0.25">
      <c r="A72">
        <v>61045</v>
      </c>
      <c r="B72" t="s">
        <v>74</v>
      </c>
      <c r="C72" t="s">
        <v>57</v>
      </c>
      <c r="D72" s="4">
        <f>'Grunddaten Umlage § 3_IST'!J72</f>
        <v>4548.8778483884444</v>
      </c>
      <c r="E72" s="4">
        <f t="shared" si="1"/>
        <v>379.07315403237038</v>
      </c>
    </row>
    <row r="73" spans="1:5" x14ac:dyDescent="0.25">
      <c r="A73">
        <v>61049</v>
      </c>
      <c r="B73" t="s">
        <v>75</v>
      </c>
      <c r="C73" t="s">
        <v>57</v>
      </c>
      <c r="D73" s="4">
        <f>'Grunddaten Umlage § 3_IST'!J73</f>
        <v>2053.1538433565588</v>
      </c>
      <c r="E73" s="4">
        <f t="shared" si="1"/>
        <v>171.09615361304657</v>
      </c>
    </row>
    <row r="74" spans="1:5" x14ac:dyDescent="0.25">
      <c r="A74">
        <v>61050</v>
      </c>
      <c r="B74" t="s">
        <v>76</v>
      </c>
      <c r="C74" t="s">
        <v>57</v>
      </c>
      <c r="D74" s="4">
        <f>'Grunddaten Umlage § 3_IST'!J74</f>
        <v>2531.0259917538378</v>
      </c>
      <c r="E74" s="4">
        <f t="shared" si="1"/>
        <v>210.91883264615316</v>
      </c>
    </row>
    <row r="75" spans="1:5" x14ac:dyDescent="0.25">
      <c r="A75">
        <v>61051</v>
      </c>
      <c r="B75" t="s">
        <v>77</v>
      </c>
      <c r="C75" t="s">
        <v>57</v>
      </c>
      <c r="D75" s="4">
        <f>'Grunddaten Umlage § 3_IST'!J75</f>
        <v>0</v>
      </c>
      <c r="E75" s="4">
        <f t="shared" si="1"/>
        <v>0</v>
      </c>
    </row>
    <row r="76" spans="1:5" x14ac:dyDescent="0.25">
      <c r="A76">
        <v>61052</v>
      </c>
      <c r="B76" t="s">
        <v>78</v>
      </c>
      <c r="C76" t="s">
        <v>57</v>
      </c>
      <c r="D76" s="4">
        <f>'Grunddaten Umlage § 3_IST'!J76</f>
        <v>1949.0294505394854</v>
      </c>
      <c r="E76" s="4">
        <f t="shared" si="1"/>
        <v>162.41912087829044</v>
      </c>
    </row>
    <row r="77" spans="1:5" x14ac:dyDescent="0.25">
      <c r="A77">
        <v>61053</v>
      </c>
      <c r="B77" t="s">
        <v>57</v>
      </c>
      <c r="C77" t="s">
        <v>57</v>
      </c>
      <c r="D77" s="4">
        <f>'Grunddaten Umlage § 3_IST'!J77</f>
        <v>11946.301197381379</v>
      </c>
      <c r="E77" s="4">
        <f t="shared" si="1"/>
        <v>995.52509978178159</v>
      </c>
    </row>
    <row r="78" spans="1:5" x14ac:dyDescent="0.25">
      <c r="A78">
        <v>61054</v>
      </c>
      <c r="B78" t="s">
        <v>79</v>
      </c>
      <c r="C78" t="s">
        <v>57</v>
      </c>
      <c r="D78" s="4">
        <f>'Grunddaten Umlage § 3_IST'!J78</f>
        <v>2635.686562925041</v>
      </c>
      <c r="E78" s="4">
        <f t="shared" si="1"/>
        <v>219.64054691042008</v>
      </c>
    </row>
    <row r="79" spans="1:5" x14ac:dyDescent="0.25">
      <c r="A79">
        <v>61055</v>
      </c>
      <c r="B79" t="s">
        <v>80</v>
      </c>
      <c r="C79" t="s">
        <v>57</v>
      </c>
      <c r="D79" s="4">
        <f>'Grunddaten Umlage § 3_IST'!J79</f>
        <v>1061.9151601443605</v>
      </c>
      <c r="E79" s="4">
        <f t="shared" si="1"/>
        <v>88.492930012030044</v>
      </c>
    </row>
    <row r="80" spans="1:5" x14ac:dyDescent="0.25">
      <c r="A80">
        <v>61057</v>
      </c>
      <c r="B80" t="s">
        <v>81</v>
      </c>
      <c r="C80" t="s">
        <v>57</v>
      </c>
      <c r="D80" s="4">
        <f>'Grunddaten Umlage § 3_IST'!J80</f>
        <v>2004.8894707566699</v>
      </c>
      <c r="E80" s="4">
        <f t="shared" si="1"/>
        <v>167.07412256305582</v>
      </c>
    </row>
    <row r="81" spans="1:5" x14ac:dyDescent="0.25">
      <c r="A81">
        <v>61059</v>
      </c>
      <c r="B81" t="s">
        <v>82</v>
      </c>
      <c r="C81" t="s">
        <v>57</v>
      </c>
      <c r="D81" s="4">
        <f>'Grunddaten Umlage § 3_IST'!J81</f>
        <v>4336.3007925217435</v>
      </c>
      <c r="E81" s="4">
        <f t="shared" si="1"/>
        <v>361.35839937681197</v>
      </c>
    </row>
    <row r="82" spans="1:5" x14ac:dyDescent="0.25">
      <c r="A82">
        <v>61060</v>
      </c>
      <c r="B82" t="s">
        <v>83</v>
      </c>
      <c r="C82" t="s">
        <v>57</v>
      </c>
      <c r="D82" s="4">
        <f>'Grunddaten Umlage § 3_IST'!J82</f>
        <v>3194.104526290464</v>
      </c>
      <c r="E82" s="4">
        <f t="shared" si="1"/>
        <v>266.17537719087198</v>
      </c>
    </row>
    <row r="83" spans="1:5" x14ac:dyDescent="0.25">
      <c r="A83">
        <v>61061</v>
      </c>
      <c r="B83" t="s">
        <v>84</v>
      </c>
      <c r="C83" t="s">
        <v>57</v>
      </c>
      <c r="D83" s="4">
        <f>'Grunddaten Umlage § 3_IST'!J83</f>
        <v>4993.9831519357422</v>
      </c>
      <c r="E83" s="4">
        <f t="shared" si="1"/>
        <v>416.16526266131183</v>
      </c>
    </row>
    <row r="84" spans="1:5" x14ac:dyDescent="0.25">
      <c r="A84">
        <v>61101</v>
      </c>
      <c r="B84" t="s">
        <v>85</v>
      </c>
      <c r="C84" t="s">
        <v>86</v>
      </c>
      <c r="D84" s="4">
        <f>'Grunddaten Umlage § 3_IST'!J84</f>
        <v>3142.5967212586065</v>
      </c>
      <c r="E84" s="4">
        <f t="shared" si="1"/>
        <v>261.8830601048839</v>
      </c>
    </row>
    <row r="85" spans="1:5" x14ac:dyDescent="0.25">
      <c r="A85">
        <v>61105</v>
      </c>
      <c r="B85" t="s">
        <v>87</v>
      </c>
      <c r="C85" t="s">
        <v>86</v>
      </c>
      <c r="D85" s="4">
        <f>'Grunddaten Umlage § 3_IST'!J85</f>
        <v>793.14627216363112</v>
      </c>
      <c r="E85" s="4">
        <f t="shared" si="1"/>
        <v>66.095522680302594</v>
      </c>
    </row>
    <row r="86" spans="1:5" x14ac:dyDescent="0.25">
      <c r="A86">
        <v>61106</v>
      </c>
      <c r="B86" t="s">
        <v>88</v>
      </c>
      <c r="C86" t="s">
        <v>86</v>
      </c>
      <c r="D86" s="4">
        <f>'Grunddaten Umlage § 3_IST'!J86</f>
        <v>1235.06866286126</v>
      </c>
      <c r="E86" s="4">
        <f t="shared" si="1"/>
        <v>102.92238857177166</v>
      </c>
    </row>
    <row r="87" spans="1:5" x14ac:dyDescent="0.25">
      <c r="A87">
        <v>61107</v>
      </c>
      <c r="B87" t="s">
        <v>89</v>
      </c>
      <c r="C87" t="s">
        <v>86</v>
      </c>
      <c r="D87" s="4">
        <f>'Grunddaten Umlage § 3_IST'!J87</f>
        <v>941.37950818035199</v>
      </c>
      <c r="E87" s="4">
        <f t="shared" si="1"/>
        <v>78.448292348362671</v>
      </c>
    </row>
    <row r="88" spans="1:5" x14ac:dyDescent="0.25">
      <c r="A88">
        <v>61108</v>
      </c>
      <c r="B88" t="s">
        <v>86</v>
      </c>
      <c r="C88" t="s">
        <v>86</v>
      </c>
      <c r="D88" s="4">
        <f>'Grunddaten Umlage § 3_IST'!J88</f>
        <v>0</v>
      </c>
      <c r="E88" s="4">
        <f t="shared" si="1"/>
        <v>0</v>
      </c>
    </row>
    <row r="89" spans="1:5" x14ac:dyDescent="0.25">
      <c r="A89">
        <v>61109</v>
      </c>
      <c r="B89" t="s">
        <v>90</v>
      </c>
      <c r="C89" t="s">
        <v>86</v>
      </c>
      <c r="D89" s="4">
        <f>'Grunddaten Umlage § 3_IST'!J89</f>
        <v>1300.0104779040632</v>
      </c>
      <c r="E89" s="4">
        <f t="shared" si="1"/>
        <v>108.33420649200526</v>
      </c>
    </row>
    <row r="90" spans="1:5" x14ac:dyDescent="0.25">
      <c r="A90">
        <v>61110</v>
      </c>
      <c r="B90" t="s">
        <v>91</v>
      </c>
      <c r="C90" t="s">
        <v>86</v>
      </c>
      <c r="D90" s="4">
        <f>'Grunddaten Umlage § 3_IST'!J90</f>
        <v>2419.116031840847</v>
      </c>
      <c r="E90" s="4">
        <f t="shared" si="1"/>
        <v>201.59300265340391</v>
      </c>
    </row>
    <row r="91" spans="1:5" x14ac:dyDescent="0.25">
      <c r="A91">
        <v>61111</v>
      </c>
      <c r="B91" t="s">
        <v>92</v>
      </c>
      <c r="C91" t="s">
        <v>86</v>
      </c>
      <c r="D91" s="4">
        <f>'Grunddaten Umlage § 3_IST'!J91</f>
        <v>1051.3362000032728</v>
      </c>
      <c r="E91" s="4">
        <f t="shared" si="1"/>
        <v>87.611350000272736</v>
      </c>
    </row>
    <row r="92" spans="1:5" x14ac:dyDescent="0.25">
      <c r="A92">
        <v>61112</v>
      </c>
      <c r="B92" t="s">
        <v>93</v>
      </c>
      <c r="C92" t="s">
        <v>86</v>
      </c>
      <c r="D92" s="4">
        <f>'Grunddaten Umlage § 3_IST'!J92</f>
        <v>374.4616409155667</v>
      </c>
      <c r="E92" s="4">
        <f t="shared" si="1"/>
        <v>31.205136742963891</v>
      </c>
    </row>
    <row r="93" spans="1:5" x14ac:dyDescent="0.25">
      <c r="A93">
        <v>61113</v>
      </c>
      <c r="B93" t="s">
        <v>94</v>
      </c>
      <c r="C93" t="s">
        <v>86</v>
      </c>
      <c r="D93" s="4">
        <f>'Grunddaten Umlage § 3_IST'!J93</f>
        <v>2327.5694826756994</v>
      </c>
      <c r="E93" s="4">
        <f t="shared" si="1"/>
        <v>193.96412355630829</v>
      </c>
    </row>
    <row r="94" spans="1:5" x14ac:dyDescent="0.25">
      <c r="A94">
        <v>61114</v>
      </c>
      <c r="B94" t="s">
        <v>95</v>
      </c>
      <c r="C94" t="s">
        <v>86</v>
      </c>
      <c r="D94" s="4">
        <f>'Grunddaten Umlage § 3_IST'!J94</f>
        <v>2133.756469010978</v>
      </c>
      <c r="E94" s="4">
        <f t="shared" si="1"/>
        <v>177.81303908424817</v>
      </c>
    </row>
    <row r="95" spans="1:5" x14ac:dyDescent="0.25">
      <c r="A95">
        <v>61115</v>
      </c>
      <c r="B95" t="s">
        <v>96</v>
      </c>
      <c r="C95" t="s">
        <v>86</v>
      </c>
      <c r="D95" s="4">
        <f>'Grunddaten Umlage § 3_IST'!J95</f>
        <v>1344.9375584289503</v>
      </c>
      <c r="E95" s="4">
        <f t="shared" si="1"/>
        <v>112.07812986907919</v>
      </c>
    </row>
    <row r="96" spans="1:5" x14ac:dyDescent="0.25">
      <c r="A96">
        <v>61116</v>
      </c>
      <c r="B96" t="s">
        <v>97</v>
      </c>
      <c r="C96" t="s">
        <v>86</v>
      </c>
      <c r="D96" s="4">
        <f>'Grunddaten Umlage § 3_IST'!J96</f>
        <v>1602.8076982812074</v>
      </c>
      <c r="E96" s="4">
        <f t="shared" si="1"/>
        <v>133.56730819010062</v>
      </c>
    </row>
    <row r="97" spans="1:5" x14ac:dyDescent="0.25">
      <c r="A97">
        <v>61118</v>
      </c>
      <c r="B97" t="s">
        <v>98</v>
      </c>
      <c r="C97" t="s">
        <v>86</v>
      </c>
      <c r="D97" s="4">
        <f>'Grunddaten Umlage § 3_IST'!J97</f>
        <v>751.1946806206879</v>
      </c>
      <c r="E97" s="4">
        <f t="shared" si="1"/>
        <v>62.599556718390659</v>
      </c>
    </row>
    <row r="98" spans="1:5" x14ac:dyDescent="0.25">
      <c r="A98">
        <v>61119</v>
      </c>
      <c r="B98" t="s">
        <v>99</v>
      </c>
      <c r="C98" t="s">
        <v>86</v>
      </c>
      <c r="D98" s="4">
        <f>'Grunddaten Umlage § 3_IST'!J98</f>
        <v>424.00836574507781</v>
      </c>
      <c r="E98" s="4">
        <f t="shared" si="1"/>
        <v>35.334030478756482</v>
      </c>
    </row>
    <row r="99" spans="1:5" x14ac:dyDescent="0.25">
      <c r="A99">
        <v>61120</v>
      </c>
      <c r="B99" t="s">
        <v>100</v>
      </c>
      <c r="C99" t="s">
        <v>86</v>
      </c>
      <c r="D99" s="4">
        <f>'Grunddaten Umlage § 3_IST'!J99</f>
        <v>8873.835476744207</v>
      </c>
      <c r="E99" s="4">
        <f t="shared" si="1"/>
        <v>739.48628972868391</v>
      </c>
    </row>
    <row r="100" spans="1:5" x14ac:dyDescent="0.25">
      <c r="A100">
        <v>61203</v>
      </c>
      <c r="B100" t="s">
        <v>101</v>
      </c>
      <c r="C100" t="s">
        <v>102</v>
      </c>
      <c r="D100" s="4">
        <f>'Grunddaten Umlage § 3_IST'!J100</f>
        <v>1991.1348155404607</v>
      </c>
      <c r="E100" s="4">
        <f t="shared" si="1"/>
        <v>165.9279012950384</v>
      </c>
    </row>
    <row r="101" spans="1:5" x14ac:dyDescent="0.25">
      <c r="A101">
        <v>61204</v>
      </c>
      <c r="B101" t="s">
        <v>103</v>
      </c>
      <c r="C101" t="s">
        <v>102</v>
      </c>
      <c r="D101" s="4">
        <f>'Grunddaten Umlage § 3_IST'!J101</f>
        <v>1808.0126403796889</v>
      </c>
      <c r="E101" s="4">
        <f t="shared" si="1"/>
        <v>150.66772003164075</v>
      </c>
    </row>
    <row r="102" spans="1:5" x14ac:dyDescent="0.25">
      <c r="A102">
        <v>61205</v>
      </c>
      <c r="B102" t="s">
        <v>104</v>
      </c>
      <c r="C102" t="s">
        <v>102</v>
      </c>
      <c r="D102" s="4">
        <f>'Grunddaten Umlage § 3_IST'!J102</f>
        <v>1120.4969271363359</v>
      </c>
      <c r="E102" s="4">
        <f t="shared" si="1"/>
        <v>93.374743928027996</v>
      </c>
    </row>
    <row r="103" spans="1:5" x14ac:dyDescent="0.25">
      <c r="A103">
        <v>61206</v>
      </c>
      <c r="B103" t="s">
        <v>105</v>
      </c>
      <c r="C103" t="s">
        <v>102</v>
      </c>
      <c r="D103" s="4">
        <f>'Grunddaten Umlage § 3_IST'!J103</f>
        <v>892.4283097561696</v>
      </c>
      <c r="E103" s="4">
        <f t="shared" si="1"/>
        <v>74.369025813014133</v>
      </c>
    </row>
    <row r="104" spans="1:5" x14ac:dyDescent="0.25">
      <c r="A104">
        <v>61207</v>
      </c>
      <c r="B104" t="s">
        <v>106</v>
      </c>
      <c r="C104" t="s">
        <v>102</v>
      </c>
      <c r="D104" s="4">
        <f>'Grunddaten Umlage § 3_IST'!J104</f>
        <v>4270.5605647458624</v>
      </c>
      <c r="E104" s="4">
        <f t="shared" si="1"/>
        <v>355.8800470621552</v>
      </c>
    </row>
    <row r="105" spans="1:5" x14ac:dyDescent="0.25">
      <c r="A105">
        <v>61213</v>
      </c>
      <c r="B105" t="s">
        <v>107</v>
      </c>
      <c r="C105" t="s">
        <v>102</v>
      </c>
      <c r="D105" s="4">
        <f>'Grunddaten Umlage § 3_IST'!J105</f>
        <v>2710.7230957287352</v>
      </c>
      <c r="E105" s="4">
        <f t="shared" si="1"/>
        <v>225.89359131072794</v>
      </c>
    </row>
    <row r="106" spans="1:5" x14ac:dyDescent="0.25">
      <c r="A106">
        <v>61215</v>
      </c>
      <c r="B106" t="s">
        <v>108</v>
      </c>
      <c r="C106" t="s">
        <v>102</v>
      </c>
      <c r="D106" s="4">
        <f>'Grunddaten Umlage § 3_IST'!J106</f>
        <v>1107.5127507798993</v>
      </c>
      <c r="E106" s="4">
        <f t="shared" si="1"/>
        <v>92.292729231658271</v>
      </c>
    </row>
    <row r="107" spans="1:5" x14ac:dyDescent="0.25">
      <c r="A107">
        <v>61217</v>
      </c>
      <c r="B107" t="s">
        <v>109</v>
      </c>
      <c r="C107" t="s">
        <v>102</v>
      </c>
      <c r="D107" s="4">
        <f>'Grunddaten Umlage § 3_IST'!J107</f>
        <v>2434.4347725149942</v>
      </c>
      <c r="E107" s="4">
        <f t="shared" si="1"/>
        <v>202.86956437624951</v>
      </c>
    </row>
    <row r="108" spans="1:5" x14ac:dyDescent="0.25">
      <c r="A108">
        <v>61222</v>
      </c>
      <c r="B108" t="s">
        <v>110</v>
      </c>
      <c r="C108" t="s">
        <v>102</v>
      </c>
      <c r="D108" s="4">
        <f>'Grunddaten Umlage § 3_IST'!J108</f>
        <v>1231.9833985576522</v>
      </c>
      <c r="E108" s="4">
        <f t="shared" si="1"/>
        <v>102.66528321313768</v>
      </c>
    </row>
    <row r="109" spans="1:5" x14ac:dyDescent="0.25">
      <c r="A109">
        <v>61236</v>
      </c>
      <c r="B109" t="s">
        <v>111</v>
      </c>
      <c r="C109" t="s">
        <v>102</v>
      </c>
      <c r="D109" s="4">
        <f>'Grunddaten Umlage § 3_IST'!J109</f>
        <v>2744.3801842058451</v>
      </c>
      <c r="E109" s="4">
        <f t="shared" si="1"/>
        <v>228.69834868382043</v>
      </c>
    </row>
    <row r="110" spans="1:5" x14ac:dyDescent="0.25">
      <c r="A110">
        <v>61243</v>
      </c>
      <c r="B110" t="s">
        <v>112</v>
      </c>
      <c r="C110" t="s">
        <v>102</v>
      </c>
      <c r="D110" s="4">
        <f>'Grunddaten Umlage § 3_IST'!J110</f>
        <v>1124.0414144876272</v>
      </c>
      <c r="E110" s="4">
        <f t="shared" si="1"/>
        <v>93.670117873968934</v>
      </c>
    </row>
    <row r="111" spans="1:5" x14ac:dyDescent="0.25">
      <c r="A111">
        <v>61247</v>
      </c>
      <c r="B111" t="s">
        <v>113</v>
      </c>
      <c r="C111" t="s">
        <v>102</v>
      </c>
      <c r="D111" s="4">
        <f>'Grunddaten Umlage § 3_IST'!J111</f>
        <v>2839.2715403894053</v>
      </c>
      <c r="E111" s="4">
        <f t="shared" si="1"/>
        <v>236.6059616991171</v>
      </c>
    </row>
    <row r="112" spans="1:5" x14ac:dyDescent="0.25">
      <c r="A112">
        <v>61251</v>
      </c>
      <c r="B112" t="s">
        <v>114</v>
      </c>
      <c r="C112" t="s">
        <v>102</v>
      </c>
      <c r="D112" s="4">
        <f>'Grunddaten Umlage § 3_IST'!J112</f>
        <v>404.13841532702929</v>
      </c>
      <c r="E112" s="4">
        <f t="shared" si="1"/>
        <v>33.678201277252441</v>
      </c>
    </row>
    <row r="113" spans="1:5" x14ac:dyDescent="0.25">
      <c r="A113">
        <v>61252</v>
      </c>
      <c r="B113" t="s">
        <v>115</v>
      </c>
      <c r="C113" t="s">
        <v>102</v>
      </c>
      <c r="D113" s="4">
        <f>'Grunddaten Umlage § 3_IST'!J113</f>
        <v>851.69684213957441</v>
      </c>
      <c r="E113" s="4">
        <f t="shared" si="1"/>
        <v>70.974736844964539</v>
      </c>
    </row>
    <row r="114" spans="1:5" x14ac:dyDescent="0.25">
      <c r="A114">
        <v>61253</v>
      </c>
      <c r="B114" t="s">
        <v>116</v>
      </c>
      <c r="C114" t="s">
        <v>102</v>
      </c>
      <c r="D114" s="4">
        <f>'Grunddaten Umlage § 3_IST'!J114</f>
        <v>3876.1600073764394</v>
      </c>
      <c r="E114" s="4">
        <f t="shared" si="1"/>
        <v>323.01333394803663</v>
      </c>
    </row>
    <row r="115" spans="1:5" x14ac:dyDescent="0.25">
      <c r="A115">
        <v>61254</v>
      </c>
      <c r="B115" t="s">
        <v>117</v>
      </c>
      <c r="C115" t="s">
        <v>102</v>
      </c>
      <c r="D115" s="4">
        <f>'Grunddaten Umlage § 3_IST'!J115</f>
        <v>1010.7399956532955</v>
      </c>
      <c r="E115" s="4">
        <f t="shared" si="1"/>
        <v>84.22833297110796</v>
      </c>
    </row>
    <row r="116" spans="1:5" x14ac:dyDescent="0.25">
      <c r="A116">
        <v>61255</v>
      </c>
      <c r="B116" t="s">
        <v>118</v>
      </c>
      <c r="C116" t="s">
        <v>102</v>
      </c>
      <c r="D116" s="4">
        <f>'Grunddaten Umlage § 3_IST'!J116</f>
        <v>4483.8335043724537</v>
      </c>
      <c r="E116" s="4">
        <f t="shared" si="1"/>
        <v>373.65279203103779</v>
      </c>
    </row>
    <row r="117" spans="1:5" x14ac:dyDescent="0.25">
      <c r="A117">
        <v>61256</v>
      </c>
      <c r="B117" t="s">
        <v>119</v>
      </c>
      <c r="C117" t="s">
        <v>102</v>
      </c>
      <c r="D117" s="4">
        <f>'Grunddaten Umlage § 3_IST'!J117</f>
        <v>1114.103076127122</v>
      </c>
      <c r="E117" s="4">
        <f t="shared" si="1"/>
        <v>92.841923010593504</v>
      </c>
    </row>
    <row r="118" spans="1:5" x14ac:dyDescent="0.25">
      <c r="A118">
        <v>61257</v>
      </c>
      <c r="B118" t="s">
        <v>120</v>
      </c>
      <c r="C118" t="s">
        <v>102</v>
      </c>
      <c r="D118" s="4">
        <f>'Grunddaten Umlage § 3_IST'!J118</f>
        <v>3198.6588048743743</v>
      </c>
      <c r="E118" s="4">
        <f t="shared" si="1"/>
        <v>266.55490040619787</v>
      </c>
    </row>
    <row r="119" spans="1:5" x14ac:dyDescent="0.25">
      <c r="A119">
        <v>61258</v>
      </c>
      <c r="B119" t="s">
        <v>121</v>
      </c>
      <c r="C119" t="s">
        <v>102</v>
      </c>
      <c r="D119" s="4">
        <f>'Grunddaten Umlage § 3_IST'!J119</f>
        <v>2061.9483387524306</v>
      </c>
      <c r="E119" s="4">
        <f t="shared" si="1"/>
        <v>171.82902822936921</v>
      </c>
    </row>
    <row r="120" spans="1:5" x14ac:dyDescent="0.25">
      <c r="A120">
        <v>61259</v>
      </c>
      <c r="B120" t="s">
        <v>102</v>
      </c>
      <c r="C120" t="s">
        <v>102</v>
      </c>
      <c r="D120" s="4">
        <f>'Grunddaten Umlage § 3_IST'!J120</f>
        <v>8277.4610600560172</v>
      </c>
      <c r="E120" s="4">
        <f t="shared" si="1"/>
        <v>689.78842167133473</v>
      </c>
    </row>
    <row r="121" spans="1:5" x14ac:dyDescent="0.25">
      <c r="A121">
        <v>61260</v>
      </c>
      <c r="B121" t="s">
        <v>122</v>
      </c>
      <c r="C121" t="s">
        <v>102</v>
      </c>
      <c r="D121" s="4">
        <f>'Grunddaten Umlage § 3_IST'!J121</f>
        <v>1030.1857546610076</v>
      </c>
      <c r="E121" s="4">
        <f t="shared" si="1"/>
        <v>85.848812888417299</v>
      </c>
    </row>
    <row r="122" spans="1:5" x14ac:dyDescent="0.25">
      <c r="A122">
        <v>61261</v>
      </c>
      <c r="B122" t="s">
        <v>123</v>
      </c>
      <c r="C122" t="s">
        <v>102</v>
      </c>
      <c r="D122" s="4">
        <f>'Grunddaten Umlage § 3_IST'!J122</f>
        <v>1454.5486942950251</v>
      </c>
      <c r="E122" s="4">
        <f t="shared" si="1"/>
        <v>121.2123911912521</v>
      </c>
    </row>
    <row r="123" spans="1:5" x14ac:dyDescent="0.25">
      <c r="A123">
        <v>61262</v>
      </c>
      <c r="B123" t="s">
        <v>124</v>
      </c>
      <c r="C123" t="s">
        <v>102</v>
      </c>
      <c r="D123" s="4">
        <f>'Grunddaten Umlage § 3_IST'!J123</f>
        <v>1451.6047737901945</v>
      </c>
      <c r="E123" s="4">
        <f t="shared" si="1"/>
        <v>120.96706448251621</v>
      </c>
    </row>
    <row r="124" spans="1:5" x14ac:dyDescent="0.25">
      <c r="A124">
        <v>61263</v>
      </c>
      <c r="B124" t="s">
        <v>125</v>
      </c>
      <c r="C124" t="s">
        <v>102</v>
      </c>
      <c r="D124" s="4">
        <f>'Grunddaten Umlage § 3_IST'!J124</f>
        <v>4777.3968366129902</v>
      </c>
      <c r="E124" s="4">
        <f t="shared" si="1"/>
        <v>398.1164030510825</v>
      </c>
    </row>
    <row r="125" spans="1:5" x14ac:dyDescent="0.25">
      <c r="A125">
        <v>61264</v>
      </c>
      <c r="B125" t="s">
        <v>126</v>
      </c>
      <c r="C125" t="s">
        <v>102</v>
      </c>
      <c r="D125" s="4">
        <f>'Grunddaten Umlage § 3_IST'!J125</f>
        <v>1546.6388396063539</v>
      </c>
      <c r="E125" s="4">
        <f t="shared" si="1"/>
        <v>128.88656996719615</v>
      </c>
    </row>
    <row r="126" spans="1:5" x14ac:dyDescent="0.25">
      <c r="A126">
        <v>61265</v>
      </c>
      <c r="B126" t="s">
        <v>127</v>
      </c>
      <c r="C126" t="s">
        <v>102</v>
      </c>
      <c r="D126" s="4">
        <f>'Grunddaten Umlage § 3_IST'!J126</f>
        <v>7762.2965335977424</v>
      </c>
      <c r="E126" s="4">
        <f t="shared" si="1"/>
        <v>646.85804446647853</v>
      </c>
    </row>
    <row r="127" spans="1:5" x14ac:dyDescent="0.25">
      <c r="A127">
        <v>61266</v>
      </c>
      <c r="B127" t="s">
        <v>128</v>
      </c>
      <c r="C127" t="s">
        <v>102</v>
      </c>
      <c r="D127" s="4">
        <f>'Grunddaten Umlage § 3_IST'!J127</f>
        <v>1047.7546922691538</v>
      </c>
      <c r="E127" s="4">
        <f t="shared" si="1"/>
        <v>87.312891022429483</v>
      </c>
    </row>
    <row r="128" spans="1:5" x14ac:dyDescent="0.25">
      <c r="A128">
        <v>61267</v>
      </c>
      <c r="B128" t="s">
        <v>129</v>
      </c>
      <c r="C128" t="s">
        <v>102</v>
      </c>
      <c r="D128" s="4">
        <f>'Grunddaten Umlage § 3_IST'!J128</f>
        <v>2582.8833359482892</v>
      </c>
      <c r="E128" s="4">
        <f t="shared" si="1"/>
        <v>215.24027799569078</v>
      </c>
    </row>
    <row r="129" spans="1:5" x14ac:dyDescent="0.25">
      <c r="A129">
        <v>61410</v>
      </c>
      <c r="B129" t="s">
        <v>130</v>
      </c>
      <c r="C129" t="s">
        <v>131</v>
      </c>
      <c r="D129" s="4">
        <f>'Grunddaten Umlage § 3_IST'!J129</f>
        <v>599.9129206586797</v>
      </c>
      <c r="E129" s="4">
        <f t="shared" si="1"/>
        <v>49.99274338822331</v>
      </c>
    </row>
    <row r="130" spans="1:5" x14ac:dyDescent="0.25">
      <c r="A130">
        <v>61413</v>
      </c>
      <c r="B130" t="s">
        <v>132</v>
      </c>
      <c r="C130" t="s">
        <v>131</v>
      </c>
      <c r="D130" s="4">
        <f>'Grunddaten Umlage § 3_IST'!J130</f>
        <v>469.4255920239591</v>
      </c>
      <c r="E130" s="4">
        <f t="shared" si="1"/>
        <v>39.118799335329925</v>
      </c>
    </row>
    <row r="131" spans="1:5" x14ac:dyDescent="0.25">
      <c r="A131">
        <v>61425</v>
      </c>
      <c r="B131" t="s">
        <v>133</v>
      </c>
      <c r="C131" t="s">
        <v>131</v>
      </c>
      <c r="D131" s="4">
        <f>'Grunddaten Umlage § 3_IST'!J131</f>
        <v>1427.5805112212943</v>
      </c>
      <c r="E131" s="4">
        <f t="shared" si="1"/>
        <v>118.96504260177453</v>
      </c>
    </row>
    <row r="132" spans="1:5" x14ac:dyDescent="0.25">
      <c r="A132">
        <v>61428</v>
      </c>
      <c r="B132" t="s">
        <v>134</v>
      </c>
      <c r="C132" t="s">
        <v>131</v>
      </c>
      <c r="D132" s="4">
        <f>'Grunddaten Umlage § 3_IST'!J132</f>
        <v>638.1661599557259</v>
      </c>
      <c r="E132" s="4">
        <f t="shared" ref="E132:E195" si="2">D132/12</f>
        <v>53.180513329643823</v>
      </c>
    </row>
    <row r="133" spans="1:5" x14ac:dyDescent="0.25">
      <c r="A133">
        <v>61437</v>
      </c>
      <c r="B133" t="s">
        <v>135</v>
      </c>
      <c r="C133" t="s">
        <v>131</v>
      </c>
      <c r="D133" s="4">
        <f>'Grunddaten Umlage § 3_IST'!J133</f>
        <v>961.29787997902724</v>
      </c>
      <c r="E133" s="4">
        <f t="shared" si="2"/>
        <v>80.108156664918937</v>
      </c>
    </row>
    <row r="134" spans="1:5" x14ac:dyDescent="0.25">
      <c r="A134">
        <v>61438</v>
      </c>
      <c r="B134" t="s">
        <v>131</v>
      </c>
      <c r="C134" t="s">
        <v>131</v>
      </c>
      <c r="D134" s="4">
        <f>'Grunddaten Umlage § 3_IST'!J134</f>
        <v>3365.9875178140519</v>
      </c>
      <c r="E134" s="4">
        <f t="shared" si="2"/>
        <v>280.49895981783766</v>
      </c>
    </row>
    <row r="135" spans="1:5" x14ac:dyDescent="0.25">
      <c r="A135">
        <v>61439</v>
      </c>
      <c r="B135" t="s">
        <v>136</v>
      </c>
      <c r="C135" t="s">
        <v>131</v>
      </c>
      <c r="D135" s="4">
        <f>'Grunddaten Umlage § 3_IST'!J135</f>
        <v>3788.7336645201062</v>
      </c>
      <c r="E135" s="4">
        <f t="shared" si="2"/>
        <v>315.72780537667552</v>
      </c>
    </row>
    <row r="136" spans="1:5" x14ac:dyDescent="0.25">
      <c r="A136">
        <v>61440</v>
      </c>
      <c r="B136" t="s">
        <v>137</v>
      </c>
      <c r="C136" t="s">
        <v>131</v>
      </c>
      <c r="D136" s="4">
        <f>'Grunddaten Umlage § 3_IST'!J136</f>
        <v>2192.1754388980421</v>
      </c>
      <c r="E136" s="4">
        <f t="shared" si="2"/>
        <v>182.68128657483683</v>
      </c>
    </row>
    <row r="137" spans="1:5" x14ac:dyDescent="0.25">
      <c r="A137">
        <v>61441</v>
      </c>
      <c r="B137" t="s">
        <v>138</v>
      </c>
      <c r="C137" t="s">
        <v>131</v>
      </c>
      <c r="D137" s="4">
        <f>'Grunddaten Umlage § 3_IST'!J137</f>
        <v>766.05431825765504</v>
      </c>
      <c r="E137" s="4">
        <f t="shared" si="2"/>
        <v>63.837859854804584</v>
      </c>
    </row>
    <row r="138" spans="1:5" x14ac:dyDescent="0.25">
      <c r="A138">
        <v>61442</v>
      </c>
      <c r="B138" t="s">
        <v>139</v>
      </c>
      <c r="C138" t="s">
        <v>131</v>
      </c>
      <c r="D138" s="4">
        <f>'Grunddaten Umlage § 3_IST'!J138</f>
        <v>1582.0530532931057</v>
      </c>
      <c r="E138" s="4">
        <f t="shared" si="2"/>
        <v>131.83775444109213</v>
      </c>
    </row>
    <row r="139" spans="1:5" x14ac:dyDescent="0.25">
      <c r="A139">
        <v>61443</v>
      </c>
      <c r="B139" t="s">
        <v>140</v>
      </c>
      <c r="C139" t="s">
        <v>131</v>
      </c>
      <c r="D139" s="4">
        <f>'Grunddaten Umlage § 3_IST'!J139</f>
        <v>0</v>
      </c>
      <c r="E139" s="4">
        <f t="shared" si="2"/>
        <v>0</v>
      </c>
    </row>
    <row r="140" spans="1:5" x14ac:dyDescent="0.25">
      <c r="A140">
        <v>61444</v>
      </c>
      <c r="B140" t="s">
        <v>141</v>
      </c>
      <c r="C140" t="s">
        <v>131</v>
      </c>
      <c r="D140" s="4">
        <f>'Grunddaten Umlage § 3_IST'!J140</f>
        <v>1799.4603376087389</v>
      </c>
      <c r="E140" s="4">
        <f t="shared" si="2"/>
        <v>149.95502813406156</v>
      </c>
    </row>
    <row r="141" spans="1:5" x14ac:dyDescent="0.25">
      <c r="A141">
        <v>61445</v>
      </c>
      <c r="B141" t="s">
        <v>142</v>
      </c>
      <c r="C141" t="s">
        <v>131</v>
      </c>
      <c r="D141" s="4">
        <f>'Grunddaten Umlage § 3_IST'!J141</f>
        <v>1596.9157883440109</v>
      </c>
      <c r="E141" s="4">
        <f t="shared" si="2"/>
        <v>133.07631569533424</v>
      </c>
    </row>
    <row r="142" spans="1:5" x14ac:dyDescent="0.25">
      <c r="A142">
        <v>61446</v>
      </c>
      <c r="B142" t="s">
        <v>143</v>
      </c>
      <c r="C142" t="s">
        <v>131</v>
      </c>
      <c r="D142" s="4">
        <f>'Grunddaten Umlage § 3_IST'!J142</f>
        <v>1771.38121730738</v>
      </c>
      <c r="E142" s="4">
        <f t="shared" si="2"/>
        <v>147.61510144228166</v>
      </c>
    </row>
    <row r="143" spans="1:5" x14ac:dyDescent="0.25">
      <c r="A143">
        <v>61611</v>
      </c>
      <c r="B143" t="s">
        <v>144</v>
      </c>
      <c r="C143" t="s">
        <v>145</v>
      </c>
      <c r="D143" s="4">
        <f>'Grunddaten Umlage § 3_IST'!J143</f>
        <v>1768.7870588417913</v>
      </c>
      <c r="E143" s="4">
        <f t="shared" si="2"/>
        <v>147.39892157014927</v>
      </c>
    </row>
    <row r="144" spans="1:5" x14ac:dyDescent="0.25">
      <c r="A144">
        <v>61612</v>
      </c>
      <c r="B144" t="s">
        <v>146</v>
      </c>
      <c r="C144" t="s">
        <v>145</v>
      </c>
      <c r="D144" s="4">
        <f>'Grunddaten Umlage § 3_IST'!J144</f>
        <v>2324.0898181404646</v>
      </c>
      <c r="E144" s="4">
        <f t="shared" si="2"/>
        <v>193.67415151170539</v>
      </c>
    </row>
    <row r="145" spans="1:5" x14ac:dyDescent="0.25">
      <c r="A145">
        <v>61615</v>
      </c>
      <c r="B145" t="s">
        <v>147</v>
      </c>
      <c r="C145" t="s">
        <v>145</v>
      </c>
      <c r="D145" s="4">
        <f>'Grunddaten Umlage § 3_IST'!J145</f>
        <v>1518.8156388455623</v>
      </c>
      <c r="E145" s="4">
        <f t="shared" si="2"/>
        <v>126.56796990379685</v>
      </c>
    </row>
    <row r="146" spans="1:5" x14ac:dyDescent="0.25">
      <c r="A146">
        <v>61618</v>
      </c>
      <c r="B146" t="s">
        <v>148</v>
      </c>
      <c r="C146" t="s">
        <v>145</v>
      </c>
      <c r="D146" s="4">
        <f>'Grunddaten Umlage § 3_IST'!J146</f>
        <v>1380.2661531938859</v>
      </c>
      <c r="E146" s="4">
        <f t="shared" si="2"/>
        <v>115.02217943282382</v>
      </c>
    </row>
    <row r="147" spans="1:5" x14ac:dyDescent="0.25">
      <c r="A147">
        <v>61621</v>
      </c>
      <c r="B147" t="s">
        <v>149</v>
      </c>
      <c r="C147" t="s">
        <v>145</v>
      </c>
      <c r="D147" s="4">
        <f>'Grunddaten Umlage § 3_IST'!J147</f>
        <v>514.17947453366219</v>
      </c>
      <c r="E147" s="4">
        <f t="shared" si="2"/>
        <v>42.848289544471847</v>
      </c>
    </row>
    <row r="148" spans="1:5" x14ac:dyDescent="0.25">
      <c r="A148">
        <v>61624</v>
      </c>
      <c r="B148" t="s">
        <v>150</v>
      </c>
      <c r="C148" t="s">
        <v>145</v>
      </c>
      <c r="D148" s="4">
        <f>'Grunddaten Umlage § 3_IST'!J148</f>
        <v>2140.8799838793234</v>
      </c>
      <c r="E148" s="4">
        <f t="shared" si="2"/>
        <v>178.40666532327694</v>
      </c>
    </row>
    <row r="149" spans="1:5" x14ac:dyDescent="0.25">
      <c r="A149">
        <v>61625</v>
      </c>
      <c r="B149" t="s">
        <v>145</v>
      </c>
      <c r="C149" t="s">
        <v>145</v>
      </c>
      <c r="D149" s="4">
        <f>'Grunddaten Umlage § 3_IST'!J149</f>
        <v>8247.3981318489296</v>
      </c>
      <c r="E149" s="4">
        <f t="shared" si="2"/>
        <v>687.28317765407746</v>
      </c>
    </row>
    <row r="150" spans="1:5" x14ac:dyDescent="0.25">
      <c r="A150">
        <v>61626</v>
      </c>
      <c r="B150" t="s">
        <v>151</v>
      </c>
      <c r="C150" t="s">
        <v>145</v>
      </c>
      <c r="D150" s="4">
        <f>'Grunddaten Umlage § 3_IST'!J150</f>
        <v>4261.2289709153374</v>
      </c>
      <c r="E150" s="4">
        <f t="shared" si="2"/>
        <v>355.1024142429448</v>
      </c>
    </row>
    <row r="151" spans="1:5" x14ac:dyDescent="0.25">
      <c r="A151">
        <v>61627</v>
      </c>
      <c r="B151" t="s">
        <v>152</v>
      </c>
      <c r="C151" t="s">
        <v>145</v>
      </c>
      <c r="D151" s="4">
        <f>'Grunddaten Umlage § 3_IST'!J151</f>
        <v>1189.0199527443933</v>
      </c>
      <c r="E151" s="4">
        <f t="shared" si="2"/>
        <v>99.084996062032772</v>
      </c>
    </row>
    <row r="152" spans="1:5" x14ac:dyDescent="0.25">
      <c r="A152">
        <v>61628</v>
      </c>
      <c r="B152" t="s">
        <v>153</v>
      </c>
      <c r="C152" t="s">
        <v>145</v>
      </c>
      <c r="D152" s="4">
        <f>'Grunddaten Umlage § 3_IST'!J152</f>
        <v>998.36914154536851</v>
      </c>
      <c r="E152" s="4">
        <f t="shared" si="2"/>
        <v>83.197428462114047</v>
      </c>
    </row>
    <row r="153" spans="1:5" x14ac:dyDescent="0.25">
      <c r="A153">
        <v>61629</v>
      </c>
      <c r="B153" t="s">
        <v>154</v>
      </c>
      <c r="C153" t="s">
        <v>145</v>
      </c>
      <c r="D153" s="4">
        <f>'Grunddaten Umlage § 3_IST'!J153</f>
        <v>720.64944163102609</v>
      </c>
      <c r="E153" s="4">
        <f t="shared" si="2"/>
        <v>60.054120135918843</v>
      </c>
    </row>
    <row r="154" spans="1:5" x14ac:dyDescent="0.25">
      <c r="A154">
        <v>61630</v>
      </c>
      <c r="B154" t="s">
        <v>155</v>
      </c>
      <c r="C154" t="s">
        <v>145</v>
      </c>
      <c r="D154" s="4">
        <f>'Grunddaten Umlage § 3_IST'!J154</f>
        <v>1087.5331793394053</v>
      </c>
      <c r="E154" s="4">
        <f t="shared" si="2"/>
        <v>90.627764944950442</v>
      </c>
    </row>
    <row r="155" spans="1:5" x14ac:dyDescent="0.25">
      <c r="A155">
        <v>61631</v>
      </c>
      <c r="B155" t="s">
        <v>156</v>
      </c>
      <c r="C155" t="s">
        <v>145</v>
      </c>
      <c r="D155" s="4">
        <f>'Grunddaten Umlage § 3_IST'!J155</f>
        <v>0</v>
      </c>
      <c r="E155" s="4">
        <f t="shared" si="2"/>
        <v>0</v>
      </c>
    </row>
    <row r="156" spans="1:5" x14ac:dyDescent="0.25">
      <c r="A156">
        <v>61632</v>
      </c>
      <c r="B156" t="s">
        <v>157</v>
      </c>
      <c r="C156" t="s">
        <v>145</v>
      </c>
      <c r="D156" s="4">
        <f>'Grunddaten Umlage § 3_IST'!J156</f>
        <v>1940.3401929253021</v>
      </c>
      <c r="E156" s="4">
        <f t="shared" si="2"/>
        <v>161.69501607710851</v>
      </c>
    </row>
    <row r="157" spans="1:5" x14ac:dyDescent="0.25">
      <c r="A157">
        <v>61633</v>
      </c>
      <c r="B157" t="s">
        <v>158</v>
      </c>
      <c r="C157" t="s">
        <v>145</v>
      </c>
      <c r="D157" s="4">
        <f>'Grunddaten Umlage § 3_IST'!J157</f>
        <v>3189.3049519529086</v>
      </c>
      <c r="E157" s="4">
        <f t="shared" si="2"/>
        <v>265.77541266274238</v>
      </c>
    </row>
    <row r="158" spans="1:5" x14ac:dyDescent="0.25">
      <c r="A158">
        <v>61701</v>
      </c>
      <c r="B158" t="s">
        <v>159</v>
      </c>
      <c r="C158" t="s">
        <v>160</v>
      </c>
      <c r="D158" s="4">
        <f>'Grunddaten Umlage § 3_IST'!J158</f>
        <v>2792.4470195175536</v>
      </c>
      <c r="E158" s="4">
        <f t="shared" si="2"/>
        <v>232.70391829312948</v>
      </c>
    </row>
    <row r="159" spans="1:5" x14ac:dyDescent="0.25">
      <c r="A159">
        <v>61708</v>
      </c>
      <c r="B159" t="s">
        <v>161</v>
      </c>
      <c r="C159" t="s">
        <v>160</v>
      </c>
      <c r="D159" s="4">
        <f>'Grunddaten Umlage § 3_IST'!J159</f>
        <v>1088.4595575575513</v>
      </c>
      <c r="E159" s="4">
        <f t="shared" si="2"/>
        <v>90.704963129795942</v>
      </c>
    </row>
    <row r="160" spans="1:5" x14ac:dyDescent="0.25">
      <c r="A160">
        <v>61710</v>
      </c>
      <c r="B160" t="s">
        <v>162</v>
      </c>
      <c r="C160" t="s">
        <v>160</v>
      </c>
      <c r="D160" s="4">
        <f>'Grunddaten Umlage § 3_IST'!J160</f>
        <v>835.26221523324068</v>
      </c>
      <c r="E160" s="4">
        <f t="shared" si="2"/>
        <v>69.605184602770052</v>
      </c>
    </row>
    <row r="161" spans="1:5" x14ac:dyDescent="0.25">
      <c r="A161">
        <v>61711</v>
      </c>
      <c r="B161" t="s">
        <v>163</v>
      </c>
      <c r="C161" t="s">
        <v>160</v>
      </c>
      <c r="D161" s="4">
        <f>'Grunddaten Umlage § 3_IST'!J161</f>
        <v>665.79839543208209</v>
      </c>
      <c r="E161" s="4">
        <f t="shared" si="2"/>
        <v>55.483199619340176</v>
      </c>
    </row>
    <row r="162" spans="1:5" x14ac:dyDescent="0.25">
      <c r="A162">
        <v>61716</v>
      </c>
      <c r="B162" t="s">
        <v>164</v>
      </c>
      <c r="C162" t="s">
        <v>160</v>
      </c>
      <c r="D162" s="4">
        <f>'Grunddaten Umlage § 3_IST'!J162</f>
        <v>2106.7647467342731</v>
      </c>
      <c r="E162" s="4">
        <f t="shared" si="2"/>
        <v>175.56372889452277</v>
      </c>
    </row>
    <row r="163" spans="1:5" x14ac:dyDescent="0.25">
      <c r="A163">
        <v>61719</v>
      </c>
      <c r="B163" t="s">
        <v>165</v>
      </c>
      <c r="C163" t="s">
        <v>160</v>
      </c>
      <c r="D163" s="4">
        <f>'Grunddaten Umlage § 3_IST'!J163</f>
        <v>2115.4657710925508</v>
      </c>
      <c r="E163" s="4">
        <f t="shared" si="2"/>
        <v>176.28881425771257</v>
      </c>
    </row>
    <row r="164" spans="1:5" x14ac:dyDescent="0.25">
      <c r="A164">
        <v>61727</v>
      </c>
      <c r="B164" t="s">
        <v>166</v>
      </c>
      <c r="C164" t="s">
        <v>160</v>
      </c>
      <c r="D164" s="4">
        <f>'Grunddaten Umlage § 3_IST'!J164</f>
        <v>2079.6051183340937</v>
      </c>
      <c r="E164" s="4">
        <f t="shared" si="2"/>
        <v>173.30042652784115</v>
      </c>
    </row>
    <row r="165" spans="1:5" x14ac:dyDescent="0.25">
      <c r="A165">
        <v>61728</v>
      </c>
      <c r="B165" t="s">
        <v>167</v>
      </c>
      <c r="C165" t="s">
        <v>160</v>
      </c>
      <c r="D165" s="4">
        <f>'Grunddaten Umlage § 3_IST'!J165</f>
        <v>471.43452784313206</v>
      </c>
      <c r="E165" s="4">
        <f t="shared" si="2"/>
        <v>39.286210653594338</v>
      </c>
    </row>
    <row r="166" spans="1:5" x14ac:dyDescent="0.25">
      <c r="A166">
        <v>61729</v>
      </c>
      <c r="B166" t="s">
        <v>168</v>
      </c>
      <c r="C166" t="s">
        <v>160</v>
      </c>
      <c r="D166" s="4">
        <f>'Grunddaten Umlage § 3_IST'!J166</f>
        <v>1368.2606110575366</v>
      </c>
      <c r="E166" s="4">
        <f t="shared" si="2"/>
        <v>114.02171758812806</v>
      </c>
    </row>
    <row r="167" spans="1:5" x14ac:dyDescent="0.25">
      <c r="A167">
        <v>61730</v>
      </c>
      <c r="B167" t="s">
        <v>169</v>
      </c>
      <c r="C167" t="s">
        <v>160</v>
      </c>
      <c r="D167" s="4">
        <f>'Grunddaten Umlage § 3_IST'!J167</f>
        <v>1412.8141617487731</v>
      </c>
      <c r="E167" s="4">
        <f t="shared" si="2"/>
        <v>117.73451347906443</v>
      </c>
    </row>
    <row r="168" spans="1:5" x14ac:dyDescent="0.25">
      <c r="A168">
        <v>61731</v>
      </c>
      <c r="B168" t="s">
        <v>170</v>
      </c>
      <c r="C168" t="s">
        <v>160</v>
      </c>
      <c r="D168" s="4">
        <f>'Grunddaten Umlage § 3_IST'!J168</f>
        <v>1117.9917364570799</v>
      </c>
      <c r="E168" s="4">
        <f t="shared" si="2"/>
        <v>93.165978038089989</v>
      </c>
    </row>
    <row r="169" spans="1:5" x14ac:dyDescent="0.25">
      <c r="A169">
        <v>61740</v>
      </c>
      <c r="B169" t="s">
        <v>171</v>
      </c>
      <c r="C169" t="s">
        <v>160</v>
      </c>
      <c r="D169" s="4">
        <f>'Grunddaten Umlage § 3_IST'!J169</f>
        <v>1421.5695908684777</v>
      </c>
      <c r="E169" s="4">
        <f t="shared" si="2"/>
        <v>118.46413257237315</v>
      </c>
    </row>
    <row r="170" spans="1:5" x14ac:dyDescent="0.25">
      <c r="A170">
        <v>61741</v>
      </c>
      <c r="B170" t="s">
        <v>172</v>
      </c>
      <c r="C170" t="s">
        <v>160</v>
      </c>
      <c r="D170" s="4">
        <f>'Grunddaten Umlage § 3_IST'!J170</f>
        <v>912.89384944219103</v>
      </c>
      <c r="E170" s="4">
        <f t="shared" si="2"/>
        <v>76.074487453515914</v>
      </c>
    </row>
    <row r="171" spans="1:5" x14ac:dyDescent="0.25">
      <c r="A171">
        <v>61743</v>
      </c>
      <c r="B171" t="s">
        <v>173</v>
      </c>
      <c r="C171" t="s">
        <v>160</v>
      </c>
      <c r="D171" s="4">
        <f>'Grunddaten Umlage § 3_IST'!J171</f>
        <v>520.63127347153841</v>
      </c>
      <c r="E171" s="4">
        <f t="shared" si="2"/>
        <v>43.385939455961534</v>
      </c>
    </row>
    <row r="172" spans="1:5" x14ac:dyDescent="0.25">
      <c r="A172">
        <v>61744</v>
      </c>
      <c r="B172" t="s">
        <v>174</v>
      </c>
      <c r="C172" t="s">
        <v>160</v>
      </c>
      <c r="D172" s="4">
        <f>'Grunddaten Umlage § 3_IST'!J172</f>
        <v>436.76159617517345</v>
      </c>
      <c r="E172" s="4">
        <f t="shared" si="2"/>
        <v>36.396799681264454</v>
      </c>
    </row>
    <row r="173" spans="1:5" x14ac:dyDescent="0.25">
      <c r="A173">
        <v>61745</v>
      </c>
      <c r="B173" t="s">
        <v>175</v>
      </c>
      <c r="C173" t="s">
        <v>160</v>
      </c>
      <c r="D173" s="4">
        <f>'Grunddaten Umlage § 3_IST'!J173</f>
        <v>759.38527744994008</v>
      </c>
      <c r="E173" s="4">
        <f t="shared" si="2"/>
        <v>63.282106454161671</v>
      </c>
    </row>
    <row r="174" spans="1:5" x14ac:dyDescent="0.25">
      <c r="A174">
        <v>61746</v>
      </c>
      <c r="B174" t="s">
        <v>176</v>
      </c>
      <c r="C174" t="s">
        <v>160</v>
      </c>
      <c r="D174" s="4">
        <f>'Grunddaten Umlage § 3_IST'!J174</f>
        <v>3167.3662719111908</v>
      </c>
      <c r="E174" s="4">
        <f t="shared" si="2"/>
        <v>263.94718932593258</v>
      </c>
    </row>
    <row r="175" spans="1:5" x14ac:dyDescent="0.25">
      <c r="A175">
        <v>61748</v>
      </c>
      <c r="B175" t="s">
        <v>177</v>
      </c>
      <c r="C175" t="s">
        <v>160</v>
      </c>
      <c r="D175" s="4">
        <f>'Grunddaten Umlage § 3_IST'!J175</f>
        <v>3781.5667915714102</v>
      </c>
      <c r="E175" s="4">
        <f t="shared" si="2"/>
        <v>315.13056596428419</v>
      </c>
    </row>
    <row r="176" spans="1:5" x14ac:dyDescent="0.25">
      <c r="A176">
        <v>61750</v>
      </c>
      <c r="B176" t="s">
        <v>178</v>
      </c>
      <c r="C176" t="s">
        <v>160</v>
      </c>
      <c r="D176" s="4">
        <f>'Grunddaten Umlage § 3_IST'!J176</f>
        <v>0</v>
      </c>
      <c r="E176" s="4">
        <f t="shared" si="2"/>
        <v>0</v>
      </c>
    </row>
    <row r="177" spans="1:5" x14ac:dyDescent="0.25">
      <c r="A177">
        <v>61751</v>
      </c>
      <c r="B177" t="s">
        <v>179</v>
      </c>
      <c r="C177" t="s">
        <v>160</v>
      </c>
      <c r="D177" s="4">
        <f>'Grunddaten Umlage § 3_IST'!J177</f>
        <v>1678.1069169319319</v>
      </c>
      <c r="E177" s="4">
        <f t="shared" si="2"/>
        <v>139.84224307766098</v>
      </c>
    </row>
    <row r="178" spans="1:5" x14ac:dyDescent="0.25">
      <c r="A178">
        <v>61756</v>
      </c>
      <c r="B178" t="s">
        <v>180</v>
      </c>
      <c r="C178" t="s">
        <v>160</v>
      </c>
      <c r="D178" s="4">
        <f>'Grunddaten Umlage § 3_IST'!J178</f>
        <v>3380.6868899962456</v>
      </c>
      <c r="E178" s="4">
        <f t="shared" si="2"/>
        <v>281.72390749968713</v>
      </c>
    </row>
    <row r="179" spans="1:5" x14ac:dyDescent="0.25">
      <c r="A179">
        <v>61757</v>
      </c>
      <c r="B179" t="s">
        <v>181</v>
      </c>
      <c r="C179" t="s">
        <v>160</v>
      </c>
      <c r="D179" s="4">
        <f>'Grunddaten Umlage § 3_IST'!J179</f>
        <v>3776.016631543675</v>
      </c>
      <c r="E179" s="4">
        <f t="shared" si="2"/>
        <v>314.6680526286396</v>
      </c>
    </row>
    <row r="180" spans="1:5" x14ac:dyDescent="0.25">
      <c r="A180">
        <v>61758</v>
      </c>
      <c r="B180" t="s">
        <v>182</v>
      </c>
      <c r="C180" t="s">
        <v>160</v>
      </c>
      <c r="D180" s="4">
        <f>'Grunddaten Umlage § 3_IST'!J180</f>
        <v>1581.2040075572727</v>
      </c>
      <c r="E180" s="4">
        <f t="shared" si="2"/>
        <v>131.76700062977272</v>
      </c>
    </row>
    <row r="181" spans="1:5" x14ac:dyDescent="0.25">
      <c r="A181">
        <v>61759</v>
      </c>
      <c r="B181" t="s">
        <v>183</v>
      </c>
      <c r="C181" t="s">
        <v>160</v>
      </c>
      <c r="D181" s="4">
        <f>'Grunddaten Umlage § 3_IST'!J181</f>
        <v>1374.8711153136458</v>
      </c>
      <c r="E181" s="4">
        <f t="shared" si="2"/>
        <v>114.57259294280381</v>
      </c>
    </row>
    <row r="182" spans="1:5" x14ac:dyDescent="0.25">
      <c r="A182">
        <v>61760</v>
      </c>
      <c r="B182" t="s">
        <v>184</v>
      </c>
      <c r="C182" t="s">
        <v>160</v>
      </c>
      <c r="D182" s="4">
        <f>'Grunddaten Umlage § 3_IST'!J182</f>
        <v>11190.012533799774</v>
      </c>
      <c r="E182" s="4">
        <f t="shared" si="2"/>
        <v>932.50104448331456</v>
      </c>
    </row>
    <row r="183" spans="1:5" x14ac:dyDescent="0.25">
      <c r="A183">
        <v>61761</v>
      </c>
      <c r="B183" t="s">
        <v>185</v>
      </c>
      <c r="C183" t="s">
        <v>160</v>
      </c>
      <c r="D183" s="4">
        <f>'Grunddaten Umlage § 3_IST'!J183</f>
        <v>1026.6180995678233</v>
      </c>
      <c r="E183" s="4">
        <f t="shared" si="2"/>
        <v>85.551508297318605</v>
      </c>
    </row>
    <row r="184" spans="1:5" x14ac:dyDescent="0.25">
      <c r="A184">
        <v>61762</v>
      </c>
      <c r="B184" t="s">
        <v>186</v>
      </c>
      <c r="C184" t="s">
        <v>160</v>
      </c>
      <c r="D184" s="4">
        <f>'Grunddaten Umlage § 3_IST'!J184</f>
        <v>1511.9588044595662</v>
      </c>
      <c r="E184" s="4">
        <f t="shared" si="2"/>
        <v>125.99656703829719</v>
      </c>
    </row>
    <row r="185" spans="1:5" x14ac:dyDescent="0.25">
      <c r="A185">
        <v>61763</v>
      </c>
      <c r="B185" t="s">
        <v>187</v>
      </c>
      <c r="C185" t="s">
        <v>160</v>
      </c>
      <c r="D185" s="4">
        <f>'Grunddaten Umlage § 3_IST'!J185</f>
        <v>3337.4834288914794</v>
      </c>
      <c r="E185" s="4">
        <f t="shared" si="2"/>
        <v>278.12361907428993</v>
      </c>
    </row>
    <row r="186" spans="1:5" x14ac:dyDescent="0.25">
      <c r="A186">
        <v>61764</v>
      </c>
      <c r="B186" t="s">
        <v>188</v>
      </c>
      <c r="C186" t="s">
        <v>160</v>
      </c>
      <c r="D186" s="4">
        <f>'Grunddaten Umlage § 3_IST'!J186</f>
        <v>3157.0989047545581</v>
      </c>
      <c r="E186" s="4">
        <f t="shared" si="2"/>
        <v>263.09157539621316</v>
      </c>
    </row>
    <row r="187" spans="1:5" x14ac:dyDescent="0.25">
      <c r="A187">
        <v>61765</v>
      </c>
      <c r="B187" t="s">
        <v>189</v>
      </c>
      <c r="C187" t="s">
        <v>160</v>
      </c>
      <c r="D187" s="4">
        <f>'Grunddaten Umlage § 3_IST'!J187</f>
        <v>5020.1749470611167</v>
      </c>
      <c r="E187" s="4">
        <f t="shared" si="2"/>
        <v>418.34791225509304</v>
      </c>
    </row>
    <row r="188" spans="1:5" x14ac:dyDescent="0.25">
      <c r="A188">
        <v>61766</v>
      </c>
      <c r="B188" t="s">
        <v>160</v>
      </c>
      <c r="C188" t="s">
        <v>160</v>
      </c>
      <c r="D188" s="4">
        <f>'Grunddaten Umlage § 3_IST'!J188</f>
        <v>15198.025920794324</v>
      </c>
      <c r="E188" s="4">
        <f t="shared" si="2"/>
        <v>1266.5021600661937</v>
      </c>
    </row>
    <row r="189" spans="1:5" x14ac:dyDescent="0.25">
      <c r="A189">
        <v>62007</v>
      </c>
      <c r="B189" t="s">
        <v>190</v>
      </c>
      <c r="C189" t="s">
        <v>191</v>
      </c>
      <c r="D189" s="4">
        <f>'Grunddaten Umlage § 3_IST'!J189</f>
        <v>6412.7963415679487</v>
      </c>
      <c r="E189" s="4">
        <f t="shared" si="2"/>
        <v>534.39969513066239</v>
      </c>
    </row>
    <row r="190" spans="1:5" x14ac:dyDescent="0.25">
      <c r="A190">
        <v>62008</v>
      </c>
      <c r="B190" t="s">
        <v>192</v>
      </c>
      <c r="C190" t="s">
        <v>191</v>
      </c>
      <c r="D190" s="4">
        <f>'Grunddaten Umlage § 3_IST'!J190</f>
        <v>960.04783343389465</v>
      </c>
      <c r="E190" s="4">
        <f t="shared" si="2"/>
        <v>80.003986119491216</v>
      </c>
    </row>
    <row r="191" spans="1:5" x14ac:dyDescent="0.25">
      <c r="A191">
        <v>62010</v>
      </c>
      <c r="B191" t="s">
        <v>193</v>
      </c>
      <c r="C191" t="s">
        <v>191</v>
      </c>
      <c r="D191" s="4">
        <f>'Grunddaten Umlage § 3_IST'!J191</f>
        <v>365.97848705357262</v>
      </c>
      <c r="E191" s="4">
        <f t="shared" si="2"/>
        <v>30.498207254464386</v>
      </c>
    </row>
    <row r="192" spans="1:5" x14ac:dyDescent="0.25">
      <c r="A192">
        <v>62014</v>
      </c>
      <c r="B192" t="s">
        <v>194</v>
      </c>
      <c r="C192" t="s">
        <v>191</v>
      </c>
      <c r="D192" s="4">
        <f>'Grunddaten Umlage § 3_IST'!J192</f>
        <v>1532.3860893690132</v>
      </c>
      <c r="E192" s="4">
        <f t="shared" si="2"/>
        <v>127.6988407807511</v>
      </c>
    </row>
    <row r="193" spans="1:5" x14ac:dyDescent="0.25">
      <c r="A193">
        <v>62021</v>
      </c>
      <c r="B193" t="s">
        <v>195</v>
      </c>
      <c r="C193" t="s">
        <v>191</v>
      </c>
      <c r="D193" s="4">
        <f>'Grunddaten Umlage § 3_IST'!J193</f>
        <v>304.7060902958363</v>
      </c>
      <c r="E193" s="4">
        <f t="shared" si="2"/>
        <v>25.392174191319693</v>
      </c>
    </row>
    <row r="194" spans="1:5" x14ac:dyDescent="0.25">
      <c r="A194">
        <v>62026</v>
      </c>
      <c r="B194" t="s">
        <v>196</v>
      </c>
      <c r="C194" t="s">
        <v>191</v>
      </c>
      <c r="D194" s="4">
        <f>'Grunddaten Umlage § 3_IST'!J194</f>
        <v>633.43574595669759</v>
      </c>
      <c r="E194" s="4">
        <f t="shared" si="2"/>
        <v>52.786312163058135</v>
      </c>
    </row>
    <row r="195" spans="1:5" x14ac:dyDescent="0.25">
      <c r="A195">
        <v>62032</v>
      </c>
      <c r="B195" t="s">
        <v>197</v>
      </c>
      <c r="C195" t="s">
        <v>191</v>
      </c>
      <c r="D195" s="4">
        <f>'Grunddaten Umlage § 3_IST'!J195</f>
        <v>844.46814663739974</v>
      </c>
      <c r="E195" s="4">
        <f t="shared" si="2"/>
        <v>70.372345553116645</v>
      </c>
    </row>
    <row r="196" spans="1:5" x14ac:dyDescent="0.25">
      <c r="A196">
        <v>62034</v>
      </c>
      <c r="B196" t="s">
        <v>198</v>
      </c>
      <c r="C196" t="s">
        <v>191</v>
      </c>
      <c r="D196" s="4">
        <f>'Grunddaten Umlage § 3_IST'!J196</f>
        <v>902.71690734228696</v>
      </c>
      <c r="E196" s="4">
        <f t="shared" ref="E196:E259" si="3">D196/12</f>
        <v>75.226408945190585</v>
      </c>
    </row>
    <row r="197" spans="1:5" x14ac:dyDescent="0.25">
      <c r="A197">
        <v>62036</v>
      </c>
      <c r="B197" t="s">
        <v>199</v>
      </c>
      <c r="C197" t="s">
        <v>191</v>
      </c>
      <c r="D197" s="4">
        <f>'Grunddaten Umlage § 3_IST'!J197</f>
        <v>999.31793886845958</v>
      </c>
      <c r="E197" s="4">
        <f t="shared" si="3"/>
        <v>83.276494905704965</v>
      </c>
    </row>
    <row r="198" spans="1:5" x14ac:dyDescent="0.25">
      <c r="A198">
        <v>62038</v>
      </c>
      <c r="B198" t="s">
        <v>200</v>
      </c>
      <c r="C198" t="s">
        <v>191</v>
      </c>
      <c r="D198" s="4">
        <f>'Grunddaten Umlage § 3_IST'!J198</f>
        <v>0</v>
      </c>
      <c r="E198" s="4">
        <f t="shared" si="3"/>
        <v>0</v>
      </c>
    </row>
    <row r="199" spans="1:5" x14ac:dyDescent="0.25">
      <c r="A199">
        <v>62039</v>
      </c>
      <c r="B199" t="s">
        <v>201</v>
      </c>
      <c r="C199" t="s">
        <v>191</v>
      </c>
      <c r="D199" s="4">
        <f>'Grunddaten Umlage § 3_IST'!J199</f>
        <v>1344.3108121484458</v>
      </c>
      <c r="E199" s="4">
        <f t="shared" si="3"/>
        <v>112.02590101237048</v>
      </c>
    </row>
    <row r="200" spans="1:5" x14ac:dyDescent="0.25">
      <c r="A200">
        <v>62040</v>
      </c>
      <c r="B200" t="s">
        <v>202</v>
      </c>
      <c r="C200" t="s">
        <v>191</v>
      </c>
      <c r="D200" s="4">
        <f>'Grunddaten Umlage § 3_IST'!J200</f>
        <v>9190.2042448836874</v>
      </c>
      <c r="E200" s="4">
        <f t="shared" si="3"/>
        <v>765.85035374030724</v>
      </c>
    </row>
    <row r="201" spans="1:5" x14ac:dyDescent="0.25">
      <c r="A201">
        <v>62041</v>
      </c>
      <c r="B201" t="s">
        <v>203</v>
      </c>
      <c r="C201" t="s">
        <v>191</v>
      </c>
      <c r="D201" s="4">
        <f>'Grunddaten Umlage § 3_IST'!J201</f>
        <v>11314.884605280982</v>
      </c>
      <c r="E201" s="4">
        <f t="shared" si="3"/>
        <v>942.90705044008189</v>
      </c>
    </row>
    <row r="202" spans="1:5" x14ac:dyDescent="0.25">
      <c r="A202">
        <v>62042</v>
      </c>
      <c r="B202" t="s">
        <v>204</v>
      </c>
      <c r="C202" t="s">
        <v>191</v>
      </c>
      <c r="D202" s="4">
        <f>'Grunddaten Umlage § 3_IST'!J202</f>
        <v>3137.7465882105107</v>
      </c>
      <c r="E202" s="4">
        <f t="shared" si="3"/>
        <v>261.47888235087589</v>
      </c>
    </row>
    <row r="203" spans="1:5" x14ac:dyDescent="0.25">
      <c r="A203">
        <v>62043</v>
      </c>
      <c r="B203" t="s">
        <v>205</v>
      </c>
      <c r="C203" t="s">
        <v>191</v>
      </c>
      <c r="D203" s="4">
        <f>'Grunddaten Umlage § 3_IST'!J203</f>
        <v>2581.8607778840501</v>
      </c>
      <c r="E203" s="4">
        <f t="shared" si="3"/>
        <v>215.15506482367084</v>
      </c>
    </row>
    <row r="204" spans="1:5" x14ac:dyDescent="0.25">
      <c r="A204">
        <v>62044</v>
      </c>
      <c r="B204" t="s">
        <v>206</v>
      </c>
      <c r="C204" t="s">
        <v>191</v>
      </c>
      <c r="D204" s="4">
        <f>'Grunddaten Umlage § 3_IST'!J204</f>
        <v>2008.4490794313576</v>
      </c>
      <c r="E204" s="4">
        <f t="shared" si="3"/>
        <v>167.3707566192798</v>
      </c>
    </row>
    <row r="205" spans="1:5" x14ac:dyDescent="0.25">
      <c r="A205">
        <v>62045</v>
      </c>
      <c r="B205" t="s">
        <v>207</v>
      </c>
      <c r="C205" t="s">
        <v>191</v>
      </c>
      <c r="D205" s="4">
        <f>'Grunddaten Umlage § 3_IST'!J205</f>
        <v>1421.4312130435637</v>
      </c>
      <c r="E205" s="4">
        <f t="shared" si="3"/>
        <v>118.45260108696364</v>
      </c>
    </row>
    <row r="206" spans="1:5" x14ac:dyDescent="0.25">
      <c r="A206">
        <v>62046</v>
      </c>
      <c r="B206" t="s">
        <v>208</v>
      </c>
      <c r="C206" t="s">
        <v>191</v>
      </c>
      <c r="D206" s="4">
        <f>'Grunddaten Umlage § 3_IST'!J206</f>
        <v>1964.6295872695823</v>
      </c>
      <c r="E206" s="4">
        <f t="shared" si="3"/>
        <v>163.7191322724652</v>
      </c>
    </row>
    <row r="207" spans="1:5" x14ac:dyDescent="0.25">
      <c r="A207">
        <v>62047</v>
      </c>
      <c r="B207" t="s">
        <v>209</v>
      </c>
      <c r="C207" t="s">
        <v>191</v>
      </c>
      <c r="D207" s="4">
        <f>'Grunddaten Umlage § 3_IST'!J207</f>
        <v>5026.5212510519414</v>
      </c>
      <c r="E207" s="4">
        <f t="shared" si="3"/>
        <v>418.87677092099511</v>
      </c>
    </row>
    <row r="208" spans="1:5" x14ac:dyDescent="0.25">
      <c r="A208">
        <v>62048</v>
      </c>
      <c r="B208" t="s">
        <v>210</v>
      </c>
      <c r="C208" t="s">
        <v>191</v>
      </c>
      <c r="D208" s="4">
        <f>'Grunddaten Umlage § 3_IST'!J208</f>
        <v>3669.0438751562046</v>
      </c>
      <c r="E208" s="4">
        <f t="shared" si="3"/>
        <v>305.75365626301704</v>
      </c>
    </row>
    <row r="209" spans="1:5" x14ac:dyDescent="0.25">
      <c r="A209">
        <v>62105</v>
      </c>
      <c r="B209" t="s">
        <v>211</v>
      </c>
      <c r="C209" t="s">
        <v>212</v>
      </c>
      <c r="D209" s="4">
        <f>'Grunddaten Umlage § 3_IST'!J209</f>
        <v>1329.627698532036</v>
      </c>
      <c r="E209" s="4">
        <f t="shared" si="3"/>
        <v>110.80230821100299</v>
      </c>
    </row>
    <row r="210" spans="1:5" x14ac:dyDescent="0.25">
      <c r="A210">
        <v>62115</v>
      </c>
      <c r="B210" t="s">
        <v>213</v>
      </c>
      <c r="C210" t="s">
        <v>212</v>
      </c>
      <c r="D210" s="4">
        <f>'Grunddaten Umlage § 3_IST'!J210</f>
        <v>4180.2096802235646</v>
      </c>
      <c r="E210" s="4">
        <f t="shared" si="3"/>
        <v>348.35080668529707</v>
      </c>
    </row>
    <row r="211" spans="1:5" x14ac:dyDescent="0.25">
      <c r="A211">
        <v>62116</v>
      </c>
      <c r="B211" t="s">
        <v>214</v>
      </c>
      <c r="C211" t="s">
        <v>212</v>
      </c>
      <c r="D211" s="4">
        <f>'Grunddaten Umlage § 3_IST'!J211</f>
        <v>2901.8944839164806</v>
      </c>
      <c r="E211" s="4">
        <f t="shared" si="3"/>
        <v>241.82454032637338</v>
      </c>
    </row>
    <row r="212" spans="1:5" x14ac:dyDescent="0.25">
      <c r="A212">
        <v>62125</v>
      </c>
      <c r="B212" t="s">
        <v>215</v>
      </c>
      <c r="C212" t="s">
        <v>212</v>
      </c>
      <c r="D212" s="4">
        <f>'Grunddaten Umlage § 3_IST'!J212</f>
        <v>1712.6554319968427</v>
      </c>
      <c r="E212" s="4">
        <f t="shared" si="3"/>
        <v>142.72128599973689</v>
      </c>
    </row>
    <row r="213" spans="1:5" x14ac:dyDescent="0.25">
      <c r="A213">
        <v>62128</v>
      </c>
      <c r="B213" t="s">
        <v>216</v>
      </c>
      <c r="C213" t="s">
        <v>212</v>
      </c>
      <c r="D213" s="4">
        <f>'Grunddaten Umlage § 3_IST'!J213</f>
        <v>2779.9375189897773</v>
      </c>
      <c r="E213" s="4">
        <f t="shared" si="3"/>
        <v>231.66145991581479</v>
      </c>
    </row>
    <row r="214" spans="1:5" x14ac:dyDescent="0.25">
      <c r="A214">
        <v>62131</v>
      </c>
      <c r="B214" t="s">
        <v>217</v>
      </c>
      <c r="C214" t="s">
        <v>212</v>
      </c>
      <c r="D214" s="4">
        <f>'Grunddaten Umlage § 3_IST'!J214</f>
        <v>1936.841441005281</v>
      </c>
      <c r="E214" s="4">
        <f t="shared" si="3"/>
        <v>161.40345341710676</v>
      </c>
    </row>
    <row r="215" spans="1:5" x14ac:dyDescent="0.25">
      <c r="A215">
        <v>62132</v>
      </c>
      <c r="B215" t="s">
        <v>218</v>
      </c>
      <c r="C215" t="s">
        <v>212</v>
      </c>
      <c r="D215" s="4">
        <f>'Grunddaten Umlage § 3_IST'!J215</f>
        <v>1230.2097633316487</v>
      </c>
      <c r="E215" s="4">
        <f t="shared" si="3"/>
        <v>102.51748027763739</v>
      </c>
    </row>
    <row r="216" spans="1:5" x14ac:dyDescent="0.25">
      <c r="A216">
        <v>62135</v>
      </c>
      <c r="B216" t="s">
        <v>219</v>
      </c>
      <c r="C216" t="s">
        <v>212</v>
      </c>
      <c r="D216" s="4">
        <f>'Grunddaten Umlage § 3_IST'!J216</f>
        <v>1134.6626183258225</v>
      </c>
      <c r="E216" s="4">
        <f t="shared" si="3"/>
        <v>94.555218193818533</v>
      </c>
    </row>
    <row r="217" spans="1:5" x14ac:dyDescent="0.25">
      <c r="A217">
        <v>62138</v>
      </c>
      <c r="B217" t="s">
        <v>220</v>
      </c>
      <c r="C217" t="s">
        <v>212</v>
      </c>
      <c r="D217" s="4">
        <f>'Grunddaten Umlage § 3_IST'!J217</f>
        <v>1819.3241674911269</v>
      </c>
      <c r="E217" s="4">
        <f t="shared" si="3"/>
        <v>151.61034729092725</v>
      </c>
    </row>
    <row r="218" spans="1:5" x14ac:dyDescent="0.25">
      <c r="A218">
        <v>62139</v>
      </c>
      <c r="B218" t="s">
        <v>221</v>
      </c>
      <c r="C218" t="s">
        <v>212</v>
      </c>
      <c r="D218" s="4">
        <f>'Grunddaten Umlage § 3_IST'!J218</f>
        <v>15045.392773989453</v>
      </c>
      <c r="E218" s="4">
        <f t="shared" si="3"/>
        <v>1253.7827311657877</v>
      </c>
    </row>
    <row r="219" spans="1:5" x14ac:dyDescent="0.25">
      <c r="A219">
        <v>62140</v>
      </c>
      <c r="B219" t="s">
        <v>222</v>
      </c>
      <c r="C219" t="s">
        <v>212</v>
      </c>
      <c r="D219" s="4">
        <f>'Grunddaten Umlage § 3_IST'!J219</f>
        <v>27048.261436359709</v>
      </c>
      <c r="E219" s="4">
        <f t="shared" si="3"/>
        <v>2254.0217863633093</v>
      </c>
    </row>
    <row r="220" spans="1:5" x14ac:dyDescent="0.25">
      <c r="A220">
        <v>62141</v>
      </c>
      <c r="B220" t="s">
        <v>223</v>
      </c>
      <c r="C220" t="s">
        <v>212</v>
      </c>
      <c r="D220" s="4">
        <f>'Grunddaten Umlage § 3_IST'!J220</f>
        <v>6820.4610083645766</v>
      </c>
      <c r="E220" s="4">
        <f t="shared" si="3"/>
        <v>568.37175069704801</v>
      </c>
    </row>
    <row r="221" spans="1:5" x14ac:dyDescent="0.25">
      <c r="A221">
        <v>62142</v>
      </c>
      <c r="B221" t="s">
        <v>224</v>
      </c>
      <c r="C221" t="s">
        <v>212</v>
      </c>
      <c r="D221" s="4">
        <f>'Grunddaten Umlage § 3_IST'!J221</f>
        <v>3218.8406568753153</v>
      </c>
      <c r="E221" s="4">
        <f t="shared" si="3"/>
        <v>268.23672140627627</v>
      </c>
    </row>
    <row r="222" spans="1:5" x14ac:dyDescent="0.25">
      <c r="A222">
        <v>62143</v>
      </c>
      <c r="B222" t="s">
        <v>225</v>
      </c>
      <c r="C222" t="s">
        <v>212</v>
      </c>
      <c r="D222" s="4">
        <f>'Grunddaten Umlage § 3_IST'!J222</f>
        <v>7236.7568991249391</v>
      </c>
      <c r="E222" s="4">
        <f t="shared" si="3"/>
        <v>603.06307492707822</v>
      </c>
    </row>
    <row r="223" spans="1:5" x14ac:dyDescent="0.25">
      <c r="A223">
        <v>62144</v>
      </c>
      <c r="B223" t="s">
        <v>226</v>
      </c>
      <c r="C223" t="s">
        <v>212</v>
      </c>
      <c r="D223" s="4">
        <f>'Grunddaten Umlage § 3_IST'!J223</f>
        <v>1890.6116464687375</v>
      </c>
      <c r="E223" s="4">
        <f t="shared" si="3"/>
        <v>157.55097053906147</v>
      </c>
    </row>
    <row r="224" spans="1:5" x14ac:dyDescent="0.25">
      <c r="A224">
        <v>62145</v>
      </c>
      <c r="B224" t="s">
        <v>227</v>
      </c>
      <c r="C224" t="s">
        <v>212</v>
      </c>
      <c r="D224" s="4">
        <f>'Grunddaten Umlage § 3_IST'!J224</f>
        <v>5519.8333678759027</v>
      </c>
      <c r="E224" s="4">
        <f t="shared" si="3"/>
        <v>459.98611398965858</v>
      </c>
    </row>
    <row r="225" spans="1:5" x14ac:dyDescent="0.25">
      <c r="A225">
        <v>62146</v>
      </c>
      <c r="B225" t="s">
        <v>228</v>
      </c>
      <c r="C225" t="s">
        <v>212</v>
      </c>
      <c r="D225" s="4">
        <f>'Grunddaten Umlage § 3_IST'!J225</f>
        <v>2053.5457519415486</v>
      </c>
      <c r="E225" s="4">
        <f t="shared" si="3"/>
        <v>171.12881266179571</v>
      </c>
    </row>
    <row r="226" spans="1:5" x14ac:dyDescent="0.25">
      <c r="A226">
        <v>62147</v>
      </c>
      <c r="B226" t="s">
        <v>229</v>
      </c>
      <c r="C226" t="s">
        <v>212</v>
      </c>
      <c r="D226" s="4">
        <f>'Grunddaten Umlage § 3_IST'!J226</f>
        <v>1781.0347193108455</v>
      </c>
      <c r="E226" s="4">
        <f t="shared" si="3"/>
        <v>148.41955994257046</v>
      </c>
    </row>
    <row r="227" spans="1:5" x14ac:dyDescent="0.25">
      <c r="A227">
        <v>62148</v>
      </c>
      <c r="B227" t="s">
        <v>230</v>
      </c>
      <c r="C227" t="s">
        <v>212</v>
      </c>
      <c r="D227" s="4">
        <f>'Grunddaten Umlage § 3_IST'!J227</f>
        <v>1322.6276401827133</v>
      </c>
      <c r="E227" s="4">
        <f t="shared" si="3"/>
        <v>110.21897001522611</v>
      </c>
    </row>
    <row r="228" spans="1:5" x14ac:dyDescent="0.25">
      <c r="A228">
        <v>62202</v>
      </c>
      <c r="B228" t="s">
        <v>231</v>
      </c>
      <c r="C228" t="s">
        <v>232</v>
      </c>
      <c r="D228" s="4">
        <f>'Grunddaten Umlage § 3_IST'!J228</f>
        <v>1564.0233153563777</v>
      </c>
      <c r="E228" s="4">
        <f t="shared" si="3"/>
        <v>130.33527627969815</v>
      </c>
    </row>
    <row r="229" spans="1:5" x14ac:dyDescent="0.25">
      <c r="A229">
        <v>62205</v>
      </c>
      <c r="B229" t="s">
        <v>233</v>
      </c>
      <c r="C229" t="s">
        <v>232</v>
      </c>
      <c r="D229" s="4">
        <f>'Grunddaten Umlage § 3_IST'!J229</f>
        <v>1504.2896189777709</v>
      </c>
      <c r="E229" s="4">
        <f t="shared" si="3"/>
        <v>125.35746824814758</v>
      </c>
    </row>
    <row r="230" spans="1:5" x14ac:dyDescent="0.25">
      <c r="A230">
        <v>62206</v>
      </c>
      <c r="B230" t="s">
        <v>234</v>
      </c>
      <c r="C230" t="s">
        <v>232</v>
      </c>
      <c r="D230" s="4">
        <f>'Grunddaten Umlage § 3_IST'!J230</f>
        <v>825.75984074195173</v>
      </c>
      <c r="E230" s="4">
        <f t="shared" si="3"/>
        <v>68.813320061829316</v>
      </c>
    </row>
    <row r="231" spans="1:5" x14ac:dyDescent="0.25">
      <c r="A231">
        <v>62209</v>
      </c>
      <c r="B231" t="s">
        <v>235</v>
      </c>
      <c r="C231" t="s">
        <v>232</v>
      </c>
      <c r="D231" s="4">
        <f>'Grunddaten Umlage § 3_IST'!J231</f>
        <v>953.67877888054511</v>
      </c>
      <c r="E231" s="4">
        <f t="shared" si="3"/>
        <v>79.473231573378754</v>
      </c>
    </row>
    <row r="232" spans="1:5" x14ac:dyDescent="0.25">
      <c r="A232">
        <v>62211</v>
      </c>
      <c r="B232" t="s">
        <v>236</v>
      </c>
      <c r="C232" t="s">
        <v>232</v>
      </c>
      <c r="D232" s="4">
        <f>'Grunddaten Umlage § 3_IST'!J232</f>
        <v>1872.050747759869</v>
      </c>
      <c r="E232" s="4">
        <f t="shared" si="3"/>
        <v>156.00422897998908</v>
      </c>
    </row>
    <row r="233" spans="1:5" x14ac:dyDescent="0.25">
      <c r="A233">
        <v>62214</v>
      </c>
      <c r="B233" t="s">
        <v>237</v>
      </c>
      <c r="C233" t="s">
        <v>232</v>
      </c>
      <c r="D233" s="4">
        <f>'Grunddaten Umlage § 3_IST'!J233</f>
        <v>1527.1994640144521</v>
      </c>
      <c r="E233" s="4">
        <f t="shared" si="3"/>
        <v>127.26662200120434</v>
      </c>
    </row>
    <row r="234" spans="1:5" x14ac:dyDescent="0.25">
      <c r="A234">
        <v>62216</v>
      </c>
      <c r="B234" t="s">
        <v>238</v>
      </c>
      <c r="C234" t="s">
        <v>232</v>
      </c>
      <c r="D234" s="4">
        <f>'Grunddaten Umlage § 3_IST'!J234</f>
        <v>917.44143029706845</v>
      </c>
      <c r="E234" s="4">
        <f t="shared" si="3"/>
        <v>76.453452524755704</v>
      </c>
    </row>
    <row r="235" spans="1:5" x14ac:dyDescent="0.25">
      <c r="A235">
        <v>62219</v>
      </c>
      <c r="B235" t="s">
        <v>239</v>
      </c>
      <c r="C235" t="s">
        <v>232</v>
      </c>
      <c r="D235" s="4">
        <f>'Grunddaten Umlage § 3_IST'!J235</f>
        <v>7119.6087093410333</v>
      </c>
      <c r="E235" s="4">
        <f t="shared" si="3"/>
        <v>593.30072577841941</v>
      </c>
    </row>
    <row r="236" spans="1:5" x14ac:dyDescent="0.25">
      <c r="A236">
        <v>62220</v>
      </c>
      <c r="B236" t="s">
        <v>240</v>
      </c>
      <c r="C236" t="s">
        <v>232</v>
      </c>
      <c r="D236" s="4">
        <f>'Grunddaten Umlage § 3_IST'!J236</f>
        <v>1868.6825044046275</v>
      </c>
      <c r="E236" s="4">
        <f t="shared" si="3"/>
        <v>155.72354203371896</v>
      </c>
    </row>
    <row r="237" spans="1:5" x14ac:dyDescent="0.25">
      <c r="A237">
        <v>62226</v>
      </c>
      <c r="B237" t="s">
        <v>241</v>
      </c>
      <c r="C237" t="s">
        <v>232</v>
      </c>
      <c r="D237" s="4">
        <f>'Grunddaten Umlage § 3_IST'!J237</f>
        <v>1575.4710429593151</v>
      </c>
      <c r="E237" s="4">
        <f t="shared" si="3"/>
        <v>131.28925357994294</v>
      </c>
    </row>
    <row r="238" spans="1:5" x14ac:dyDescent="0.25">
      <c r="A238">
        <v>62232</v>
      </c>
      <c r="B238" t="s">
        <v>242</v>
      </c>
      <c r="C238" t="s">
        <v>232</v>
      </c>
      <c r="D238" s="4">
        <f>'Grunddaten Umlage § 3_IST'!J238</f>
        <v>1031.8928526351951</v>
      </c>
      <c r="E238" s="4">
        <f t="shared" si="3"/>
        <v>85.991071052932924</v>
      </c>
    </row>
    <row r="239" spans="1:5" x14ac:dyDescent="0.25">
      <c r="A239">
        <v>62233</v>
      </c>
      <c r="B239" t="s">
        <v>243</v>
      </c>
      <c r="C239" t="s">
        <v>232</v>
      </c>
      <c r="D239" s="4">
        <f>'Grunddaten Umlage § 3_IST'!J239</f>
        <v>2526.3877743951552</v>
      </c>
      <c r="E239" s="4">
        <f t="shared" si="3"/>
        <v>210.5323145329296</v>
      </c>
    </row>
    <row r="240" spans="1:5" x14ac:dyDescent="0.25">
      <c r="A240">
        <v>62235</v>
      </c>
      <c r="B240" t="s">
        <v>244</v>
      </c>
      <c r="C240" t="s">
        <v>232</v>
      </c>
      <c r="D240" s="4">
        <f>'Grunddaten Umlage § 3_IST'!J240</f>
        <v>1473.9384998343417</v>
      </c>
      <c r="E240" s="4">
        <f t="shared" si="3"/>
        <v>122.82820831952847</v>
      </c>
    </row>
    <row r="241" spans="1:5" x14ac:dyDescent="0.25">
      <c r="A241">
        <v>62242</v>
      </c>
      <c r="B241" t="s">
        <v>245</v>
      </c>
      <c r="C241" t="s">
        <v>232</v>
      </c>
      <c r="D241" s="4">
        <f>'Grunddaten Umlage § 3_IST'!J241</f>
        <v>750.25395829002287</v>
      </c>
      <c r="E241" s="4">
        <f t="shared" si="3"/>
        <v>62.521163190835239</v>
      </c>
    </row>
    <row r="242" spans="1:5" x14ac:dyDescent="0.25">
      <c r="A242">
        <v>62244</v>
      </c>
      <c r="B242" t="s">
        <v>246</v>
      </c>
      <c r="C242" t="s">
        <v>232</v>
      </c>
      <c r="D242" s="4">
        <f>'Grunddaten Umlage § 3_IST'!J242</f>
        <v>2102.8891618343719</v>
      </c>
      <c r="E242" s="4">
        <f t="shared" si="3"/>
        <v>175.24076348619766</v>
      </c>
    </row>
    <row r="243" spans="1:5" x14ac:dyDescent="0.25">
      <c r="A243">
        <v>62245</v>
      </c>
      <c r="B243" t="s">
        <v>247</v>
      </c>
      <c r="C243" t="s">
        <v>232</v>
      </c>
      <c r="D243" s="4">
        <f>'Grunddaten Umlage § 3_IST'!J243</f>
        <v>1005.5321684431783</v>
      </c>
      <c r="E243" s="4">
        <f t="shared" si="3"/>
        <v>83.794347370264859</v>
      </c>
    </row>
    <row r="244" spans="1:5" x14ac:dyDescent="0.25">
      <c r="A244">
        <v>62247</v>
      </c>
      <c r="B244" t="s">
        <v>248</v>
      </c>
      <c r="C244" t="s">
        <v>232</v>
      </c>
      <c r="D244" s="4">
        <f>'Grunddaten Umlage § 3_IST'!J244</f>
        <v>956.0949903438966</v>
      </c>
      <c r="E244" s="4">
        <f t="shared" si="3"/>
        <v>79.67458252865805</v>
      </c>
    </row>
    <row r="245" spans="1:5" x14ac:dyDescent="0.25">
      <c r="A245">
        <v>62252</v>
      </c>
      <c r="B245" t="s">
        <v>249</v>
      </c>
      <c r="C245" t="s">
        <v>232</v>
      </c>
      <c r="D245" s="4">
        <f>'Grunddaten Umlage § 3_IST'!J245</f>
        <v>988.46578910392327</v>
      </c>
      <c r="E245" s="4">
        <f t="shared" si="3"/>
        <v>82.372149091993606</v>
      </c>
    </row>
    <row r="246" spans="1:5" x14ac:dyDescent="0.25">
      <c r="A246">
        <v>62256</v>
      </c>
      <c r="B246" t="s">
        <v>250</v>
      </c>
      <c r="C246" t="s">
        <v>232</v>
      </c>
      <c r="D246" s="4">
        <f>'Grunddaten Umlage § 3_IST'!J246</f>
        <v>1706.9385145175918</v>
      </c>
      <c r="E246" s="4">
        <f t="shared" si="3"/>
        <v>142.24487620979932</v>
      </c>
    </row>
    <row r="247" spans="1:5" x14ac:dyDescent="0.25">
      <c r="A247">
        <v>62262</v>
      </c>
      <c r="B247" t="s">
        <v>251</v>
      </c>
      <c r="C247" t="s">
        <v>232</v>
      </c>
      <c r="D247" s="4">
        <f>'Grunddaten Umlage § 3_IST'!J247</f>
        <v>1031.8244066449006</v>
      </c>
      <c r="E247" s="4">
        <f t="shared" si="3"/>
        <v>85.985367220408378</v>
      </c>
    </row>
    <row r="248" spans="1:5" x14ac:dyDescent="0.25">
      <c r="A248">
        <v>62264</v>
      </c>
      <c r="B248" t="s">
        <v>252</v>
      </c>
      <c r="C248" t="s">
        <v>232</v>
      </c>
      <c r="D248" s="4">
        <f>'Grunddaten Umlage § 3_IST'!J248</f>
        <v>3387.6138505195804</v>
      </c>
      <c r="E248" s="4">
        <f t="shared" si="3"/>
        <v>282.30115420996503</v>
      </c>
    </row>
    <row r="249" spans="1:5" x14ac:dyDescent="0.25">
      <c r="A249">
        <v>62265</v>
      </c>
      <c r="B249" t="s">
        <v>253</v>
      </c>
      <c r="C249" t="s">
        <v>232</v>
      </c>
      <c r="D249" s="4">
        <f>'Grunddaten Umlage § 3_IST'!J249</f>
        <v>1408.9290045825499</v>
      </c>
      <c r="E249" s="4">
        <f t="shared" si="3"/>
        <v>117.41075038187915</v>
      </c>
    </row>
    <row r="250" spans="1:5" x14ac:dyDescent="0.25">
      <c r="A250">
        <v>62266</v>
      </c>
      <c r="B250" t="s">
        <v>254</v>
      </c>
      <c r="C250" t="s">
        <v>232</v>
      </c>
      <c r="D250" s="4">
        <f>'Grunddaten Umlage § 3_IST'!J250</f>
        <v>1807.9706081296586</v>
      </c>
      <c r="E250" s="4">
        <f t="shared" si="3"/>
        <v>150.66421734413822</v>
      </c>
    </row>
    <row r="251" spans="1:5" x14ac:dyDescent="0.25">
      <c r="A251">
        <v>62267</v>
      </c>
      <c r="B251" t="s">
        <v>255</v>
      </c>
      <c r="C251" t="s">
        <v>232</v>
      </c>
      <c r="D251" s="4">
        <f>'Grunddaten Umlage § 3_IST'!J251</f>
        <v>8213.997797271124</v>
      </c>
      <c r="E251" s="4">
        <f t="shared" si="3"/>
        <v>684.49981643926037</v>
      </c>
    </row>
    <row r="252" spans="1:5" x14ac:dyDescent="0.25">
      <c r="A252">
        <v>62268</v>
      </c>
      <c r="B252" t="s">
        <v>256</v>
      </c>
      <c r="C252" t="s">
        <v>232</v>
      </c>
      <c r="D252" s="4">
        <f>'Grunddaten Umlage § 3_IST'!J252</f>
        <v>2501.7048141779842</v>
      </c>
      <c r="E252" s="4">
        <f t="shared" si="3"/>
        <v>208.47540118149868</v>
      </c>
    </row>
    <row r="253" spans="1:5" x14ac:dyDescent="0.25">
      <c r="A253">
        <v>62269</v>
      </c>
      <c r="B253" t="s">
        <v>257</v>
      </c>
      <c r="C253" t="s">
        <v>232</v>
      </c>
      <c r="D253" s="4">
        <f>'Grunddaten Umlage § 3_IST'!J253</f>
        <v>2038.8565749373367</v>
      </c>
      <c r="E253" s="4">
        <f t="shared" si="3"/>
        <v>169.9047145781114</v>
      </c>
    </row>
    <row r="254" spans="1:5" x14ac:dyDescent="0.25">
      <c r="A254">
        <v>62270</v>
      </c>
      <c r="B254" t="s">
        <v>258</v>
      </c>
      <c r="C254" t="s">
        <v>232</v>
      </c>
      <c r="D254" s="4">
        <f>'Grunddaten Umlage § 3_IST'!J254</f>
        <v>1965.321687841229</v>
      </c>
      <c r="E254" s="4">
        <f t="shared" si="3"/>
        <v>163.77680732010242</v>
      </c>
    </row>
    <row r="255" spans="1:5" x14ac:dyDescent="0.25">
      <c r="A255">
        <v>62271</v>
      </c>
      <c r="B255" t="s">
        <v>259</v>
      </c>
      <c r="C255" t="s">
        <v>232</v>
      </c>
      <c r="D255" s="4">
        <f>'Grunddaten Umlage § 3_IST'!J255</f>
        <v>4116.6815889078289</v>
      </c>
      <c r="E255" s="4">
        <f t="shared" si="3"/>
        <v>343.05679907565241</v>
      </c>
    </row>
    <row r="256" spans="1:5" x14ac:dyDescent="0.25">
      <c r="A256">
        <v>62272</v>
      </c>
      <c r="B256" t="s">
        <v>260</v>
      </c>
      <c r="C256" t="s">
        <v>232</v>
      </c>
      <c r="D256" s="4">
        <f>'Grunddaten Umlage § 3_IST'!J256</f>
        <v>2325.0055668569039</v>
      </c>
      <c r="E256" s="4">
        <f t="shared" si="3"/>
        <v>193.75046390474199</v>
      </c>
    </row>
    <row r="257" spans="1:5" x14ac:dyDescent="0.25">
      <c r="A257">
        <v>62273</v>
      </c>
      <c r="B257" t="s">
        <v>261</v>
      </c>
      <c r="C257" t="s">
        <v>232</v>
      </c>
      <c r="D257" s="4">
        <f>'Grunddaten Umlage § 3_IST'!J257</f>
        <v>1672.7454248447143</v>
      </c>
      <c r="E257" s="4">
        <f t="shared" si="3"/>
        <v>139.39545207039285</v>
      </c>
    </row>
    <row r="258" spans="1:5" x14ac:dyDescent="0.25">
      <c r="A258">
        <v>62274</v>
      </c>
      <c r="B258" t="s">
        <v>262</v>
      </c>
      <c r="C258" t="s">
        <v>232</v>
      </c>
      <c r="D258" s="4">
        <f>'Grunddaten Umlage § 3_IST'!J258</f>
        <v>1062.0678363635063</v>
      </c>
      <c r="E258" s="4">
        <f t="shared" si="3"/>
        <v>88.505653030292194</v>
      </c>
    </row>
    <row r="259" spans="1:5" x14ac:dyDescent="0.25">
      <c r="A259">
        <v>62275</v>
      </c>
      <c r="B259" t="s">
        <v>263</v>
      </c>
      <c r="C259" t="s">
        <v>232</v>
      </c>
      <c r="D259" s="4">
        <f>'Grunddaten Umlage § 3_IST'!J259</f>
        <v>4541.1241583680767</v>
      </c>
      <c r="E259" s="4">
        <f t="shared" si="3"/>
        <v>378.4270131973397</v>
      </c>
    </row>
    <row r="260" spans="1:5" x14ac:dyDescent="0.25">
      <c r="A260">
        <v>62276</v>
      </c>
      <c r="B260" t="s">
        <v>264</v>
      </c>
      <c r="C260" t="s">
        <v>232</v>
      </c>
      <c r="D260" s="4">
        <f>'Grunddaten Umlage § 3_IST'!J260</f>
        <v>989.41869535805085</v>
      </c>
      <c r="E260" s="4">
        <f t="shared" ref="E260:E288" si="4">D260/12</f>
        <v>82.451557946504238</v>
      </c>
    </row>
    <row r="261" spans="1:5" x14ac:dyDescent="0.25">
      <c r="A261">
        <v>62277</v>
      </c>
      <c r="B261" t="s">
        <v>265</v>
      </c>
      <c r="C261" t="s">
        <v>232</v>
      </c>
      <c r="D261" s="4">
        <f>'Grunddaten Umlage § 3_IST'!J261</f>
        <v>2139.2964224311604</v>
      </c>
      <c r="E261" s="4">
        <f t="shared" si="4"/>
        <v>178.27470186926337</v>
      </c>
    </row>
    <row r="262" spans="1:5" x14ac:dyDescent="0.25">
      <c r="A262">
        <v>62278</v>
      </c>
      <c r="B262" t="s">
        <v>266</v>
      </c>
      <c r="C262" t="s">
        <v>232</v>
      </c>
      <c r="D262" s="4">
        <f>'Grunddaten Umlage § 3_IST'!J262</f>
        <v>3403.8864289579506</v>
      </c>
      <c r="E262" s="4">
        <f t="shared" si="4"/>
        <v>283.65720241316257</v>
      </c>
    </row>
    <row r="263" spans="1:5" x14ac:dyDescent="0.25">
      <c r="A263">
        <v>62279</v>
      </c>
      <c r="B263" t="s">
        <v>267</v>
      </c>
      <c r="C263" t="s">
        <v>232</v>
      </c>
      <c r="D263" s="4">
        <f>'Grunddaten Umlage § 3_IST'!J263</f>
        <v>1080.1550879051708</v>
      </c>
      <c r="E263" s="4">
        <f t="shared" si="4"/>
        <v>90.012923992097569</v>
      </c>
    </row>
    <row r="264" spans="1:5" x14ac:dyDescent="0.25">
      <c r="A264">
        <v>62311</v>
      </c>
      <c r="B264" t="s">
        <v>268</v>
      </c>
      <c r="C264" t="s">
        <v>269</v>
      </c>
      <c r="D264" s="4">
        <f>'Grunddaten Umlage § 3_IST'!J264</f>
        <v>1015.6277834254503</v>
      </c>
      <c r="E264" s="4">
        <f t="shared" si="4"/>
        <v>84.635648618787528</v>
      </c>
    </row>
    <row r="265" spans="1:5" x14ac:dyDescent="0.25">
      <c r="A265">
        <v>62314</v>
      </c>
      <c r="B265" t="s">
        <v>270</v>
      </c>
      <c r="C265" t="s">
        <v>269</v>
      </c>
      <c r="D265" s="4">
        <f>'Grunddaten Umlage § 3_IST'!J265</f>
        <v>897.0283923487807</v>
      </c>
      <c r="E265" s="4">
        <f t="shared" si="4"/>
        <v>74.752366029065058</v>
      </c>
    </row>
    <row r="266" spans="1:5" x14ac:dyDescent="0.25">
      <c r="A266">
        <v>62326</v>
      </c>
      <c r="B266" t="s">
        <v>271</v>
      </c>
      <c r="C266" t="s">
        <v>269</v>
      </c>
      <c r="D266" s="4">
        <f>'Grunddaten Umlage § 3_IST'!J266</f>
        <v>1320.0173945949173</v>
      </c>
      <c r="E266" s="4">
        <f t="shared" si="4"/>
        <v>110.00144954957644</v>
      </c>
    </row>
    <row r="267" spans="1:5" x14ac:dyDescent="0.25">
      <c r="A267">
        <v>62330</v>
      </c>
      <c r="B267" t="s">
        <v>272</v>
      </c>
      <c r="C267" t="s">
        <v>269</v>
      </c>
      <c r="D267" s="4">
        <f>'Grunddaten Umlage § 3_IST'!J267</f>
        <v>1200.2776008547041</v>
      </c>
      <c r="E267" s="4">
        <f t="shared" si="4"/>
        <v>100.02313340455868</v>
      </c>
    </row>
    <row r="268" spans="1:5" x14ac:dyDescent="0.25">
      <c r="A268">
        <v>62332</v>
      </c>
      <c r="B268" t="s">
        <v>273</v>
      </c>
      <c r="C268" t="s">
        <v>269</v>
      </c>
      <c r="D268" s="4">
        <f>'Grunddaten Umlage § 3_IST'!J268</f>
        <v>1145.0520304493689</v>
      </c>
      <c r="E268" s="4">
        <f t="shared" si="4"/>
        <v>95.421002537447407</v>
      </c>
    </row>
    <row r="269" spans="1:5" x14ac:dyDescent="0.25">
      <c r="A269">
        <v>62335</v>
      </c>
      <c r="B269" t="s">
        <v>274</v>
      </c>
      <c r="C269" t="s">
        <v>269</v>
      </c>
      <c r="D269" s="4">
        <f>'Grunddaten Umlage § 3_IST'!J269</f>
        <v>954.84596674543377</v>
      </c>
      <c r="E269" s="4">
        <f t="shared" si="4"/>
        <v>79.570497228786152</v>
      </c>
    </row>
    <row r="270" spans="1:5" x14ac:dyDescent="0.25">
      <c r="A270">
        <v>62343</v>
      </c>
      <c r="B270" t="s">
        <v>275</v>
      </c>
      <c r="C270" t="s">
        <v>269</v>
      </c>
      <c r="D270" s="4">
        <f>'Grunddaten Umlage § 3_IST'!J270</f>
        <v>1164.9022019935417</v>
      </c>
      <c r="E270" s="4">
        <f t="shared" si="4"/>
        <v>97.075183499461801</v>
      </c>
    </row>
    <row r="271" spans="1:5" x14ac:dyDescent="0.25">
      <c r="A271">
        <v>62368</v>
      </c>
      <c r="B271" t="s">
        <v>276</v>
      </c>
      <c r="C271" t="s">
        <v>269</v>
      </c>
      <c r="D271" s="4">
        <f>'Grunddaten Umlage § 3_IST'!J271</f>
        <v>898.05434499582327</v>
      </c>
      <c r="E271" s="4">
        <f t="shared" si="4"/>
        <v>74.837862082985268</v>
      </c>
    </row>
    <row r="272" spans="1:5" x14ac:dyDescent="0.25">
      <c r="A272">
        <v>62372</v>
      </c>
      <c r="B272" t="s">
        <v>277</v>
      </c>
      <c r="C272" t="s">
        <v>269</v>
      </c>
      <c r="D272" s="4">
        <f>'Grunddaten Umlage § 3_IST'!J272</f>
        <v>878.29875887248772</v>
      </c>
      <c r="E272" s="4">
        <f t="shared" si="4"/>
        <v>73.191563239373977</v>
      </c>
    </row>
    <row r="273" spans="1:5" x14ac:dyDescent="0.25">
      <c r="A273">
        <v>62375</v>
      </c>
      <c r="B273" t="s">
        <v>278</v>
      </c>
      <c r="C273" t="s">
        <v>269</v>
      </c>
      <c r="D273" s="4">
        <f>'Grunddaten Umlage § 3_IST'!J273</f>
        <v>4673.3851679470881</v>
      </c>
      <c r="E273" s="4">
        <f t="shared" si="4"/>
        <v>389.4487639955907</v>
      </c>
    </row>
    <row r="274" spans="1:5" x14ac:dyDescent="0.25">
      <c r="A274">
        <v>62376</v>
      </c>
      <c r="B274" t="s">
        <v>279</v>
      </c>
      <c r="C274" t="s">
        <v>269</v>
      </c>
      <c r="D274" s="4">
        <f>'Grunddaten Umlage § 3_IST'!J274</f>
        <v>3424.40978513256</v>
      </c>
      <c r="E274" s="4">
        <f t="shared" si="4"/>
        <v>285.36748209438002</v>
      </c>
    </row>
    <row r="275" spans="1:5" x14ac:dyDescent="0.25">
      <c r="A275">
        <v>62377</v>
      </c>
      <c r="B275" t="s">
        <v>280</v>
      </c>
      <c r="C275" t="s">
        <v>269</v>
      </c>
      <c r="D275" s="4">
        <f>'Grunddaten Umlage § 3_IST'!J275</f>
        <v>1531.2170956317916</v>
      </c>
      <c r="E275" s="4">
        <f t="shared" si="4"/>
        <v>127.60142463598264</v>
      </c>
    </row>
    <row r="276" spans="1:5" x14ac:dyDescent="0.25">
      <c r="A276">
        <v>62378</v>
      </c>
      <c r="B276" t="s">
        <v>281</v>
      </c>
      <c r="C276" t="s">
        <v>269</v>
      </c>
      <c r="D276" s="4">
        <f>'Grunddaten Umlage § 3_IST'!J276</f>
        <v>0</v>
      </c>
      <c r="E276" s="4">
        <f t="shared" si="4"/>
        <v>0</v>
      </c>
    </row>
    <row r="277" spans="1:5" x14ac:dyDescent="0.25">
      <c r="A277">
        <v>62379</v>
      </c>
      <c r="B277" t="s">
        <v>282</v>
      </c>
      <c r="C277" t="s">
        <v>269</v>
      </c>
      <c r="D277" s="4">
        <f>'Grunddaten Umlage § 3_IST'!J277</f>
        <v>12436.787026852742</v>
      </c>
      <c r="E277" s="4">
        <f t="shared" si="4"/>
        <v>1036.3989189043953</v>
      </c>
    </row>
    <row r="278" spans="1:5" x14ac:dyDescent="0.25">
      <c r="A278">
        <v>62380</v>
      </c>
      <c r="B278" t="s">
        <v>283</v>
      </c>
      <c r="C278" t="s">
        <v>269</v>
      </c>
      <c r="D278" s="4">
        <f>'Grunddaten Umlage § 3_IST'!J278</f>
        <v>4458.3826140900055</v>
      </c>
      <c r="E278" s="4">
        <f t="shared" si="4"/>
        <v>371.53188450750048</v>
      </c>
    </row>
    <row r="279" spans="1:5" x14ac:dyDescent="0.25">
      <c r="A279">
        <v>62381</v>
      </c>
      <c r="B279" t="s">
        <v>284</v>
      </c>
      <c r="C279" t="s">
        <v>269</v>
      </c>
      <c r="D279" s="4">
        <f>'Grunddaten Umlage § 3_IST'!J279</f>
        <v>2507.4265777956484</v>
      </c>
      <c r="E279" s="4">
        <f t="shared" si="4"/>
        <v>208.95221481630404</v>
      </c>
    </row>
    <row r="280" spans="1:5" x14ac:dyDescent="0.25">
      <c r="A280">
        <v>62382</v>
      </c>
      <c r="B280" t="s">
        <v>285</v>
      </c>
      <c r="C280" t="s">
        <v>269</v>
      </c>
      <c r="D280" s="4">
        <f>'Grunddaten Umlage § 3_IST'!J280</f>
        <v>3719.667688536671</v>
      </c>
      <c r="E280" s="4">
        <f t="shared" si="4"/>
        <v>309.97230737805592</v>
      </c>
    </row>
    <row r="281" spans="1:5" x14ac:dyDescent="0.25">
      <c r="A281">
        <v>62383</v>
      </c>
      <c r="B281" t="s">
        <v>286</v>
      </c>
      <c r="C281" t="s">
        <v>269</v>
      </c>
      <c r="D281" s="4">
        <f>'Grunddaten Umlage § 3_IST'!J281</f>
        <v>2766.6132385822098</v>
      </c>
      <c r="E281" s="4">
        <f t="shared" si="4"/>
        <v>230.55110321518416</v>
      </c>
    </row>
    <row r="282" spans="1:5" x14ac:dyDescent="0.25">
      <c r="A282">
        <v>62384</v>
      </c>
      <c r="B282" t="s">
        <v>287</v>
      </c>
      <c r="C282" t="s">
        <v>269</v>
      </c>
      <c r="D282" s="4">
        <f>'Grunddaten Umlage § 3_IST'!J282</f>
        <v>2361.0000427559412</v>
      </c>
      <c r="E282" s="4">
        <f t="shared" si="4"/>
        <v>196.75000356299509</v>
      </c>
    </row>
    <row r="283" spans="1:5" x14ac:dyDescent="0.25">
      <c r="A283">
        <v>62385</v>
      </c>
      <c r="B283" t="s">
        <v>288</v>
      </c>
      <c r="C283" t="s">
        <v>269</v>
      </c>
      <c r="D283" s="4">
        <f>'Grunddaten Umlage § 3_IST'!J283</f>
        <v>1762.8327663021025</v>
      </c>
      <c r="E283" s="4">
        <f t="shared" si="4"/>
        <v>146.9027305251752</v>
      </c>
    </row>
    <row r="284" spans="1:5" x14ac:dyDescent="0.25">
      <c r="A284">
        <v>62386</v>
      </c>
      <c r="B284" t="s">
        <v>289</v>
      </c>
      <c r="C284" t="s">
        <v>269</v>
      </c>
      <c r="D284" s="4">
        <f>'Grunddaten Umlage § 3_IST'!J284</f>
        <v>3593.6575917428399</v>
      </c>
      <c r="E284" s="4">
        <f t="shared" si="4"/>
        <v>299.47146597857</v>
      </c>
    </row>
    <row r="285" spans="1:5" x14ac:dyDescent="0.25">
      <c r="A285">
        <v>62387</v>
      </c>
      <c r="B285" t="s">
        <v>290</v>
      </c>
      <c r="C285" t="s">
        <v>269</v>
      </c>
      <c r="D285" s="4">
        <f>'Grunddaten Umlage § 3_IST'!J285</f>
        <v>1611.5472802997106</v>
      </c>
      <c r="E285" s="4">
        <f t="shared" si="4"/>
        <v>134.29560669164255</v>
      </c>
    </row>
    <row r="286" spans="1:5" x14ac:dyDescent="0.25">
      <c r="A286">
        <v>62388</v>
      </c>
      <c r="B286" t="s">
        <v>291</v>
      </c>
      <c r="C286" t="s">
        <v>269</v>
      </c>
      <c r="D286" s="4">
        <f>'Grunddaten Umlage § 3_IST'!J286</f>
        <v>2096.8135386760014</v>
      </c>
      <c r="E286" s="4">
        <f t="shared" si="4"/>
        <v>174.73446155633346</v>
      </c>
    </row>
    <row r="287" spans="1:5" x14ac:dyDescent="0.25">
      <c r="A287">
        <v>62389</v>
      </c>
      <c r="B287" t="s">
        <v>292</v>
      </c>
      <c r="C287" t="s">
        <v>269</v>
      </c>
      <c r="D287" s="4">
        <f>'Grunddaten Umlage § 3_IST'!J287</f>
        <v>3077.1072068533713</v>
      </c>
      <c r="E287" s="4">
        <f t="shared" si="4"/>
        <v>256.42560057111427</v>
      </c>
    </row>
    <row r="288" spans="1:5" ht="15.75" thickBot="1" x14ac:dyDescent="0.3">
      <c r="A288">
        <v>62390</v>
      </c>
      <c r="B288" s="10" t="s">
        <v>293</v>
      </c>
      <c r="C288" s="10" t="s">
        <v>269</v>
      </c>
      <c r="D288" s="11">
        <f>'Grunddaten Umlage § 3_IST'!J288</f>
        <v>2810.8161585867529</v>
      </c>
      <c r="E288" s="11">
        <f t="shared" si="4"/>
        <v>234.23467988222941</v>
      </c>
    </row>
    <row r="289" spans="2:5" x14ac:dyDescent="0.25">
      <c r="B289" s="8" t="s">
        <v>302</v>
      </c>
      <c r="C289" s="8"/>
      <c r="D289" s="8">
        <f>SUM(D3:D288)</f>
        <v>774837.77775053715</v>
      </c>
      <c r="E289" s="8">
        <f>SUM(E3:E288)</f>
        <v>64569.814812544791</v>
      </c>
    </row>
    <row r="290" spans="2:5" x14ac:dyDescent="0.25">
      <c r="B290" s="12"/>
      <c r="C290" s="13"/>
    </row>
  </sheetData>
  <mergeCells count="1">
    <mergeCell ref="A1:E1"/>
  </mergeCells>
  <pageMargins left="0.7" right="0.7" top="0.78740157499999996" bottom="0.78740157499999996" header="0.3" footer="0.3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6AF32-43EA-4BD2-9E3A-D2E4A7669F52}">
  <sheetPr>
    <tabColor rgb="FFFFFF00"/>
    <pageSetUpPr fitToPage="1"/>
  </sheetPr>
  <dimension ref="A1:O314"/>
  <sheetViews>
    <sheetView workbookViewId="0">
      <selection activeCell="A3" sqref="A3"/>
    </sheetView>
  </sheetViews>
  <sheetFormatPr baseColWidth="10" defaultRowHeight="15" x14ac:dyDescent="0.25"/>
  <cols>
    <col min="1" max="1" width="8.85546875" style="82" customWidth="1"/>
    <col min="2" max="2" width="36.5703125" style="79" customWidth="1"/>
    <col min="3" max="3" width="20" style="79" customWidth="1"/>
    <col min="4" max="4" width="22.42578125" style="81" customWidth="1"/>
    <col min="5" max="5" width="25.85546875" style="74" customWidth="1"/>
    <col min="6" max="6" width="23.140625" style="74" customWidth="1"/>
    <col min="7" max="8" width="25.42578125" style="74" customWidth="1"/>
    <col min="9" max="9" width="26.140625" style="74" customWidth="1"/>
    <col min="10" max="10" width="18" style="74" customWidth="1"/>
    <col min="11" max="11" width="15.140625" style="74" customWidth="1"/>
    <col min="12" max="16384" width="11.42578125" style="71"/>
  </cols>
  <sheetData>
    <row r="1" spans="1:11" ht="45.75" customHeight="1" x14ac:dyDescent="0.25">
      <c r="A1" s="155" t="s">
        <v>327</v>
      </c>
      <c r="B1" s="155"/>
      <c r="C1" s="155"/>
      <c r="D1" s="151" t="s">
        <v>303</v>
      </c>
      <c r="E1" s="151"/>
    </row>
    <row r="2" spans="1:11" s="53" customFormat="1" ht="57" customHeight="1" x14ac:dyDescent="0.25">
      <c r="A2" s="51" t="s">
        <v>0</v>
      </c>
      <c r="B2" s="52" t="s">
        <v>1</v>
      </c>
      <c r="C2" s="52" t="s">
        <v>2</v>
      </c>
      <c r="D2" s="6" t="s">
        <v>311</v>
      </c>
      <c r="E2" s="43" t="s">
        <v>310</v>
      </c>
      <c r="F2" s="50" t="s">
        <v>312</v>
      </c>
      <c r="G2" s="40" t="s">
        <v>322</v>
      </c>
      <c r="H2" s="40" t="s">
        <v>335</v>
      </c>
      <c r="I2" s="40" t="s">
        <v>350</v>
      </c>
      <c r="J2" s="41" t="s">
        <v>315</v>
      </c>
      <c r="K2" s="42" t="s">
        <v>314</v>
      </c>
    </row>
    <row r="3" spans="1:11" ht="15.75" x14ac:dyDescent="0.25">
      <c r="A3" s="20">
        <v>60101</v>
      </c>
      <c r="B3" s="17" t="s">
        <v>3</v>
      </c>
      <c r="C3" s="17" t="s">
        <v>3</v>
      </c>
      <c r="D3" s="32">
        <v>313651.53999999998</v>
      </c>
      <c r="E3" s="77">
        <f>D3*0.4</f>
        <v>125460.61599999999</v>
      </c>
      <c r="F3" s="74">
        <f>'landesw Umlage § 3_Plan'!F3</f>
        <v>498054.44437056826</v>
      </c>
      <c r="G3" s="74">
        <f>IF(D3&gt;0,D3-F3,0)</f>
        <v>-184402.90437056829</v>
      </c>
      <c r="H3" s="74">
        <f>IF(G3&lt;0,0,G3)</f>
        <v>0</v>
      </c>
      <c r="I3" s="65">
        <f>IF(G3&lt;0,G3,0)</f>
        <v>-184402.90437056829</v>
      </c>
      <c r="J3" s="74">
        <f>IF(E3=0,F3,0)</f>
        <v>0</v>
      </c>
      <c r="K3" s="74">
        <f>J3/12</f>
        <v>0</v>
      </c>
    </row>
    <row r="4" spans="1:11" ht="15.75" x14ac:dyDescent="0.25">
      <c r="A4" s="20">
        <v>60305</v>
      </c>
      <c r="B4" s="17" t="s">
        <v>4</v>
      </c>
      <c r="C4" s="17" t="s">
        <v>5</v>
      </c>
      <c r="D4" s="32">
        <v>0</v>
      </c>
      <c r="E4" s="77">
        <f t="shared" ref="E4:E67" si="0">D4*0.4</f>
        <v>0</v>
      </c>
      <c r="F4" s="74">
        <f>'landesw Umlage § 3_Plan'!F4</f>
        <v>3860.3384185764562</v>
      </c>
      <c r="G4" s="74">
        <f t="shared" ref="G4:G67" si="1">IF(D4-F4&lt;0,0,D4-F4)</f>
        <v>0</v>
      </c>
      <c r="H4" s="74">
        <f t="shared" ref="H4:H67" si="2">IF(G4&lt;0,0,G4)</f>
        <v>0</v>
      </c>
      <c r="I4" s="65">
        <f>IF(G4&lt;0,G4,0)</f>
        <v>0</v>
      </c>
      <c r="J4" s="74">
        <f t="shared" ref="J4:J67" si="3">IF(E4=0,F4,0)</f>
        <v>3860.3384185764562</v>
      </c>
      <c r="K4" s="74">
        <f t="shared" ref="K4:K67" si="4">J4/12</f>
        <v>321.69486821470468</v>
      </c>
    </row>
    <row r="5" spans="1:11" ht="15.75" x14ac:dyDescent="0.25">
      <c r="A5" s="20">
        <v>60318</v>
      </c>
      <c r="B5" s="17" t="s">
        <v>6</v>
      </c>
      <c r="C5" s="17" t="s">
        <v>5</v>
      </c>
      <c r="D5" s="32">
        <v>0</v>
      </c>
      <c r="E5" s="77">
        <f t="shared" si="0"/>
        <v>0</v>
      </c>
      <c r="F5" s="74">
        <f>'landesw Umlage § 3_Plan'!F5</f>
        <v>7912.7252259156576</v>
      </c>
      <c r="G5" s="74">
        <f t="shared" si="1"/>
        <v>0</v>
      </c>
      <c r="H5" s="74">
        <f t="shared" si="2"/>
        <v>0</v>
      </c>
      <c r="I5" s="65">
        <f t="shared" ref="I5:I68" si="5">IF(G5&lt;0,G5,0)</f>
        <v>0</v>
      </c>
      <c r="J5" s="74">
        <f t="shared" si="3"/>
        <v>7912.7252259156576</v>
      </c>
      <c r="K5" s="74">
        <f t="shared" si="4"/>
        <v>659.39376882630484</v>
      </c>
    </row>
    <row r="6" spans="1:11" ht="15.75" x14ac:dyDescent="0.25">
      <c r="A6" s="20">
        <v>60323</v>
      </c>
      <c r="B6" s="17" t="s">
        <v>7</v>
      </c>
      <c r="C6" s="17" t="s">
        <v>5</v>
      </c>
      <c r="D6" s="32">
        <v>0</v>
      </c>
      <c r="E6" s="77">
        <f t="shared" si="0"/>
        <v>0</v>
      </c>
      <c r="F6" s="74">
        <f>'landesw Umlage § 3_Plan'!F6</f>
        <v>1677.6042163453667</v>
      </c>
      <c r="G6" s="74">
        <f t="shared" si="1"/>
        <v>0</v>
      </c>
      <c r="H6" s="74">
        <f t="shared" si="2"/>
        <v>0</v>
      </c>
      <c r="I6" s="65">
        <f t="shared" si="5"/>
        <v>0</v>
      </c>
      <c r="J6" s="74">
        <f t="shared" si="3"/>
        <v>1677.6042163453667</v>
      </c>
      <c r="K6" s="74">
        <f t="shared" si="4"/>
        <v>139.8003513621139</v>
      </c>
    </row>
    <row r="7" spans="1:11" ht="15.75" x14ac:dyDescent="0.25">
      <c r="A7" s="20">
        <v>60324</v>
      </c>
      <c r="B7" s="17" t="s">
        <v>8</v>
      </c>
      <c r="C7" s="17" t="s">
        <v>5</v>
      </c>
      <c r="D7" s="32">
        <v>0</v>
      </c>
      <c r="E7" s="77">
        <f t="shared" si="0"/>
        <v>0</v>
      </c>
      <c r="F7" s="74">
        <f>'landesw Umlage § 3_Plan'!F7</f>
        <v>2012.5866672014015</v>
      </c>
      <c r="G7" s="74">
        <f t="shared" si="1"/>
        <v>0</v>
      </c>
      <c r="H7" s="74">
        <f t="shared" si="2"/>
        <v>0</v>
      </c>
      <c r="I7" s="65">
        <f t="shared" si="5"/>
        <v>0</v>
      </c>
      <c r="J7" s="74">
        <f t="shared" si="3"/>
        <v>2012.5866672014015</v>
      </c>
      <c r="K7" s="74">
        <f t="shared" si="4"/>
        <v>167.7155556001168</v>
      </c>
    </row>
    <row r="8" spans="1:11" ht="15.75" x14ac:dyDescent="0.25">
      <c r="A8" s="20">
        <v>60326</v>
      </c>
      <c r="B8" s="17" t="s">
        <v>9</v>
      </c>
      <c r="C8" s="17" t="s">
        <v>5</v>
      </c>
      <c r="D8" s="32">
        <v>0</v>
      </c>
      <c r="E8" s="77">
        <f t="shared" si="0"/>
        <v>0</v>
      </c>
      <c r="F8" s="74">
        <f>'landesw Umlage § 3_Plan'!F8</f>
        <v>1544.6537478925638</v>
      </c>
      <c r="G8" s="74">
        <f t="shared" si="1"/>
        <v>0</v>
      </c>
      <c r="H8" s="74">
        <f t="shared" si="2"/>
        <v>0</v>
      </c>
      <c r="I8" s="65">
        <f t="shared" si="5"/>
        <v>0</v>
      </c>
      <c r="J8" s="74">
        <f t="shared" si="3"/>
        <v>1544.6537478925638</v>
      </c>
      <c r="K8" s="74">
        <f t="shared" si="4"/>
        <v>128.72114565771366</v>
      </c>
    </row>
    <row r="9" spans="1:11" ht="15.75" x14ac:dyDescent="0.25">
      <c r="A9" s="20">
        <v>60329</v>
      </c>
      <c r="B9" s="17" t="s">
        <v>10</v>
      </c>
      <c r="C9" s="17" t="s">
        <v>5</v>
      </c>
      <c r="D9" s="32">
        <v>0</v>
      </c>
      <c r="E9" s="77">
        <f t="shared" si="0"/>
        <v>0</v>
      </c>
      <c r="F9" s="74">
        <f>'landesw Umlage § 3_Plan'!F9</f>
        <v>1368.4147774857211</v>
      </c>
      <c r="G9" s="74">
        <f t="shared" si="1"/>
        <v>0</v>
      </c>
      <c r="H9" s="74">
        <f t="shared" si="2"/>
        <v>0</v>
      </c>
      <c r="I9" s="65">
        <f t="shared" si="5"/>
        <v>0</v>
      </c>
      <c r="J9" s="74">
        <f t="shared" si="3"/>
        <v>1368.4147774857211</v>
      </c>
      <c r="K9" s="74">
        <f t="shared" si="4"/>
        <v>114.03456479047675</v>
      </c>
    </row>
    <row r="10" spans="1:11" ht="15.75" x14ac:dyDescent="0.25">
      <c r="A10" s="20">
        <v>60341</v>
      </c>
      <c r="B10" s="17" t="s">
        <v>11</v>
      </c>
      <c r="C10" s="17" t="s">
        <v>5</v>
      </c>
      <c r="D10" s="32">
        <v>0</v>
      </c>
      <c r="E10" s="77">
        <f t="shared" si="0"/>
        <v>0</v>
      </c>
      <c r="F10" s="74">
        <f>'landesw Umlage § 3_Plan'!F10</f>
        <v>1902.4836179198596</v>
      </c>
      <c r="G10" s="74">
        <f t="shared" si="1"/>
        <v>0</v>
      </c>
      <c r="H10" s="74">
        <f t="shared" si="2"/>
        <v>0</v>
      </c>
      <c r="I10" s="65">
        <f t="shared" si="5"/>
        <v>0</v>
      </c>
      <c r="J10" s="74">
        <f t="shared" si="3"/>
        <v>1902.4836179198596</v>
      </c>
      <c r="K10" s="74">
        <f t="shared" si="4"/>
        <v>158.54030149332164</v>
      </c>
    </row>
    <row r="11" spans="1:11" ht="15.75" x14ac:dyDescent="0.25">
      <c r="A11" s="20">
        <v>60344</v>
      </c>
      <c r="B11" s="17" t="s">
        <v>5</v>
      </c>
      <c r="C11" s="17" t="s">
        <v>5</v>
      </c>
      <c r="D11" s="32">
        <v>0</v>
      </c>
      <c r="E11" s="77">
        <f t="shared" si="0"/>
        <v>0</v>
      </c>
      <c r="F11" s="74">
        <f>'landesw Umlage § 3_Plan'!F11</f>
        <v>15849.300054130679</v>
      </c>
      <c r="G11" s="74">
        <f t="shared" si="1"/>
        <v>0</v>
      </c>
      <c r="H11" s="74">
        <f t="shared" si="2"/>
        <v>0</v>
      </c>
      <c r="I11" s="65">
        <f t="shared" si="5"/>
        <v>0</v>
      </c>
      <c r="J11" s="74">
        <f t="shared" si="3"/>
        <v>15849.300054130679</v>
      </c>
      <c r="K11" s="74">
        <f t="shared" si="4"/>
        <v>1320.7750045108899</v>
      </c>
    </row>
    <row r="12" spans="1:11" ht="15.75" x14ac:dyDescent="0.25">
      <c r="A12" s="20">
        <v>60345</v>
      </c>
      <c r="B12" s="17" t="s">
        <v>12</v>
      </c>
      <c r="C12" s="17" t="s">
        <v>5</v>
      </c>
      <c r="D12" s="32">
        <v>0</v>
      </c>
      <c r="E12" s="77">
        <f t="shared" si="0"/>
        <v>0</v>
      </c>
      <c r="F12" s="74">
        <f>'landesw Umlage § 3_Plan'!F12</f>
        <v>6621.8579460433884</v>
      </c>
      <c r="G12" s="74">
        <f t="shared" si="1"/>
        <v>0</v>
      </c>
      <c r="H12" s="74">
        <f t="shared" si="2"/>
        <v>0</v>
      </c>
      <c r="I12" s="65">
        <f t="shared" si="5"/>
        <v>0</v>
      </c>
      <c r="J12" s="74">
        <f t="shared" si="3"/>
        <v>6621.8579460433884</v>
      </c>
      <c r="K12" s="74">
        <f t="shared" si="4"/>
        <v>551.82149550361567</v>
      </c>
    </row>
    <row r="13" spans="1:11" ht="15.75" x14ac:dyDescent="0.25">
      <c r="A13" s="20">
        <v>60346</v>
      </c>
      <c r="B13" s="17" t="s">
        <v>13</v>
      </c>
      <c r="C13" s="17" t="s">
        <v>5</v>
      </c>
      <c r="D13" s="32">
        <v>0</v>
      </c>
      <c r="E13" s="77">
        <f t="shared" si="0"/>
        <v>0</v>
      </c>
      <c r="F13" s="74">
        <f>'landesw Umlage § 3_Plan'!F13</f>
        <v>4335.2668039214213</v>
      </c>
      <c r="G13" s="74">
        <f t="shared" si="1"/>
        <v>0</v>
      </c>
      <c r="H13" s="74">
        <f t="shared" si="2"/>
        <v>0</v>
      </c>
      <c r="I13" s="65">
        <f t="shared" si="5"/>
        <v>0</v>
      </c>
      <c r="J13" s="74">
        <f t="shared" si="3"/>
        <v>4335.2668039214213</v>
      </c>
      <c r="K13" s="74">
        <f t="shared" si="4"/>
        <v>361.27223366011845</v>
      </c>
    </row>
    <row r="14" spans="1:11" ht="15.75" x14ac:dyDescent="0.25">
      <c r="A14" s="20">
        <v>60347</v>
      </c>
      <c r="B14" s="17" t="s">
        <v>14</v>
      </c>
      <c r="C14" s="17" t="s">
        <v>5</v>
      </c>
      <c r="D14" s="32">
        <v>0</v>
      </c>
      <c r="E14" s="77">
        <f t="shared" si="0"/>
        <v>0</v>
      </c>
      <c r="F14" s="74">
        <f>'landesw Umlage § 3_Plan'!F14</f>
        <v>3413.0766513154808</v>
      </c>
      <c r="G14" s="74">
        <f t="shared" si="1"/>
        <v>0</v>
      </c>
      <c r="H14" s="74">
        <f t="shared" si="2"/>
        <v>0</v>
      </c>
      <c r="I14" s="65">
        <f t="shared" si="5"/>
        <v>0</v>
      </c>
      <c r="J14" s="74">
        <f t="shared" si="3"/>
        <v>3413.0766513154808</v>
      </c>
      <c r="K14" s="74">
        <f t="shared" si="4"/>
        <v>284.42305427629009</v>
      </c>
    </row>
    <row r="15" spans="1:11" ht="15.75" x14ac:dyDescent="0.25">
      <c r="A15" s="20">
        <v>60348</v>
      </c>
      <c r="B15" s="17" t="s">
        <v>15</v>
      </c>
      <c r="C15" s="17" t="s">
        <v>5</v>
      </c>
      <c r="D15" s="32">
        <v>0</v>
      </c>
      <c r="E15" s="77">
        <f t="shared" si="0"/>
        <v>0</v>
      </c>
      <c r="F15" s="74">
        <f>'landesw Umlage § 3_Plan'!F15</f>
        <v>3567.2675239660061</v>
      </c>
      <c r="G15" s="74">
        <f t="shared" si="1"/>
        <v>0</v>
      </c>
      <c r="H15" s="74">
        <f t="shared" si="2"/>
        <v>0</v>
      </c>
      <c r="I15" s="65">
        <f t="shared" si="5"/>
        <v>0</v>
      </c>
      <c r="J15" s="74">
        <f t="shared" si="3"/>
        <v>3567.2675239660061</v>
      </c>
      <c r="K15" s="74">
        <f t="shared" si="4"/>
        <v>297.27229366383386</v>
      </c>
    </row>
    <row r="16" spans="1:11" ht="15.75" x14ac:dyDescent="0.25">
      <c r="A16" s="20">
        <v>60349</v>
      </c>
      <c r="B16" s="17" t="s">
        <v>16</v>
      </c>
      <c r="C16" s="17" t="s">
        <v>5</v>
      </c>
      <c r="D16" s="32">
        <v>0</v>
      </c>
      <c r="E16" s="77">
        <f t="shared" si="0"/>
        <v>0</v>
      </c>
      <c r="F16" s="74">
        <f>'landesw Umlage § 3_Plan'!F16</f>
        <v>4485.4637963802497</v>
      </c>
      <c r="G16" s="74">
        <f t="shared" si="1"/>
        <v>0</v>
      </c>
      <c r="H16" s="74">
        <f t="shared" si="2"/>
        <v>0</v>
      </c>
      <c r="I16" s="65">
        <f t="shared" si="5"/>
        <v>0</v>
      </c>
      <c r="J16" s="74">
        <f t="shared" si="3"/>
        <v>4485.4637963802497</v>
      </c>
      <c r="K16" s="74">
        <f t="shared" si="4"/>
        <v>373.78864969835416</v>
      </c>
    </row>
    <row r="17" spans="1:11" ht="15.75" x14ac:dyDescent="0.25">
      <c r="A17" s="20">
        <v>60350</v>
      </c>
      <c r="B17" s="17" t="s">
        <v>17</v>
      </c>
      <c r="C17" s="17" t="s">
        <v>5</v>
      </c>
      <c r="D17" s="32">
        <v>0</v>
      </c>
      <c r="E17" s="77">
        <f t="shared" si="0"/>
        <v>0</v>
      </c>
      <c r="F17" s="74">
        <f>'landesw Umlage § 3_Plan'!F17</f>
        <v>8843.9212467235357</v>
      </c>
      <c r="G17" s="74">
        <f t="shared" si="1"/>
        <v>0</v>
      </c>
      <c r="H17" s="74">
        <f t="shared" si="2"/>
        <v>0</v>
      </c>
      <c r="I17" s="65">
        <f t="shared" si="5"/>
        <v>0</v>
      </c>
      <c r="J17" s="74">
        <f t="shared" si="3"/>
        <v>8843.9212467235357</v>
      </c>
      <c r="K17" s="74">
        <f t="shared" si="4"/>
        <v>736.9934372269613</v>
      </c>
    </row>
    <row r="18" spans="1:11" ht="15.75" x14ac:dyDescent="0.25">
      <c r="A18" s="20">
        <v>60351</v>
      </c>
      <c r="B18" s="17" t="s">
        <v>18</v>
      </c>
      <c r="C18" s="17" t="s">
        <v>5</v>
      </c>
      <c r="D18" s="32">
        <v>0</v>
      </c>
      <c r="E18" s="77">
        <f t="shared" si="0"/>
        <v>0</v>
      </c>
      <c r="F18" s="74">
        <f>'landesw Umlage § 3_Plan'!F18</f>
        <v>4609.8801090945462</v>
      </c>
      <c r="G18" s="74">
        <f t="shared" si="1"/>
        <v>0</v>
      </c>
      <c r="H18" s="74">
        <f t="shared" si="2"/>
        <v>0</v>
      </c>
      <c r="I18" s="65">
        <f t="shared" si="5"/>
        <v>0</v>
      </c>
      <c r="J18" s="74">
        <f t="shared" si="3"/>
        <v>4609.8801090945462</v>
      </c>
      <c r="K18" s="74">
        <f t="shared" si="4"/>
        <v>384.15667575787887</v>
      </c>
    </row>
    <row r="19" spans="1:11" ht="15.75" x14ac:dyDescent="0.25">
      <c r="A19" s="20">
        <v>60608</v>
      </c>
      <c r="B19" s="17" t="s">
        <v>19</v>
      </c>
      <c r="C19" s="17" t="s">
        <v>20</v>
      </c>
      <c r="D19" s="32">
        <v>0</v>
      </c>
      <c r="E19" s="77">
        <f t="shared" si="0"/>
        <v>0</v>
      </c>
      <c r="F19" s="74">
        <f>'landesw Umlage § 3_Plan'!F19</f>
        <v>8716.2454509053168</v>
      </c>
      <c r="G19" s="74">
        <f t="shared" si="1"/>
        <v>0</v>
      </c>
      <c r="H19" s="74">
        <f t="shared" si="2"/>
        <v>0</v>
      </c>
      <c r="I19" s="65">
        <f t="shared" si="5"/>
        <v>0</v>
      </c>
      <c r="J19" s="74">
        <f t="shared" si="3"/>
        <v>8716.2454509053168</v>
      </c>
      <c r="K19" s="74">
        <f t="shared" si="4"/>
        <v>726.35378757544311</v>
      </c>
    </row>
    <row r="20" spans="1:11" ht="15.75" x14ac:dyDescent="0.25">
      <c r="A20" s="20">
        <v>60611</v>
      </c>
      <c r="B20" s="17" t="s">
        <v>21</v>
      </c>
      <c r="C20" s="17" t="s">
        <v>20</v>
      </c>
      <c r="D20" s="32">
        <v>0</v>
      </c>
      <c r="E20" s="77">
        <f t="shared" si="0"/>
        <v>0</v>
      </c>
      <c r="F20" s="74">
        <f>'landesw Umlage § 3_Plan'!F20</f>
        <v>4940.7395741035716</v>
      </c>
      <c r="G20" s="74">
        <f t="shared" si="1"/>
        <v>0</v>
      </c>
      <c r="H20" s="74">
        <f t="shared" si="2"/>
        <v>0</v>
      </c>
      <c r="I20" s="65">
        <f t="shared" si="5"/>
        <v>0</v>
      </c>
      <c r="J20" s="74">
        <f t="shared" si="3"/>
        <v>4940.7395741035716</v>
      </c>
      <c r="K20" s="74">
        <f t="shared" si="4"/>
        <v>411.72829784196432</v>
      </c>
    </row>
    <row r="21" spans="1:11" ht="15.75" x14ac:dyDescent="0.25">
      <c r="A21" s="20">
        <v>60613</v>
      </c>
      <c r="B21" s="17" t="s">
        <v>22</v>
      </c>
      <c r="C21" s="17" t="s">
        <v>20</v>
      </c>
      <c r="D21" s="32">
        <v>0</v>
      </c>
      <c r="E21" s="77">
        <f t="shared" si="0"/>
        <v>0</v>
      </c>
      <c r="F21" s="74">
        <f>'landesw Umlage § 3_Plan'!F21</f>
        <v>12215.727917621574</v>
      </c>
      <c r="G21" s="74">
        <f t="shared" si="1"/>
        <v>0</v>
      </c>
      <c r="H21" s="74">
        <f t="shared" si="2"/>
        <v>0</v>
      </c>
      <c r="I21" s="65">
        <f t="shared" si="5"/>
        <v>0</v>
      </c>
      <c r="J21" s="74">
        <f t="shared" si="3"/>
        <v>12215.727917621574</v>
      </c>
      <c r="K21" s="74">
        <f t="shared" si="4"/>
        <v>1017.9773264684645</v>
      </c>
    </row>
    <row r="22" spans="1:11" ht="15.75" x14ac:dyDescent="0.25">
      <c r="A22" s="20">
        <v>60617</v>
      </c>
      <c r="B22" s="17" t="s">
        <v>23</v>
      </c>
      <c r="C22" s="17" t="s">
        <v>20</v>
      </c>
      <c r="D22" s="32">
        <v>224437.62</v>
      </c>
      <c r="E22" s="77">
        <f t="shared" si="0"/>
        <v>89775.04800000001</v>
      </c>
      <c r="F22" s="74">
        <f>'landesw Umlage § 3_Plan'!F22</f>
        <v>9635.6055278850472</v>
      </c>
      <c r="G22" s="74">
        <f t="shared" si="1"/>
        <v>214802.01447211494</v>
      </c>
      <c r="H22" s="74">
        <f t="shared" si="2"/>
        <v>214802.01447211494</v>
      </c>
      <c r="I22" s="65">
        <f t="shared" si="5"/>
        <v>0</v>
      </c>
      <c r="J22" s="74">
        <f t="shared" si="3"/>
        <v>0</v>
      </c>
      <c r="K22" s="74">
        <f t="shared" si="4"/>
        <v>0</v>
      </c>
    </row>
    <row r="23" spans="1:11" ht="15.75" x14ac:dyDescent="0.25">
      <c r="A23" s="20">
        <v>60618</v>
      </c>
      <c r="B23" s="17" t="s">
        <v>24</v>
      </c>
      <c r="C23" s="17" t="s">
        <v>20</v>
      </c>
      <c r="D23" s="32">
        <v>0</v>
      </c>
      <c r="E23" s="77">
        <f t="shared" si="0"/>
        <v>0</v>
      </c>
      <c r="F23" s="74">
        <f>'landesw Umlage § 3_Plan'!F23</f>
        <v>1506.022861712788</v>
      </c>
      <c r="G23" s="74">
        <f t="shared" si="1"/>
        <v>0</v>
      </c>
      <c r="H23" s="74">
        <f t="shared" si="2"/>
        <v>0</v>
      </c>
      <c r="I23" s="65">
        <f t="shared" si="5"/>
        <v>0</v>
      </c>
      <c r="J23" s="74">
        <f t="shared" si="3"/>
        <v>1506.022861712788</v>
      </c>
      <c r="K23" s="74">
        <f t="shared" si="4"/>
        <v>125.50190514273233</v>
      </c>
    </row>
    <row r="24" spans="1:11" ht="15.75" x14ac:dyDescent="0.25">
      <c r="A24" s="20">
        <v>60619</v>
      </c>
      <c r="B24" s="17" t="s">
        <v>25</v>
      </c>
      <c r="C24" s="17" t="s">
        <v>20</v>
      </c>
      <c r="D24" s="32">
        <v>0</v>
      </c>
      <c r="E24" s="77">
        <f t="shared" si="0"/>
        <v>0</v>
      </c>
      <c r="F24" s="74">
        <f>'landesw Umlage § 3_Plan'!F24</f>
        <v>3890.7916813127244</v>
      </c>
      <c r="G24" s="74">
        <f t="shared" si="1"/>
        <v>0</v>
      </c>
      <c r="H24" s="74">
        <f t="shared" si="2"/>
        <v>0</v>
      </c>
      <c r="I24" s="65">
        <f t="shared" si="5"/>
        <v>0</v>
      </c>
      <c r="J24" s="74">
        <f t="shared" si="3"/>
        <v>3890.7916813127244</v>
      </c>
      <c r="K24" s="74">
        <f t="shared" si="4"/>
        <v>324.23264010939369</v>
      </c>
    </row>
    <row r="25" spans="1:11" ht="15.75" x14ac:dyDescent="0.25">
      <c r="A25" s="20">
        <v>60623</v>
      </c>
      <c r="B25" s="17" t="s">
        <v>26</v>
      </c>
      <c r="C25" s="17" t="s">
        <v>20</v>
      </c>
      <c r="D25" s="32">
        <v>0</v>
      </c>
      <c r="E25" s="77">
        <f t="shared" si="0"/>
        <v>0</v>
      </c>
      <c r="F25" s="74">
        <f>'landesw Umlage § 3_Plan'!F25</f>
        <v>2486.8988152829088</v>
      </c>
      <c r="G25" s="74">
        <f t="shared" si="1"/>
        <v>0</v>
      </c>
      <c r="H25" s="74">
        <f t="shared" si="2"/>
        <v>0</v>
      </c>
      <c r="I25" s="65">
        <f t="shared" si="5"/>
        <v>0</v>
      </c>
      <c r="J25" s="74">
        <f t="shared" si="3"/>
        <v>2486.8988152829088</v>
      </c>
      <c r="K25" s="74">
        <f t="shared" si="4"/>
        <v>207.24156794024239</v>
      </c>
    </row>
    <row r="26" spans="1:11" ht="15.75" x14ac:dyDescent="0.25">
      <c r="A26" s="20">
        <v>60624</v>
      </c>
      <c r="B26" s="17" t="s">
        <v>27</v>
      </c>
      <c r="C26" s="17" t="s">
        <v>20</v>
      </c>
      <c r="D26" s="32">
        <v>0</v>
      </c>
      <c r="E26" s="77">
        <f t="shared" si="0"/>
        <v>0</v>
      </c>
      <c r="F26" s="74">
        <f>'landesw Umlage § 3_Plan'!F26</f>
        <v>12129.327946635809</v>
      </c>
      <c r="G26" s="74">
        <f t="shared" si="1"/>
        <v>0</v>
      </c>
      <c r="H26" s="74">
        <f t="shared" si="2"/>
        <v>0</v>
      </c>
      <c r="I26" s="65">
        <f t="shared" si="5"/>
        <v>0</v>
      </c>
      <c r="J26" s="74">
        <f t="shared" si="3"/>
        <v>12129.327946635809</v>
      </c>
      <c r="K26" s="74">
        <f t="shared" si="4"/>
        <v>1010.7773288863174</v>
      </c>
    </row>
    <row r="27" spans="1:11" ht="15.75" x14ac:dyDescent="0.25">
      <c r="A27" s="20">
        <v>60626</v>
      </c>
      <c r="B27" s="17" t="s">
        <v>28</v>
      </c>
      <c r="C27" s="17" t="s">
        <v>20</v>
      </c>
      <c r="D27" s="32">
        <v>0</v>
      </c>
      <c r="E27" s="77">
        <f t="shared" si="0"/>
        <v>0</v>
      </c>
      <c r="F27" s="74">
        <f>'landesw Umlage § 3_Plan'!F27</f>
        <v>3623.6153061530808</v>
      </c>
      <c r="G27" s="74">
        <f t="shared" si="1"/>
        <v>0</v>
      </c>
      <c r="H27" s="74">
        <f t="shared" si="2"/>
        <v>0</v>
      </c>
      <c r="I27" s="65">
        <f t="shared" si="5"/>
        <v>0</v>
      </c>
      <c r="J27" s="74">
        <f t="shared" si="3"/>
        <v>3623.6153061530808</v>
      </c>
      <c r="K27" s="74">
        <f t="shared" si="4"/>
        <v>301.9679421794234</v>
      </c>
    </row>
    <row r="28" spans="1:11" ht="15.75" x14ac:dyDescent="0.25">
      <c r="A28" s="20">
        <v>60628</v>
      </c>
      <c r="B28" s="17" t="s">
        <v>29</v>
      </c>
      <c r="C28" s="17" t="s">
        <v>20</v>
      </c>
      <c r="D28" s="32">
        <v>0</v>
      </c>
      <c r="E28" s="77">
        <f t="shared" si="0"/>
        <v>0</v>
      </c>
      <c r="F28" s="74">
        <f>'landesw Umlage § 3_Plan'!F28</f>
        <v>3221.1018577551249</v>
      </c>
      <c r="G28" s="74">
        <f t="shared" si="1"/>
        <v>0</v>
      </c>
      <c r="H28" s="74">
        <f t="shared" si="2"/>
        <v>0</v>
      </c>
      <c r="I28" s="65">
        <f t="shared" si="5"/>
        <v>0</v>
      </c>
      <c r="J28" s="74">
        <f t="shared" si="3"/>
        <v>3221.1018577551249</v>
      </c>
      <c r="K28" s="74">
        <f t="shared" si="4"/>
        <v>268.42515481292708</v>
      </c>
    </row>
    <row r="29" spans="1:11" ht="15.75" x14ac:dyDescent="0.25">
      <c r="A29" s="20">
        <v>60629</v>
      </c>
      <c r="B29" s="17" t="s">
        <v>30</v>
      </c>
      <c r="C29" s="17" t="s">
        <v>20</v>
      </c>
      <c r="D29" s="32">
        <v>0</v>
      </c>
      <c r="E29" s="77">
        <f t="shared" si="0"/>
        <v>0</v>
      </c>
      <c r="F29" s="74">
        <f>'landesw Umlage § 3_Plan'!F29</f>
        <v>6706.7873151446374</v>
      </c>
      <c r="G29" s="74">
        <f t="shared" si="1"/>
        <v>0</v>
      </c>
      <c r="H29" s="74">
        <f t="shared" si="2"/>
        <v>0</v>
      </c>
      <c r="I29" s="65">
        <f t="shared" si="5"/>
        <v>0</v>
      </c>
      <c r="J29" s="74">
        <f t="shared" si="3"/>
        <v>6706.7873151446374</v>
      </c>
      <c r="K29" s="74">
        <f t="shared" si="4"/>
        <v>558.89894292871975</v>
      </c>
    </row>
    <row r="30" spans="1:11" ht="15.75" x14ac:dyDescent="0.25">
      <c r="A30" s="20">
        <v>60632</v>
      </c>
      <c r="B30" s="17" t="s">
        <v>31</v>
      </c>
      <c r="C30" s="17" t="s">
        <v>20</v>
      </c>
      <c r="D30" s="32">
        <v>0</v>
      </c>
      <c r="E30" s="77">
        <f t="shared" si="0"/>
        <v>0</v>
      </c>
      <c r="F30" s="74">
        <f>'landesw Umlage § 3_Plan'!F30</f>
        <v>3488.9730365802757</v>
      </c>
      <c r="G30" s="74">
        <f t="shared" si="1"/>
        <v>0</v>
      </c>
      <c r="H30" s="74">
        <f t="shared" si="2"/>
        <v>0</v>
      </c>
      <c r="I30" s="65">
        <f t="shared" si="5"/>
        <v>0</v>
      </c>
      <c r="J30" s="74">
        <f t="shared" si="3"/>
        <v>3488.9730365802757</v>
      </c>
      <c r="K30" s="74">
        <f t="shared" si="4"/>
        <v>290.74775304835629</v>
      </c>
    </row>
    <row r="31" spans="1:11" ht="15.75" x14ac:dyDescent="0.25">
      <c r="A31" s="20">
        <v>60639</v>
      </c>
      <c r="B31" s="17" t="s">
        <v>32</v>
      </c>
      <c r="C31" s="17" t="s">
        <v>20</v>
      </c>
      <c r="D31" s="32">
        <v>0</v>
      </c>
      <c r="E31" s="77">
        <f t="shared" si="0"/>
        <v>0</v>
      </c>
      <c r="F31" s="74">
        <f>'landesw Umlage § 3_Plan'!F31</f>
        <v>1467.2756157578797</v>
      </c>
      <c r="G31" s="74">
        <f t="shared" si="1"/>
        <v>0</v>
      </c>
      <c r="H31" s="74">
        <f t="shared" si="2"/>
        <v>0</v>
      </c>
      <c r="I31" s="65">
        <f t="shared" si="5"/>
        <v>0</v>
      </c>
      <c r="J31" s="74">
        <f t="shared" si="3"/>
        <v>1467.2756157578797</v>
      </c>
      <c r="K31" s="74">
        <f t="shared" si="4"/>
        <v>122.27296797982331</v>
      </c>
    </row>
    <row r="32" spans="1:11" ht="15.75" x14ac:dyDescent="0.25">
      <c r="A32" s="20">
        <v>60641</v>
      </c>
      <c r="B32" s="17" t="s">
        <v>33</v>
      </c>
      <c r="C32" s="17" t="s">
        <v>20</v>
      </c>
      <c r="D32" s="32">
        <v>0</v>
      </c>
      <c r="E32" s="77">
        <f t="shared" si="0"/>
        <v>0</v>
      </c>
      <c r="F32" s="74">
        <f>'landesw Umlage § 3_Plan'!F32</f>
        <v>1092.2345639668372</v>
      </c>
      <c r="G32" s="74">
        <f t="shared" si="1"/>
        <v>0</v>
      </c>
      <c r="H32" s="74">
        <f t="shared" si="2"/>
        <v>0</v>
      </c>
      <c r="I32" s="65">
        <f t="shared" si="5"/>
        <v>0</v>
      </c>
      <c r="J32" s="74">
        <f t="shared" si="3"/>
        <v>1092.2345639668372</v>
      </c>
      <c r="K32" s="74">
        <f t="shared" si="4"/>
        <v>91.019546997236432</v>
      </c>
    </row>
    <row r="33" spans="1:11" ht="15.75" x14ac:dyDescent="0.25">
      <c r="A33" s="20">
        <v>60642</v>
      </c>
      <c r="B33" s="17" t="s">
        <v>34</v>
      </c>
      <c r="C33" s="17" t="s">
        <v>20</v>
      </c>
      <c r="D33" s="32">
        <v>0</v>
      </c>
      <c r="E33" s="77">
        <f t="shared" si="0"/>
        <v>0</v>
      </c>
      <c r="F33" s="74">
        <f>'landesw Umlage § 3_Plan'!F33</f>
        <v>2193.4551419761005</v>
      </c>
      <c r="G33" s="74">
        <f t="shared" si="1"/>
        <v>0</v>
      </c>
      <c r="H33" s="74">
        <f t="shared" si="2"/>
        <v>0</v>
      </c>
      <c r="I33" s="65">
        <f t="shared" si="5"/>
        <v>0</v>
      </c>
      <c r="J33" s="74">
        <f t="shared" si="3"/>
        <v>2193.4551419761005</v>
      </c>
      <c r="K33" s="74">
        <f t="shared" si="4"/>
        <v>182.78792849800837</v>
      </c>
    </row>
    <row r="34" spans="1:11" ht="15.75" x14ac:dyDescent="0.25">
      <c r="A34" s="20">
        <v>60645</v>
      </c>
      <c r="B34" s="17" t="s">
        <v>35</v>
      </c>
      <c r="C34" s="17" t="s">
        <v>20</v>
      </c>
      <c r="D34" s="32">
        <v>0</v>
      </c>
      <c r="E34" s="77">
        <f t="shared" si="0"/>
        <v>0</v>
      </c>
      <c r="F34" s="74">
        <f>'landesw Umlage § 3_Plan'!F34</f>
        <v>3251.2938146281276</v>
      </c>
      <c r="G34" s="74">
        <f t="shared" si="1"/>
        <v>0</v>
      </c>
      <c r="H34" s="74">
        <f t="shared" si="2"/>
        <v>0</v>
      </c>
      <c r="I34" s="65">
        <f t="shared" si="5"/>
        <v>0</v>
      </c>
      <c r="J34" s="74">
        <f t="shared" si="3"/>
        <v>3251.2938146281276</v>
      </c>
      <c r="K34" s="74">
        <f t="shared" si="4"/>
        <v>270.94115121901064</v>
      </c>
    </row>
    <row r="35" spans="1:11" ht="15.75" x14ac:dyDescent="0.25">
      <c r="A35" s="20">
        <v>60646</v>
      </c>
      <c r="B35" s="17" t="s">
        <v>36</v>
      </c>
      <c r="C35" s="17" t="s">
        <v>20</v>
      </c>
      <c r="D35" s="32">
        <v>0</v>
      </c>
      <c r="E35" s="77">
        <f t="shared" si="0"/>
        <v>0</v>
      </c>
      <c r="F35" s="74">
        <f>'landesw Umlage § 3_Plan'!F35</f>
        <v>2683.5239478229551</v>
      </c>
      <c r="G35" s="74">
        <f t="shared" si="1"/>
        <v>0</v>
      </c>
      <c r="H35" s="74">
        <f t="shared" si="2"/>
        <v>0</v>
      </c>
      <c r="I35" s="65">
        <f t="shared" si="5"/>
        <v>0</v>
      </c>
      <c r="J35" s="74">
        <f t="shared" si="3"/>
        <v>2683.5239478229551</v>
      </c>
      <c r="K35" s="74">
        <f t="shared" si="4"/>
        <v>223.62699565191292</v>
      </c>
    </row>
    <row r="36" spans="1:11" ht="15.75" x14ac:dyDescent="0.25">
      <c r="A36" s="20">
        <v>60647</v>
      </c>
      <c r="B36" s="17" t="s">
        <v>37</v>
      </c>
      <c r="C36" s="17" t="s">
        <v>20</v>
      </c>
      <c r="D36" s="32">
        <v>0</v>
      </c>
      <c r="E36" s="77">
        <f t="shared" si="0"/>
        <v>0</v>
      </c>
      <c r="F36" s="74">
        <f>'landesw Umlage § 3_Plan'!F36</f>
        <v>603.09020976246632</v>
      </c>
      <c r="G36" s="74">
        <f t="shared" si="1"/>
        <v>0</v>
      </c>
      <c r="H36" s="74">
        <f t="shared" si="2"/>
        <v>0</v>
      </c>
      <c r="I36" s="65">
        <f t="shared" si="5"/>
        <v>0</v>
      </c>
      <c r="J36" s="74">
        <f t="shared" si="3"/>
        <v>603.09020976246632</v>
      </c>
      <c r="K36" s="74">
        <f t="shared" si="4"/>
        <v>50.257517480205529</v>
      </c>
    </row>
    <row r="37" spans="1:11" ht="15.75" x14ac:dyDescent="0.25">
      <c r="A37" s="20">
        <v>60648</v>
      </c>
      <c r="B37" s="17" t="s">
        <v>38</v>
      </c>
      <c r="C37" s="17" t="s">
        <v>20</v>
      </c>
      <c r="D37" s="32">
        <v>0</v>
      </c>
      <c r="E37" s="77">
        <f t="shared" si="0"/>
        <v>0</v>
      </c>
      <c r="F37" s="74">
        <f>'landesw Umlage § 3_Plan'!F37</f>
        <v>2173.5203479206552</v>
      </c>
      <c r="G37" s="74">
        <f t="shared" si="1"/>
        <v>0</v>
      </c>
      <c r="H37" s="74">
        <f t="shared" si="2"/>
        <v>0</v>
      </c>
      <c r="I37" s="65">
        <f t="shared" si="5"/>
        <v>0</v>
      </c>
      <c r="J37" s="74">
        <f t="shared" si="3"/>
        <v>2173.5203479206552</v>
      </c>
      <c r="K37" s="74">
        <f t="shared" si="4"/>
        <v>181.12669566005459</v>
      </c>
    </row>
    <row r="38" spans="1:11" ht="15.75" x14ac:dyDescent="0.25">
      <c r="A38" s="20">
        <v>60651</v>
      </c>
      <c r="B38" s="17" t="s">
        <v>39</v>
      </c>
      <c r="C38" s="17" t="s">
        <v>20</v>
      </c>
      <c r="D38" s="32">
        <v>0</v>
      </c>
      <c r="E38" s="77">
        <f t="shared" si="0"/>
        <v>0</v>
      </c>
      <c r="F38" s="74">
        <f>'landesw Umlage § 3_Plan'!F38</f>
        <v>2267.5787085880379</v>
      </c>
      <c r="G38" s="74">
        <f t="shared" si="1"/>
        <v>0</v>
      </c>
      <c r="H38" s="74">
        <f t="shared" si="2"/>
        <v>0</v>
      </c>
      <c r="I38" s="65">
        <f t="shared" si="5"/>
        <v>0</v>
      </c>
      <c r="J38" s="74">
        <f t="shared" si="3"/>
        <v>2267.5787085880379</v>
      </c>
      <c r="K38" s="74">
        <f t="shared" si="4"/>
        <v>188.9648923823365</v>
      </c>
    </row>
    <row r="39" spans="1:11" ht="15.75" x14ac:dyDescent="0.25">
      <c r="A39" s="20">
        <v>60653</v>
      </c>
      <c r="B39" s="17" t="s">
        <v>40</v>
      </c>
      <c r="C39" s="17" t="s">
        <v>20</v>
      </c>
      <c r="D39" s="32">
        <v>0</v>
      </c>
      <c r="E39" s="77">
        <f t="shared" si="0"/>
        <v>0</v>
      </c>
      <c r="F39" s="74">
        <f>'landesw Umlage § 3_Plan'!F39</f>
        <v>4250.0699704907611</v>
      </c>
      <c r="G39" s="74">
        <f t="shared" si="1"/>
        <v>0</v>
      </c>
      <c r="H39" s="74">
        <f t="shared" si="2"/>
        <v>0</v>
      </c>
      <c r="I39" s="65">
        <f t="shared" si="5"/>
        <v>0</v>
      </c>
      <c r="J39" s="74">
        <f t="shared" si="3"/>
        <v>4250.0699704907611</v>
      </c>
      <c r="K39" s="74">
        <f t="shared" si="4"/>
        <v>354.17249754089676</v>
      </c>
    </row>
    <row r="40" spans="1:11" ht="15.75" x14ac:dyDescent="0.25">
      <c r="A40" s="20">
        <v>60654</v>
      </c>
      <c r="B40" s="17" t="s">
        <v>41</v>
      </c>
      <c r="C40" s="17" t="s">
        <v>20</v>
      </c>
      <c r="D40" s="32">
        <v>0</v>
      </c>
      <c r="E40" s="77">
        <f t="shared" si="0"/>
        <v>0</v>
      </c>
      <c r="F40" s="74">
        <f>'landesw Umlage § 3_Plan'!F40</f>
        <v>2567.9393045082747</v>
      </c>
      <c r="G40" s="74">
        <f t="shared" si="1"/>
        <v>0</v>
      </c>
      <c r="H40" s="74">
        <f t="shared" si="2"/>
        <v>0</v>
      </c>
      <c r="I40" s="65">
        <f t="shared" si="5"/>
        <v>0</v>
      </c>
      <c r="J40" s="74">
        <f t="shared" si="3"/>
        <v>2567.9393045082747</v>
      </c>
      <c r="K40" s="74">
        <f t="shared" si="4"/>
        <v>213.99494204235623</v>
      </c>
    </row>
    <row r="41" spans="1:11" ht="15.75" x14ac:dyDescent="0.25">
      <c r="A41" s="20">
        <v>60655</v>
      </c>
      <c r="B41" s="17" t="s">
        <v>42</v>
      </c>
      <c r="C41" s="17" t="s">
        <v>20</v>
      </c>
      <c r="D41" s="32">
        <v>0</v>
      </c>
      <c r="E41" s="77">
        <f t="shared" si="0"/>
        <v>0</v>
      </c>
      <c r="F41" s="74">
        <f>'landesw Umlage § 3_Plan'!F41</f>
        <v>3831.972715007837</v>
      </c>
      <c r="G41" s="74">
        <f t="shared" si="1"/>
        <v>0</v>
      </c>
      <c r="H41" s="74">
        <f t="shared" si="2"/>
        <v>0</v>
      </c>
      <c r="I41" s="65">
        <f t="shared" si="5"/>
        <v>0</v>
      </c>
      <c r="J41" s="74">
        <f t="shared" si="3"/>
        <v>3831.972715007837</v>
      </c>
      <c r="K41" s="74">
        <f t="shared" si="4"/>
        <v>319.33105958398642</v>
      </c>
    </row>
    <row r="42" spans="1:11" ht="15.75" x14ac:dyDescent="0.25">
      <c r="A42" s="20">
        <v>60656</v>
      </c>
      <c r="B42" s="17" t="s">
        <v>43</v>
      </c>
      <c r="C42" s="17" t="s">
        <v>20</v>
      </c>
      <c r="D42" s="32">
        <v>0</v>
      </c>
      <c r="E42" s="77">
        <f t="shared" si="0"/>
        <v>0</v>
      </c>
      <c r="F42" s="74">
        <f>'landesw Umlage § 3_Plan'!F42</f>
        <v>2827.0280586836166</v>
      </c>
      <c r="G42" s="74">
        <f t="shared" si="1"/>
        <v>0</v>
      </c>
      <c r="H42" s="74">
        <f t="shared" si="2"/>
        <v>0</v>
      </c>
      <c r="I42" s="65">
        <f t="shared" si="5"/>
        <v>0</v>
      </c>
      <c r="J42" s="74">
        <f t="shared" si="3"/>
        <v>2827.0280586836166</v>
      </c>
      <c r="K42" s="74">
        <f t="shared" si="4"/>
        <v>235.58567155696804</v>
      </c>
    </row>
    <row r="43" spans="1:11" ht="15.75" x14ac:dyDescent="0.25">
      <c r="A43" s="20">
        <v>60659</v>
      </c>
      <c r="B43" s="17" t="s">
        <v>44</v>
      </c>
      <c r="C43" s="17" t="s">
        <v>20</v>
      </c>
      <c r="D43" s="32">
        <v>0</v>
      </c>
      <c r="E43" s="77">
        <f t="shared" si="0"/>
        <v>0</v>
      </c>
      <c r="F43" s="74">
        <f>'landesw Umlage § 3_Plan'!F43</f>
        <v>4170.4881951655116</v>
      </c>
      <c r="G43" s="74">
        <f t="shared" si="1"/>
        <v>0</v>
      </c>
      <c r="H43" s="74">
        <f t="shared" si="2"/>
        <v>0</v>
      </c>
      <c r="I43" s="65">
        <f t="shared" si="5"/>
        <v>0</v>
      </c>
      <c r="J43" s="74">
        <f t="shared" si="3"/>
        <v>4170.4881951655116</v>
      </c>
      <c r="K43" s="74">
        <f t="shared" si="4"/>
        <v>347.5406829304593</v>
      </c>
    </row>
    <row r="44" spans="1:11" ht="15.75" x14ac:dyDescent="0.25">
      <c r="A44" s="20">
        <v>60660</v>
      </c>
      <c r="B44" s="17" t="s">
        <v>45</v>
      </c>
      <c r="C44" s="17" t="s">
        <v>20</v>
      </c>
      <c r="D44" s="32">
        <v>0</v>
      </c>
      <c r="E44" s="77">
        <f t="shared" si="0"/>
        <v>0</v>
      </c>
      <c r="F44" s="74">
        <f>'landesw Umlage § 3_Plan'!F44</f>
        <v>4848.4165297877453</v>
      </c>
      <c r="G44" s="74">
        <f t="shared" si="1"/>
        <v>0</v>
      </c>
      <c r="H44" s="74">
        <f t="shared" si="2"/>
        <v>0</v>
      </c>
      <c r="I44" s="65">
        <f t="shared" si="5"/>
        <v>0</v>
      </c>
      <c r="J44" s="74">
        <f t="shared" si="3"/>
        <v>4848.4165297877453</v>
      </c>
      <c r="K44" s="74">
        <f t="shared" si="4"/>
        <v>404.03471081564544</v>
      </c>
    </row>
    <row r="45" spans="1:11" ht="15.75" x14ac:dyDescent="0.25">
      <c r="A45" s="20">
        <v>60661</v>
      </c>
      <c r="B45" s="17" t="s">
        <v>46</v>
      </c>
      <c r="C45" s="17" t="s">
        <v>20</v>
      </c>
      <c r="D45" s="32">
        <v>0</v>
      </c>
      <c r="E45" s="77">
        <f t="shared" si="0"/>
        <v>0</v>
      </c>
      <c r="F45" s="74">
        <f>'landesw Umlage § 3_Plan'!F45</f>
        <v>6616.9985179463401</v>
      </c>
      <c r="G45" s="74">
        <f t="shared" si="1"/>
        <v>0</v>
      </c>
      <c r="H45" s="74">
        <f t="shared" si="2"/>
        <v>0</v>
      </c>
      <c r="I45" s="65">
        <f t="shared" si="5"/>
        <v>0</v>
      </c>
      <c r="J45" s="74">
        <f t="shared" si="3"/>
        <v>6616.9985179463401</v>
      </c>
      <c r="K45" s="74">
        <f t="shared" si="4"/>
        <v>551.41654316219501</v>
      </c>
    </row>
    <row r="46" spans="1:11" ht="15.75" x14ac:dyDescent="0.25">
      <c r="A46" s="20">
        <v>60662</v>
      </c>
      <c r="B46" s="17" t="s">
        <v>47</v>
      </c>
      <c r="C46" s="17" t="s">
        <v>20</v>
      </c>
      <c r="D46" s="32">
        <v>0</v>
      </c>
      <c r="E46" s="77">
        <f t="shared" si="0"/>
        <v>0</v>
      </c>
      <c r="F46" s="74">
        <f>'landesw Umlage § 3_Plan'!F46</f>
        <v>5148.0540191414739</v>
      </c>
      <c r="G46" s="74">
        <f t="shared" si="1"/>
        <v>0</v>
      </c>
      <c r="H46" s="74">
        <f t="shared" si="2"/>
        <v>0</v>
      </c>
      <c r="I46" s="65">
        <f t="shared" si="5"/>
        <v>0</v>
      </c>
      <c r="J46" s="74">
        <f t="shared" si="3"/>
        <v>5148.0540191414739</v>
      </c>
      <c r="K46" s="74">
        <f t="shared" si="4"/>
        <v>429.0045015951228</v>
      </c>
    </row>
    <row r="47" spans="1:11" ht="15.75" x14ac:dyDescent="0.25">
      <c r="A47" s="20">
        <v>60663</v>
      </c>
      <c r="B47" s="17" t="s">
        <v>48</v>
      </c>
      <c r="C47" s="17" t="s">
        <v>20</v>
      </c>
      <c r="D47" s="32">
        <v>0</v>
      </c>
      <c r="E47" s="77">
        <f t="shared" si="0"/>
        <v>0</v>
      </c>
      <c r="F47" s="74">
        <f>'landesw Umlage § 3_Plan'!F47</f>
        <v>7901.9769484023991</v>
      </c>
      <c r="G47" s="74">
        <f t="shared" si="1"/>
        <v>0</v>
      </c>
      <c r="H47" s="74">
        <f t="shared" si="2"/>
        <v>0</v>
      </c>
      <c r="I47" s="65">
        <f t="shared" si="5"/>
        <v>0</v>
      </c>
      <c r="J47" s="74">
        <f t="shared" si="3"/>
        <v>7901.9769484023991</v>
      </c>
      <c r="K47" s="74">
        <f t="shared" si="4"/>
        <v>658.49807903353326</v>
      </c>
    </row>
    <row r="48" spans="1:11" ht="15.75" x14ac:dyDescent="0.25">
      <c r="A48" s="20">
        <v>60664</v>
      </c>
      <c r="B48" s="17" t="s">
        <v>49</v>
      </c>
      <c r="C48" s="17" t="s">
        <v>20</v>
      </c>
      <c r="D48" s="32">
        <v>0</v>
      </c>
      <c r="E48" s="77">
        <f t="shared" si="0"/>
        <v>0</v>
      </c>
      <c r="F48" s="74">
        <f>'landesw Umlage § 3_Plan'!F48</f>
        <v>13927.224394499384</v>
      </c>
      <c r="G48" s="74">
        <f t="shared" si="1"/>
        <v>0</v>
      </c>
      <c r="H48" s="74">
        <f t="shared" si="2"/>
        <v>0</v>
      </c>
      <c r="I48" s="65">
        <f t="shared" si="5"/>
        <v>0</v>
      </c>
      <c r="J48" s="74">
        <f t="shared" si="3"/>
        <v>13927.224394499384</v>
      </c>
      <c r="K48" s="74">
        <f t="shared" si="4"/>
        <v>1160.6020328749487</v>
      </c>
    </row>
    <row r="49" spans="1:11" ht="15.75" x14ac:dyDescent="0.25">
      <c r="A49" s="20">
        <v>60665</v>
      </c>
      <c r="B49" s="17" t="s">
        <v>50</v>
      </c>
      <c r="C49" s="17" t="s">
        <v>20</v>
      </c>
      <c r="D49" s="32">
        <v>0</v>
      </c>
      <c r="E49" s="77">
        <f t="shared" si="0"/>
        <v>0</v>
      </c>
      <c r="F49" s="74">
        <f>'landesw Umlage § 3_Plan'!F49</f>
        <v>6558.6617656684211</v>
      </c>
      <c r="G49" s="74">
        <f t="shared" si="1"/>
        <v>0</v>
      </c>
      <c r="H49" s="74">
        <f t="shared" si="2"/>
        <v>0</v>
      </c>
      <c r="I49" s="65">
        <f t="shared" si="5"/>
        <v>0</v>
      </c>
      <c r="J49" s="74">
        <f t="shared" si="3"/>
        <v>6558.6617656684211</v>
      </c>
      <c r="K49" s="74">
        <f t="shared" si="4"/>
        <v>546.55514713903506</v>
      </c>
    </row>
    <row r="50" spans="1:11" ht="15.75" x14ac:dyDescent="0.25">
      <c r="A50" s="20">
        <v>60666</v>
      </c>
      <c r="B50" s="17" t="s">
        <v>51</v>
      </c>
      <c r="C50" s="17" t="s">
        <v>20</v>
      </c>
      <c r="D50" s="32">
        <v>0</v>
      </c>
      <c r="E50" s="77">
        <f t="shared" si="0"/>
        <v>0</v>
      </c>
      <c r="F50" s="74">
        <f>'landesw Umlage § 3_Plan'!F50</f>
        <v>2514.1150534012449</v>
      </c>
      <c r="G50" s="74">
        <f t="shared" si="1"/>
        <v>0</v>
      </c>
      <c r="H50" s="74">
        <f t="shared" si="2"/>
        <v>0</v>
      </c>
      <c r="I50" s="65">
        <f t="shared" si="5"/>
        <v>0</v>
      </c>
      <c r="J50" s="74">
        <f t="shared" si="3"/>
        <v>2514.1150534012449</v>
      </c>
      <c r="K50" s="74">
        <f t="shared" si="4"/>
        <v>209.50958778343707</v>
      </c>
    </row>
    <row r="51" spans="1:11" ht="15.75" x14ac:dyDescent="0.25">
      <c r="A51" s="20">
        <v>60667</v>
      </c>
      <c r="B51" s="17" t="s">
        <v>52</v>
      </c>
      <c r="C51" s="17" t="s">
        <v>20</v>
      </c>
      <c r="D51" s="32">
        <v>0</v>
      </c>
      <c r="E51" s="77">
        <f t="shared" si="0"/>
        <v>0</v>
      </c>
      <c r="F51" s="74">
        <f>'landesw Umlage § 3_Plan'!F51</f>
        <v>12405.906721683195</v>
      </c>
      <c r="G51" s="74">
        <f t="shared" si="1"/>
        <v>0</v>
      </c>
      <c r="H51" s="74">
        <f t="shared" si="2"/>
        <v>0</v>
      </c>
      <c r="I51" s="65">
        <f t="shared" si="5"/>
        <v>0</v>
      </c>
      <c r="J51" s="74">
        <f t="shared" si="3"/>
        <v>12405.906721683195</v>
      </c>
      <c r="K51" s="74">
        <f t="shared" si="4"/>
        <v>1033.8255601402664</v>
      </c>
    </row>
    <row r="52" spans="1:11" ht="15.75" x14ac:dyDescent="0.25">
      <c r="A52" s="20">
        <v>60668</v>
      </c>
      <c r="B52" s="17" t="s">
        <v>53</v>
      </c>
      <c r="C52" s="17" t="s">
        <v>20</v>
      </c>
      <c r="D52" s="32">
        <v>0</v>
      </c>
      <c r="E52" s="77">
        <f t="shared" si="0"/>
        <v>0</v>
      </c>
      <c r="F52" s="74">
        <f>'landesw Umlage § 3_Plan'!F52</f>
        <v>3359.3074434145669</v>
      </c>
      <c r="G52" s="74">
        <f t="shared" si="1"/>
        <v>0</v>
      </c>
      <c r="H52" s="74">
        <f t="shared" si="2"/>
        <v>0</v>
      </c>
      <c r="I52" s="65">
        <f t="shared" si="5"/>
        <v>0</v>
      </c>
      <c r="J52" s="74">
        <f t="shared" si="3"/>
        <v>3359.3074434145669</v>
      </c>
      <c r="K52" s="74">
        <f t="shared" si="4"/>
        <v>279.94228695121393</v>
      </c>
    </row>
    <row r="53" spans="1:11" ht="15.75" x14ac:dyDescent="0.25">
      <c r="A53" s="20">
        <v>60669</v>
      </c>
      <c r="B53" s="17" t="s">
        <v>54</v>
      </c>
      <c r="C53" s="17" t="s">
        <v>20</v>
      </c>
      <c r="D53" s="32">
        <v>0</v>
      </c>
      <c r="E53" s="77">
        <f t="shared" si="0"/>
        <v>0</v>
      </c>
      <c r="F53" s="74">
        <f>'landesw Umlage § 3_Plan'!F53</f>
        <v>16972.329124200394</v>
      </c>
      <c r="G53" s="74">
        <f t="shared" si="1"/>
        <v>0</v>
      </c>
      <c r="H53" s="74">
        <f t="shared" si="2"/>
        <v>0</v>
      </c>
      <c r="I53" s="65">
        <f t="shared" si="5"/>
        <v>0</v>
      </c>
      <c r="J53" s="74">
        <f t="shared" si="3"/>
        <v>16972.329124200394</v>
      </c>
      <c r="K53" s="74">
        <f t="shared" si="4"/>
        <v>1414.3607603500329</v>
      </c>
    </row>
    <row r="54" spans="1:11" ht="15.75" x14ac:dyDescent="0.25">
      <c r="A54" s="20">
        <v>60670</v>
      </c>
      <c r="B54" s="17" t="s">
        <v>55</v>
      </c>
      <c r="C54" s="17" t="s">
        <v>20</v>
      </c>
      <c r="D54" s="32">
        <v>0</v>
      </c>
      <c r="E54" s="77">
        <f t="shared" si="0"/>
        <v>0</v>
      </c>
      <c r="F54" s="74">
        <f>'landesw Umlage § 3_Plan'!F54</f>
        <v>13489.658458122514</v>
      </c>
      <c r="G54" s="74">
        <f t="shared" si="1"/>
        <v>0</v>
      </c>
      <c r="H54" s="74">
        <f t="shared" si="2"/>
        <v>0</v>
      </c>
      <c r="I54" s="65">
        <f t="shared" si="5"/>
        <v>0</v>
      </c>
      <c r="J54" s="74">
        <f t="shared" si="3"/>
        <v>13489.658458122514</v>
      </c>
      <c r="K54" s="74">
        <f t="shared" si="4"/>
        <v>1124.1382048435428</v>
      </c>
    </row>
    <row r="55" spans="1:11" ht="15.75" x14ac:dyDescent="0.25">
      <c r="A55" s="20">
        <v>61001</v>
      </c>
      <c r="B55" s="17" t="s">
        <v>56</v>
      </c>
      <c r="C55" s="17" t="s">
        <v>57</v>
      </c>
      <c r="D55" s="32">
        <v>0</v>
      </c>
      <c r="E55" s="77">
        <f t="shared" si="0"/>
        <v>0</v>
      </c>
      <c r="F55" s="74">
        <f>'landesw Umlage § 3_Plan'!F55</f>
        <v>1459.4828275103712</v>
      </c>
      <c r="G55" s="74">
        <f t="shared" si="1"/>
        <v>0</v>
      </c>
      <c r="H55" s="74">
        <f t="shared" si="2"/>
        <v>0</v>
      </c>
      <c r="I55" s="65">
        <f t="shared" si="5"/>
        <v>0</v>
      </c>
      <c r="J55" s="74">
        <f t="shared" si="3"/>
        <v>1459.4828275103712</v>
      </c>
      <c r="K55" s="74">
        <f t="shared" si="4"/>
        <v>121.6235689591976</v>
      </c>
    </row>
    <row r="56" spans="1:11" ht="15.75" x14ac:dyDescent="0.25">
      <c r="A56" s="20">
        <v>61002</v>
      </c>
      <c r="B56" s="17" t="s">
        <v>58</v>
      </c>
      <c r="C56" s="17" t="s">
        <v>57</v>
      </c>
      <c r="D56" s="32">
        <v>0</v>
      </c>
      <c r="E56" s="77">
        <f t="shared" si="0"/>
        <v>0</v>
      </c>
      <c r="F56" s="74">
        <f>'landesw Umlage § 3_Plan'!F56</f>
        <v>1040.9286735858118</v>
      </c>
      <c r="G56" s="74">
        <f t="shared" si="1"/>
        <v>0</v>
      </c>
      <c r="H56" s="74">
        <f t="shared" si="2"/>
        <v>0</v>
      </c>
      <c r="I56" s="65">
        <f t="shared" si="5"/>
        <v>0</v>
      </c>
      <c r="J56" s="74">
        <f t="shared" si="3"/>
        <v>1040.9286735858118</v>
      </c>
      <c r="K56" s="74">
        <f t="shared" si="4"/>
        <v>86.744056132150988</v>
      </c>
    </row>
    <row r="57" spans="1:11" ht="15.75" x14ac:dyDescent="0.25">
      <c r="A57" s="20">
        <v>61007</v>
      </c>
      <c r="B57" s="17" t="s">
        <v>59</v>
      </c>
      <c r="C57" s="17" t="s">
        <v>57</v>
      </c>
      <c r="D57" s="32">
        <v>0</v>
      </c>
      <c r="E57" s="77">
        <f t="shared" si="0"/>
        <v>0</v>
      </c>
      <c r="F57" s="74">
        <f>'landesw Umlage § 3_Plan'!F57</f>
        <v>1303.2777457815057</v>
      </c>
      <c r="G57" s="74">
        <f t="shared" si="1"/>
        <v>0</v>
      </c>
      <c r="H57" s="74">
        <f t="shared" si="2"/>
        <v>0</v>
      </c>
      <c r="I57" s="65">
        <f t="shared" si="5"/>
        <v>0</v>
      </c>
      <c r="J57" s="74">
        <f t="shared" si="3"/>
        <v>1303.2777457815057</v>
      </c>
      <c r="K57" s="74">
        <f t="shared" si="4"/>
        <v>108.60647881512547</v>
      </c>
    </row>
    <row r="58" spans="1:11" ht="15.75" x14ac:dyDescent="0.25">
      <c r="A58" s="20">
        <v>61008</v>
      </c>
      <c r="B58" s="17" t="s">
        <v>60</v>
      </c>
      <c r="C58" s="17" t="s">
        <v>57</v>
      </c>
      <c r="D58" s="32">
        <v>0</v>
      </c>
      <c r="E58" s="77">
        <f t="shared" si="0"/>
        <v>0</v>
      </c>
      <c r="F58" s="74">
        <f>'landesw Umlage § 3_Plan'!F58</f>
        <v>1715.8578122161489</v>
      </c>
      <c r="G58" s="74">
        <f t="shared" si="1"/>
        <v>0</v>
      </c>
      <c r="H58" s="74">
        <f t="shared" si="2"/>
        <v>0</v>
      </c>
      <c r="I58" s="65">
        <f t="shared" si="5"/>
        <v>0</v>
      </c>
      <c r="J58" s="74">
        <f t="shared" si="3"/>
        <v>1715.8578122161489</v>
      </c>
      <c r="K58" s="74">
        <f t="shared" si="4"/>
        <v>142.98815101801242</v>
      </c>
    </row>
    <row r="59" spans="1:11" ht="15.75" x14ac:dyDescent="0.25">
      <c r="A59" s="20">
        <v>61012</v>
      </c>
      <c r="B59" s="17" t="s">
        <v>61</v>
      </c>
      <c r="C59" s="17" t="s">
        <v>57</v>
      </c>
      <c r="D59" s="32">
        <v>0</v>
      </c>
      <c r="E59" s="77">
        <f t="shared" si="0"/>
        <v>0</v>
      </c>
      <c r="F59" s="74">
        <f>'landesw Umlage § 3_Plan'!F59</f>
        <v>2972.5155556527593</v>
      </c>
      <c r="G59" s="74">
        <f t="shared" si="1"/>
        <v>0</v>
      </c>
      <c r="H59" s="74">
        <f t="shared" si="2"/>
        <v>0</v>
      </c>
      <c r="I59" s="65">
        <f t="shared" si="5"/>
        <v>0</v>
      </c>
      <c r="J59" s="74">
        <f t="shared" si="3"/>
        <v>2972.5155556527593</v>
      </c>
      <c r="K59" s="74">
        <f t="shared" si="4"/>
        <v>247.70962963772993</v>
      </c>
    </row>
    <row r="60" spans="1:11" ht="15.75" x14ac:dyDescent="0.25">
      <c r="A60" s="20">
        <v>61013</v>
      </c>
      <c r="B60" s="17" t="s">
        <v>62</v>
      </c>
      <c r="C60" s="17" t="s">
        <v>57</v>
      </c>
      <c r="D60" s="32">
        <v>0</v>
      </c>
      <c r="E60" s="77">
        <f t="shared" si="0"/>
        <v>0</v>
      </c>
      <c r="F60" s="74">
        <f>'landesw Umlage § 3_Plan'!F60</f>
        <v>2253.792514875965</v>
      </c>
      <c r="G60" s="74">
        <f t="shared" si="1"/>
        <v>0</v>
      </c>
      <c r="H60" s="74">
        <f t="shared" si="2"/>
        <v>0</v>
      </c>
      <c r="I60" s="65">
        <f t="shared" si="5"/>
        <v>0</v>
      </c>
      <c r="J60" s="74">
        <f t="shared" si="3"/>
        <v>2253.792514875965</v>
      </c>
      <c r="K60" s="74">
        <f t="shared" si="4"/>
        <v>187.81604290633041</v>
      </c>
    </row>
    <row r="61" spans="1:11" ht="15.75" x14ac:dyDescent="0.25">
      <c r="A61" s="20">
        <v>61016</v>
      </c>
      <c r="B61" s="17" t="s">
        <v>63</v>
      </c>
      <c r="C61" s="17" t="s">
        <v>57</v>
      </c>
      <c r="D61" s="32">
        <v>0</v>
      </c>
      <c r="E61" s="77">
        <f t="shared" si="0"/>
        <v>0</v>
      </c>
      <c r="F61" s="74">
        <f>'landesw Umlage § 3_Plan'!F61</f>
        <v>1953.6354853689936</v>
      </c>
      <c r="G61" s="74">
        <f t="shared" si="1"/>
        <v>0</v>
      </c>
      <c r="H61" s="74">
        <f t="shared" si="2"/>
        <v>0</v>
      </c>
      <c r="I61" s="65">
        <f t="shared" si="5"/>
        <v>0</v>
      </c>
      <c r="J61" s="74">
        <f t="shared" si="3"/>
        <v>1953.6354853689936</v>
      </c>
      <c r="K61" s="74">
        <f t="shared" si="4"/>
        <v>162.8029571140828</v>
      </c>
    </row>
    <row r="62" spans="1:11" ht="15.75" x14ac:dyDescent="0.25">
      <c r="A62" s="20">
        <v>61017</v>
      </c>
      <c r="B62" s="17" t="s">
        <v>64</v>
      </c>
      <c r="C62" s="17" t="s">
        <v>57</v>
      </c>
      <c r="D62" s="32">
        <v>0</v>
      </c>
      <c r="E62" s="77">
        <f t="shared" si="0"/>
        <v>0</v>
      </c>
      <c r="F62" s="74">
        <f>'landesw Umlage § 3_Plan'!F62</f>
        <v>1380.2322305958671</v>
      </c>
      <c r="G62" s="74">
        <f t="shared" si="1"/>
        <v>0</v>
      </c>
      <c r="H62" s="74">
        <f t="shared" si="2"/>
        <v>0</v>
      </c>
      <c r="I62" s="65">
        <f t="shared" si="5"/>
        <v>0</v>
      </c>
      <c r="J62" s="74">
        <f t="shared" si="3"/>
        <v>1380.2322305958671</v>
      </c>
      <c r="K62" s="74">
        <f t="shared" si="4"/>
        <v>115.01935254965559</v>
      </c>
    </row>
    <row r="63" spans="1:11" ht="15.75" x14ac:dyDescent="0.25">
      <c r="A63" s="20">
        <v>61019</v>
      </c>
      <c r="B63" s="17" t="s">
        <v>65</v>
      </c>
      <c r="C63" s="17" t="s">
        <v>57</v>
      </c>
      <c r="D63" s="32">
        <v>0</v>
      </c>
      <c r="E63" s="77">
        <f t="shared" si="0"/>
        <v>0</v>
      </c>
      <c r="F63" s="74">
        <f>'landesw Umlage § 3_Plan'!F63</f>
        <v>1701.1300089459644</v>
      </c>
      <c r="G63" s="74">
        <f t="shared" si="1"/>
        <v>0</v>
      </c>
      <c r="H63" s="74">
        <f t="shared" si="2"/>
        <v>0</v>
      </c>
      <c r="I63" s="65">
        <f t="shared" si="5"/>
        <v>0</v>
      </c>
      <c r="J63" s="74">
        <f t="shared" si="3"/>
        <v>1701.1300089459644</v>
      </c>
      <c r="K63" s="74">
        <f t="shared" si="4"/>
        <v>141.76083407883036</v>
      </c>
    </row>
    <row r="64" spans="1:11" ht="15.75" x14ac:dyDescent="0.25">
      <c r="A64" s="20">
        <v>61020</v>
      </c>
      <c r="B64" s="17" t="s">
        <v>66</v>
      </c>
      <c r="C64" s="17" t="s">
        <v>57</v>
      </c>
      <c r="D64" s="32">
        <v>0</v>
      </c>
      <c r="E64" s="77">
        <f t="shared" si="0"/>
        <v>0</v>
      </c>
      <c r="F64" s="74">
        <f>'landesw Umlage § 3_Plan'!F64</f>
        <v>1548.9728012245359</v>
      </c>
      <c r="G64" s="74">
        <f t="shared" si="1"/>
        <v>0</v>
      </c>
      <c r="H64" s="74">
        <f t="shared" si="2"/>
        <v>0</v>
      </c>
      <c r="I64" s="65">
        <f t="shared" si="5"/>
        <v>0</v>
      </c>
      <c r="J64" s="74">
        <f t="shared" si="3"/>
        <v>1548.9728012245359</v>
      </c>
      <c r="K64" s="74">
        <f t="shared" si="4"/>
        <v>129.08106676871134</v>
      </c>
    </row>
    <row r="65" spans="1:11" ht="15.75" x14ac:dyDescent="0.25">
      <c r="A65" s="20">
        <v>61021</v>
      </c>
      <c r="B65" s="17" t="s">
        <v>67</v>
      </c>
      <c r="C65" s="17" t="s">
        <v>57</v>
      </c>
      <c r="D65" s="32">
        <v>0</v>
      </c>
      <c r="E65" s="77">
        <f t="shared" si="0"/>
        <v>0</v>
      </c>
      <c r="F65" s="74">
        <f>'landesw Umlage § 3_Plan'!F65</f>
        <v>3950.2915717549422</v>
      </c>
      <c r="G65" s="74">
        <f t="shared" si="1"/>
        <v>0</v>
      </c>
      <c r="H65" s="74">
        <f t="shared" si="2"/>
        <v>0</v>
      </c>
      <c r="I65" s="65">
        <f t="shared" si="5"/>
        <v>0</v>
      </c>
      <c r="J65" s="74">
        <f t="shared" si="3"/>
        <v>3950.2915717549422</v>
      </c>
      <c r="K65" s="74">
        <f t="shared" si="4"/>
        <v>329.19096431291183</v>
      </c>
    </row>
    <row r="66" spans="1:11" ht="15.75" x14ac:dyDescent="0.25">
      <c r="A66" s="20">
        <v>61024</v>
      </c>
      <c r="B66" s="17" t="s">
        <v>68</v>
      </c>
      <c r="C66" s="17" t="s">
        <v>57</v>
      </c>
      <c r="D66" s="32">
        <v>0</v>
      </c>
      <c r="E66" s="77">
        <f t="shared" si="0"/>
        <v>0</v>
      </c>
      <c r="F66" s="74">
        <f>'landesw Umlage § 3_Plan'!F66</f>
        <v>1994.9433587367068</v>
      </c>
      <c r="G66" s="74">
        <f t="shared" si="1"/>
        <v>0</v>
      </c>
      <c r="H66" s="74">
        <f t="shared" si="2"/>
        <v>0</v>
      </c>
      <c r="I66" s="65">
        <f t="shared" si="5"/>
        <v>0</v>
      </c>
      <c r="J66" s="74">
        <f t="shared" si="3"/>
        <v>1994.9433587367068</v>
      </c>
      <c r="K66" s="74">
        <f t="shared" si="4"/>
        <v>166.24527989472557</v>
      </c>
    </row>
    <row r="67" spans="1:11" ht="15.75" x14ac:dyDescent="0.25">
      <c r="A67" s="20">
        <v>61027</v>
      </c>
      <c r="B67" s="17" t="s">
        <v>69</v>
      </c>
      <c r="C67" s="17" t="s">
        <v>57</v>
      </c>
      <c r="D67" s="32">
        <v>0</v>
      </c>
      <c r="E67" s="77">
        <f t="shared" si="0"/>
        <v>0</v>
      </c>
      <c r="F67" s="74">
        <f>'landesw Umlage § 3_Plan'!F67</f>
        <v>1620.5115584863308</v>
      </c>
      <c r="G67" s="74">
        <f t="shared" si="1"/>
        <v>0</v>
      </c>
      <c r="H67" s="74">
        <f t="shared" si="2"/>
        <v>0</v>
      </c>
      <c r="I67" s="65">
        <f t="shared" si="5"/>
        <v>0</v>
      </c>
      <c r="J67" s="74">
        <f t="shared" si="3"/>
        <v>1620.5115584863308</v>
      </c>
      <c r="K67" s="74">
        <f t="shared" si="4"/>
        <v>135.0426298738609</v>
      </c>
    </row>
    <row r="68" spans="1:11" ht="15.75" x14ac:dyDescent="0.25">
      <c r="A68" s="20">
        <v>61030</v>
      </c>
      <c r="B68" s="17" t="s">
        <v>70</v>
      </c>
      <c r="C68" s="17" t="s">
        <v>57</v>
      </c>
      <c r="D68" s="32">
        <v>0</v>
      </c>
      <c r="E68" s="77">
        <f t="shared" ref="E68:E131" si="6">D68*0.4</f>
        <v>0</v>
      </c>
      <c r="F68" s="74">
        <f>'landesw Umlage § 3_Plan'!F68</f>
        <v>1590.5735617439668</v>
      </c>
      <c r="G68" s="74">
        <f t="shared" ref="G68:G131" si="7">IF(D68-F68&lt;0,0,D68-F68)</f>
        <v>0</v>
      </c>
      <c r="H68" s="74">
        <f t="shared" ref="H68:H131" si="8">IF(G68&lt;0,0,G68)</f>
        <v>0</v>
      </c>
      <c r="I68" s="65">
        <f t="shared" si="5"/>
        <v>0</v>
      </c>
      <c r="J68" s="74">
        <f t="shared" ref="J68:J131" si="9">IF(E68=0,F68,0)</f>
        <v>1590.5735617439668</v>
      </c>
      <c r="K68" s="74">
        <f t="shared" ref="K68:K131" si="10">J68/12</f>
        <v>132.54779681199724</v>
      </c>
    </row>
    <row r="69" spans="1:11" ht="15.75" x14ac:dyDescent="0.25">
      <c r="A69" s="20">
        <v>61032</v>
      </c>
      <c r="B69" s="17" t="s">
        <v>71</v>
      </c>
      <c r="C69" s="17" t="s">
        <v>57</v>
      </c>
      <c r="D69" s="32">
        <v>0</v>
      </c>
      <c r="E69" s="77">
        <f t="shared" si="6"/>
        <v>0</v>
      </c>
      <c r="F69" s="74">
        <f>'landesw Umlage § 3_Plan'!F69</f>
        <v>1899.5589209848345</v>
      </c>
      <c r="G69" s="74">
        <f t="shared" si="7"/>
        <v>0</v>
      </c>
      <c r="H69" s="74">
        <f t="shared" si="8"/>
        <v>0</v>
      </c>
      <c r="I69" s="65">
        <f t="shared" ref="I69:I132" si="11">IF(G69&lt;0,G69,0)</f>
        <v>0</v>
      </c>
      <c r="J69" s="74">
        <f t="shared" si="9"/>
        <v>1899.5589209848345</v>
      </c>
      <c r="K69" s="74">
        <f t="shared" si="10"/>
        <v>158.29657674873621</v>
      </c>
    </row>
    <row r="70" spans="1:11" ht="15.75" x14ac:dyDescent="0.25">
      <c r="A70" s="20">
        <v>61033</v>
      </c>
      <c r="B70" s="17" t="s">
        <v>72</v>
      </c>
      <c r="C70" s="17" t="s">
        <v>57</v>
      </c>
      <c r="D70" s="32">
        <v>0</v>
      </c>
      <c r="E70" s="77">
        <f t="shared" si="6"/>
        <v>0</v>
      </c>
      <c r="F70" s="74">
        <f>'landesw Umlage § 3_Plan'!F70</f>
        <v>2157.2565818311118</v>
      </c>
      <c r="G70" s="74">
        <f t="shared" si="7"/>
        <v>0</v>
      </c>
      <c r="H70" s="74">
        <f t="shared" si="8"/>
        <v>0</v>
      </c>
      <c r="I70" s="65">
        <f t="shared" si="11"/>
        <v>0</v>
      </c>
      <c r="J70" s="74">
        <f t="shared" si="9"/>
        <v>2157.2565818311118</v>
      </c>
      <c r="K70" s="74">
        <f t="shared" si="10"/>
        <v>179.77138181925932</v>
      </c>
    </row>
    <row r="71" spans="1:11" ht="15.75" x14ac:dyDescent="0.25">
      <c r="A71" s="20">
        <v>61043</v>
      </c>
      <c r="B71" s="17" t="s">
        <v>73</v>
      </c>
      <c r="C71" s="17" t="s">
        <v>57</v>
      </c>
      <c r="D71" s="32">
        <v>0</v>
      </c>
      <c r="E71" s="77">
        <f t="shared" si="6"/>
        <v>0</v>
      </c>
      <c r="F71" s="74">
        <f>'landesw Umlage § 3_Plan'!F71</f>
        <v>3981.2451485872089</v>
      </c>
      <c r="G71" s="74">
        <f t="shared" si="7"/>
        <v>0</v>
      </c>
      <c r="H71" s="74">
        <f t="shared" si="8"/>
        <v>0</v>
      </c>
      <c r="I71" s="65">
        <f t="shared" si="11"/>
        <v>0</v>
      </c>
      <c r="J71" s="74">
        <f t="shared" si="9"/>
        <v>3981.2451485872089</v>
      </c>
      <c r="K71" s="74">
        <f t="shared" si="10"/>
        <v>331.77042904893409</v>
      </c>
    </row>
    <row r="72" spans="1:11" ht="15.75" x14ac:dyDescent="0.25">
      <c r="A72" s="20">
        <v>61045</v>
      </c>
      <c r="B72" s="17" t="s">
        <v>74</v>
      </c>
      <c r="C72" s="17" t="s">
        <v>57</v>
      </c>
      <c r="D72" s="32">
        <v>0</v>
      </c>
      <c r="E72" s="77">
        <f t="shared" si="6"/>
        <v>0</v>
      </c>
      <c r="F72" s="74">
        <f>'landesw Umlage § 3_Plan'!F72</f>
        <v>6134.7077169643326</v>
      </c>
      <c r="G72" s="74">
        <f t="shared" si="7"/>
        <v>0</v>
      </c>
      <c r="H72" s="74">
        <f t="shared" si="8"/>
        <v>0</v>
      </c>
      <c r="I72" s="65">
        <f t="shared" si="11"/>
        <v>0</v>
      </c>
      <c r="J72" s="74">
        <f t="shared" si="9"/>
        <v>6134.7077169643326</v>
      </c>
      <c r="K72" s="74">
        <f t="shared" si="10"/>
        <v>511.22564308036107</v>
      </c>
    </row>
    <row r="73" spans="1:11" ht="15.75" x14ac:dyDescent="0.25">
      <c r="A73" s="20">
        <v>61049</v>
      </c>
      <c r="B73" s="17" t="s">
        <v>75</v>
      </c>
      <c r="C73" s="17" t="s">
        <v>57</v>
      </c>
      <c r="D73" s="32">
        <v>0</v>
      </c>
      <c r="E73" s="77">
        <f t="shared" si="6"/>
        <v>0</v>
      </c>
      <c r="F73" s="74">
        <f>'landesw Umlage § 3_Plan'!F73</f>
        <v>2784.345307749064</v>
      </c>
      <c r="G73" s="74">
        <f t="shared" si="7"/>
        <v>0</v>
      </c>
      <c r="H73" s="74">
        <f t="shared" si="8"/>
        <v>0</v>
      </c>
      <c r="I73" s="65">
        <f t="shared" si="11"/>
        <v>0</v>
      </c>
      <c r="J73" s="74">
        <f t="shared" si="9"/>
        <v>2784.345307749064</v>
      </c>
      <c r="K73" s="74">
        <f t="shared" si="10"/>
        <v>232.02877564575533</v>
      </c>
    </row>
    <row r="74" spans="1:11" ht="15.75" x14ac:dyDescent="0.25">
      <c r="A74" s="20">
        <v>61050</v>
      </c>
      <c r="B74" s="17" t="s">
        <v>76</v>
      </c>
      <c r="C74" s="17" t="s">
        <v>57</v>
      </c>
      <c r="D74" s="32">
        <v>0</v>
      </c>
      <c r="E74" s="77">
        <f t="shared" si="6"/>
        <v>0</v>
      </c>
      <c r="F74" s="74">
        <f>'landesw Umlage § 3_Plan'!F74</f>
        <v>3490.2282300258294</v>
      </c>
      <c r="G74" s="74">
        <f t="shared" si="7"/>
        <v>0</v>
      </c>
      <c r="H74" s="74">
        <f t="shared" si="8"/>
        <v>0</v>
      </c>
      <c r="I74" s="65">
        <f t="shared" si="11"/>
        <v>0</v>
      </c>
      <c r="J74" s="74">
        <f t="shared" si="9"/>
        <v>3490.2282300258294</v>
      </c>
      <c r="K74" s="74">
        <f t="shared" si="10"/>
        <v>290.85235250215243</v>
      </c>
    </row>
    <row r="75" spans="1:11" ht="15.75" x14ac:dyDescent="0.25">
      <c r="A75" s="20">
        <v>61051</v>
      </c>
      <c r="B75" s="17" t="s">
        <v>77</v>
      </c>
      <c r="C75" s="17" t="s">
        <v>57</v>
      </c>
      <c r="D75" s="32">
        <v>202727.59</v>
      </c>
      <c r="E75" s="77">
        <f t="shared" si="6"/>
        <v>81091.036000000007</v>
      </c>
      <c r="F75" s="74">
        <f>'landesw Umlage § 3_Plan'!F75</f>
        <v>3154.2481612728138</v>
      </c>
      <c r="G75" s="74">
        <f t="shared" si="7"/>
        <v>199573.34183872718</v>
      </c>
      <c r="H75" s="74">
        <f t="shared" si="8"/>
        <v>199573.34183872718</v>
      </c>
      <c r="I75" s="65">
        <f t="shared" si="11"/>
        <v>0</v>
      </c>
      <c r="J75" s="74">
        <f t="shared" si="9"/>
        <v>0</v>
      </c>
      <c r="K75" s="74">
        <f t="shared" si="10"/>
        <v>0</v>
      </c>
    </row>
    <row r="76" spans="1:11" ht="15.75" x14ac:dyDescent="0.25">
      <c r="A76" s="20">
        <v>61052</v>
      </c>
      <c r="B76" s="17" t="s">
        <v>78</v>
      </c>
      <c r="C76" s="17" t="s">
        <v>57</v>
      </c>
      <c r="D76" s="32">
        <v>0</v>
      </c>
      <c r="E76" s="77">
        <f t="shared" si="6"/>
        <v>0</v>
      </c>
      <c r="F76" s="74">
        <f>'landesw Umlage § 3_Plan'!F76</f>
        <v>2646.0159323242401</v>
      </c>
      <c r="G76" s="74">
        <f t="shared" si="7"/>
        <v>0</v>
      </c>
      <c r="H76" s="74">
        <f t="shared" si="8"/>
        <v>0</v>
      </c>
      <c r="I76" s="65">
        <f t="shared" si="11"/>
        <v>0</v>
      </c>
      <c r="J76" s="74">
        <f t="shared" si="9"/>
        <v>2646.0159323242401</v>
      </c>
      <c r="K76" s="74">
        <f t="shared" si="10"/>
        <v>220.50132769368668</v>
      </c>
    </row>
    <row r="77" spans="1:11" ht="15.75" x14ac:dyDescent="0.25">
      <c r="A77" s="20">
        <v>61053</v>
      </c>
      <c r="B77" s="17" t="s">
        <v>57</v>
      </c>
      <c r="C77" s="17" t="s">
        <v>57</v>
      </c>
      <c r="D77" s="32">
        <v>0</v>
      </c>
      <c r="E77" s="77">
        <f t="shared" si="6"/>
        <v>0</v>
      </c>
      <c r="F77" s="74">
        <f>'landesw Umlage § 3_Plan'!F77</f>
        <v>16207.642693062369</v>
      </c>
      <c r="G77" s="74">
        <f t="shared" si="7"/>
        <v>0</v>
      </c>
      <c r="H77" s="74">
        <f t="shared" si="8"/>
        <v>0</v>
      </c>
      <c r="I77" s="65">
        <f t="shared" si="11"/>
        <v>0</v>
      </c>
      <c r="J77" s="74">
        <f t="shared" si="9"/>
        <v>16207.642693062369</v>
      </c>
      <c r="K77" s="74">
        <f t="shared" si="10"/>
        <v>1350.6368910885308</v>
      </c>
    </row>
    <row r="78" spans="1:11" ht="15.75" x14ac:dyDescent="0.25">
      <c r="A78" s="20">
        <v>61054</v>
      </c>
      <c r="B78" s="17" t="s">
        <v>79</v>
      </c>
      <c r="C78" s="17" t="s">
        <v>57</v>
      </c>
      <c r="D78" s="32">
        <v>0</v>
      </c>
      <c r="E78" s="77">
        <f t="shared" si="6"/>
        <v>0</v>
      </c>
      <c r="F78" s="74">
        <f>'landesw Umlage § 3_Plan'!F78</f>
        <v>3570.7828668269399</v>
      </c>
      <c r="G78" s="74">
        <f t="shared" si="7"/>
        <v>0</v>
      </c>
      <c r="H78" s="74">
        <f t="shared" si="8"/>
        <v>0</v>
      </c>
      <c r="I78" s="65">
        <f t="shared" si="11"/>
        <v>0</v>
      </c>
      <c r="J78" s="74">
        <f t="shared" si="9"/>
        <v>3570.7828668269399</v>
      </c>
      <c r="K78" s="74">
        <f t="shared" si="10"/>
        <v>297.56523890224497</v>
      </c>
    </row>
    <row r="79" spans="1:11" ht="15.75" x14ac:dyDescent="0.25">
      <c r="A79" s="20">
        <v>61055</v>
      </c>
      <c r="B79" s="17" t="s">
        <v>80</v>
      </c>
      <c r="C79" s="17" t="s">
        <v>57</v>
      </c>
      <c r="D79" s="32">
        <v>0</v>
      </c>
      <c r="E79" s="77">
        <f t="shared" si="6"/>
        <v>0</v>
      </c>
      <c r="F79" s="74">
        <f>'landesw Umlage § 3_Plan'!F79</f>
        <v>1475.9703052444754</v>
      </c>
      <c r="G79" s="74">
        <f t="shared" si="7"/>
        <v>0</v>
      </c>
      <c r="H79" s="74">
        <f t="shared" si="8"/>
        <v>0</v>
      </c>
      <c r="I79" s="65">
        <f t="shared" si="11"/>
        <v>0</v>
      </c>
      <c r="J79" s="74">
        <f t="shared" si="9"/>
        <v>1475.9703052444754</v>
      </c>
      <c r="K79" s="74">
        <f t="shared" si="10"/>
        <v>122.99752543703961</v>
      </c>
    </row>
    <row r="80" spans="1:11" ht="15.75" x14ac:dyDescent="0.25">
      <c r="A80" s="20">
        <v>61057</v>
      </c>
      <c r="B80" s="17" t="s">
        <v>81</v>
      </c>
      <c r="C80" s="17" t="s">
        <v>57</v>
      </c>
      <c r="D80" s="32">
        <v>0</v>
      </c>
      <c r="E80" s="77">
        <f t="shared" si="6"/>
        <v>0</v>
      </c>
      <c r="F80" s="74">
        <f>'landesw Umlage § 3_Plan'!F80</f>
        <v>2727.7730402792686</v>
      </c>
      <c r="G80" s="74">
        <f t="shared" si="7"/>
        <v>0</v>
      </c>
      <c r="H80" s="74">
        <f t="shared" si="8"/>
        <v>0</v>
      </c>
      <c r="I80" s="65">
        <f t="shared" si="11"/>
        <v>0</v>
      </c>
      <c r="J80" s="74">
        <f t="shared" si="9"/>
        <v>2727.7730402792686</v>
      </c>
      <c r="K80" s="74">
        <f t="shared" si="10"/>
        <v>227.31442002327239</v>
      </c>
    </row>
    <row r="81" spans="1:11" ht="15.75" x14ac:dyDescent="0.25">
      <c r="A81" s="20">
        <v>61059</v>
      </c>
      <c r="B81" s="17" t="s">
        <v>82</v>
      </c>
      <c r="C81" s="17" t="s">
        <v>57</v>
      </c>
      <c r="D81" s="32">
        <v>0</v>
      </c>
      <c r="E81" s="77">
        <f t="shared" si="6"/>
        <v>0</v>
      </c>
      <c r="F81" s="74">
        <f>'landesw Umlage § 3_Plan'!F81</f>
        <v>5940.558241855817</v>
      </c>
      <c r="G81" s="74">
        <f t="shared" si="7"/>
        <v>0</v>
      </c>
      <c r="H81" s="74">
        <f t="shared" si="8"/>
        <v>0</v>
      </c>
      <c r="I81" s="65">
        <f t="shared" si="11"/>
        <v>0</v>
      </c>
      <c r="J81" s="74">
        <f t="shared" si="9"/>
        <v>5940.558241855817</v>
      </c>
      <c r="K81" s="74">
        <f t="shared" si="10"/>
        <v>495.04652015465143</v>
      </c>
    </row>
    <row r="82" spans="1:11" ht="15.75" x14ac:dyDescent="0.25">
      <c r="A82" s="20">
        <v>61060</v>
      </c>
      <c r="B82" s="17" t="s">
        <v>83</v>
      </c>
      <c r="C82" s="17" t="s">
        <v>57</v>
      </c>
      <c r="D82" s="32">
        <v>0</v>
      </c>
      <c r="E82" s="77">
        <f t="shared" si="6"/>
        <v>0</v>
      </c>
      <c r="F82" s="74">
        <f>'landesw Umlage § 3_Plan'!F82</f>
        <v>4380.3915092389507</v>
      </c>
      <c r="G82" s="74">
        <f t="shared" si="7"/>
        <v>0</v>
      </c>
      <c r="H82" s="74">
        <f t="shared" si="8"/>
        <v>0</v>
      </c>
      <c r="I82" s="65">
        <f t="shared" si="11"/>
        <v>0</v>
      </c>
      <c r="J82" s="74">
        <f t="shared" si="9"/>
        <v>4380.3915092389507</v>
      </c>
      <c r="K82" s="74">
        <f t="shared" si="10"/>
        <v>365.03262576991256</v>
      </c>
    </row>
    <row r="83" spans="1:11" ht="15.75" x14ac:dyDescent="0.25">
      <c r="A83" s="20">
        <v>61061</v>
      </c>
      <c r="B83" s="17" t="s">
        <v>84</v>
      </c>
      <c r="C83" s="17" t="s">
        <v>57</v>
      </c>
      <c r="D83" s="32">
        <v>0</v>
      </c>
      <c r="E83" s="77">
        <f t="shared" si="6"/>
        <v>0</v>
      </c>
      <c r="F83" s="74">
        <f>'landesw Umlage § 3_Plan'!F83</f>
        <v>6820.0820201448869</v>
      </c>
      <c r="G83" s="74">
        <f t="shared" si="7"/>
        <v>0</v>
      </c>
      <c r="H83" s="74">
        <f t="shared" si="8"/>
        <v>0</v>
      </c>
      <c r="I83" s="65">
        <f t="shared" si="11"/>
        <v>0</v>
      </c>
      <c r="J83" s="74">
        <f t="shared" si="9"/>
        <v>6820.0820201448869</v>
      </c>
      <c r="K83" s="74">
        <f t="shared" si="10"/>
        <v>568.34016834540728</v>
      </c>
    </row>
    <row r="84" spans="1:11" ht="15.75" x14ac:dyDescent="0.25">
      <c r="A84" s="20">
        <v>61101</v>
      </c>
      <c r="B84" s="17" t="s">
        <v>85</v>
      </c>
      <c r="C84" s="17" t="s">
        <v>86</v>
      </c>
      <c r="D84" s="32">
        <v>0</v>
      </c>
      <c r="E84" s="77">
        <f t="shared" si="6"/>
        <v>0</v>
      </c>
      <c r="F84" s="74">
        <f>'landesw Umlage § 3_Plan'!F84</f>
        <v>4220.2002913597717</v>
      </c>
      <c r="G84" s="74">
        <f t="shared" si="7"/>
        <v>0</v>
      </c>
      <c r="H84" s="74">
        <f t="shared" si="8"/>
        <v>0</v>
      </c>
      <c r="I84" s="65">
        <f t="shared" si="11"/>
        <v>0</v>
      </c>
      <c r="J84" s="74">
        <f t="shared" si="9"/>
        <v>4220.2002913597717</v>
      </c>
      <c r="K84" s="74">
        <f t="shared" si="10"/>
        <v>351.68335761331429</v>
      </c>
    </row>
    <row r="85" spans="1:11" ht="15.75" x14ac:dyDescent="0.25">
      <c r="A85" s="20">
        <v>61105</v>
      </c>
      <c r="B85" s="17" t="s">
        <v>87</v>
      </c>
      <c r="C85" s="17" t="s">
        <v>86</v>
      </c>
      <c r="D85" s="32">
        <v>0</v>
      </c>
      <c r="E85" s="77">
        <f t="shared" si="6"/>
        <v>0</v>
      </c>
      <c r="F85" s="74">
        <f>'landesw Umlage § 3_Plan'!F85</f>
        <v>1103.9547378232023</v>
      </c>
      <c r="G85" s="74">
        <f t="shared" si="7"/>
        <v>0</v>
      </c>
      <c r="H85" s="74">
        <f t="shared" si="8"/>
        <v>0</v>
      </c>
      <c r="I85" s="65">
        <f t="shared" si="11"/>
        <v>0</v>
      </c>
      <c r="J85" s="74">
        <f t="shared" si="9"/>
        <v>1103.9547378232023</v>
      </c>
      <c r="K85" s="74">
        <f t="shared" si="10"/>
        <v>91.996228151933522</v>
      </c>
    </row>
    <row r="86" spans="1:11" ht="15.75" x14ac:dyDescent="0.25">
      <c r="A86" s="20">
        <v>61106</v>
      </c>
      <c r="B86" s="17" t="s">
        <v>88</v>
      </c>
      <c r="C86" s="17" t="s">
        <v>86</v>
      </c>
      <c r="D86" s="32">
        <v>0</v>
      </c>
      <c r="E86" s="77">
        <f t="shared" si="6"/>
        <v>0</v>
      </c>
      <c r="F86" s="74">
        <f>'landesw Umlage § 3_Plan'!F86</f>
        <v>1671.4361678110224</v>
      </c>
      <c r="G86" s="74">
        <f t="shared" si="7"/>
        <v>0</v>
      </c>
      <c r="H86" s="74">
        <f t="shared" si="8"/>
        <v>0</v>
      </c>
      <c r="I86" s="65">
        <f t="shared" si="11"/>
        <v>0</v>
      </c>
      <c r="J86" s="74">
        <f t="shared" si="9"/>
        <v>1671.4361678110224</v>
      </c>
      <c r="K86" s="74">
        <f t="shared" si="10"/>
        <v>139.28634731758521</v>
      </c>
    </row>
    <row r="87" spans="1:11" ht="15.75" x14ac:dyDescent="0.25">
      <c r="A87" s="20">
        <v>61107</v>
      </c>
      <c r="B87" s="17" t="s">
        <v>89</v>
      </c>
      <c r="C87" s="17" t="s">
        <v>86</v>
      </c>
      <c r="D87" s="32">
        <v>0</v>
      </c>
      <c r="E87" s="77">
        <f t="shared" si="6"/>
        <v>0</v>
      </c>
      <c r="F87" s="74">
        <f>'landesw Umlage § 3_Plan'!F87</f>
        <v>1268.623191228827</v>
      </c>
      <c r="G87" s="74">
        <f t="shared" si="7"/>
        <v>0</v>
      </c>
      <c r="H87" s="74">
        <f t="shared" si="8"/>
        <v>0</v>
      </c>
      <c r="I87" s="65">
        <f t="shared" si="11"/>
        <v>0</v>
      </c>
      <c r="J87" s="74">
        <f t="shared" si="9"/>
        <v>1268.623191228827</v>
      </c>
      <c r="K87" s="74">
        <f t="shared" si="10"/>
        <v>105.71859926906892</v>
      </c>
    </row>
    <row r="88" spans="1:11" ht="15.75" x14ac:dyDescent="0.25">
      <c r="A88" s="20">
        <v>61108</v>
      </c>
      <c r="B88" s="17" t="s">
        <v>86</v>
      </c>
      <c r="C88" s="17" t="s">
        <v>86</v>
      </c>
      <c r="D88" s="32">
        <v>170840.87</v>
      </c>
      <c r="E88" s="77">
        <f t="shared" si="6"/>
        <v>68336.347999999998</v>
      </c>
      <c r="F88" s="74">
        <f>'landesw Umlage § 3_Plan'!F88</f>
        <v>40162.622215558957</v>
      </c>
      <c r="G88" s="74">
        <f t="shared" si="7"/>
        <v>130678.24778444105</v>
      </c>
      <c r="H88" s="74">
        <f t="shared" si="8"/>
        <v>130678.24778444105</v>
      </c>
      <c r="I88" s="65">
        <f t="shared" si="11"/>
        <v>0</v>
      </c>
      <c r="J88" s="74">
        <f t="shared" si="9"/>
        <v>0</v>
      </c>
      <c r="K88" s="74">
        <f t="shared" si="10"/>
        <v>0</v>
      </c>
    </row>
    <row r="89" spans="1:11" ht="15.75" x14ac:dyDescent="0.25">
      <c r="A89" s="20">
        <v>61109</v>
      </c>
      <c r="B89" s="17" t="s">
        <v>90</v>
      </c>
      <c r="C89" s="17" t="s">
        <v>86</v>
      </c>
      <c r="D89" s="32">
        <v>0</v>
      </c>
      <c r="E89" s="77">
        <f t="shared" si="6"/>
        <v>0</v>
      </c>
      <c r="F89" s="74">
        <f>'landesw Umlage § 3_Plan'!F89</f>
        <v>1770.5993837069798</v>
      </c>
      <c r="G89" s="74">
        <f t="shared" si="7"/>
        <v>0</v>
      </c>
      <c r="H89" s="74">
        <f t="shared" si="8"/>
        <v>0</v>
      </c>
      <c r="I89" s="65">
        <f t="shared" si="11"/>
        <v>0</v>
      </c>
      <c r="J89" s="74">
        <f t="shared" si="9"/>
        <v>1770.5993837069798</v>
      </c>
      <c r="K89" s="74">
        <f t="shared" si="10"/>
        <v>147.54994864224832</v>
      </c>
    </row>
    <row r="90" spans="1:11" ht="15.75" x14ac:dyDescent="0.25">
      <c r="A90" s="20">
        <v>61110</v>
      </c>
      <c r="B90" s="17" t="s">
        <v>91</v>
      </c>
      <c r="C90" s="17" t="s">
        <v>86</v>
      </c>
      <c r="D90" s="32">
        <v>0</v>
      </c>
      <c r="E90" s="77">
        <f t="shared" si="6"/>
        <v>0</v>
      </c>
      <c r="F90" s="74">
        <f>'landesw Umlage § 3_Plan'!F90</f>
        <v>3249.3224314008016</v>
      </c>
      <c r="G90" s="74">
        <f t="shared" si="7"/>
        <v>0</v>
      </c>
      <c r="H90" s="74">
        <f t="shared" si="8"/>
        <v>0</v>
      </c>
      <c r="I90" s="65">
        <f t="shared" si="11"/>
        <v>0</v>
      </c>
      <c r="J90" s="74">
        <f t="shared" si="9"/>
        <v>3249.3224314008016</v>
      </c>
      <c r="K90" s="74">
        <f t="shared" si="10"/>
        <v>270.77686928340012</v>
      </c>
    </row>
    <row r="91" spans="1:11" ht="15.75" x14ac:dyDescent="0.25">
      <c r="A91" s="20">
        <v>61111</v>
      </c>
      <c r="B91" s="17" t="s">
        <v>92</v>
      </c>
      <c r="C91" s="17" t="s">
        <v>86</v>
      </c>
      <c r="D91" s="32">
        <v>0</v>
      </c>
      <c r="E91" s="77">
        <f t="shared" si="6"/>
        <v>0</v>
      </c>
      <c r="F91" s="74">
        <f>'landesw Umlage § 3_Plan'!F91</f>
        <v>1421.2701272250956</v>
      </c>
      <c r="G91" s="74">
        <f t="shared" si="7"/>
        <v>0</v>
      </c>
      <c r="H91" s="74">
        <f t="shared" si="8"/>
        <v>0</v>
      </c>
      <c r="I91" s="65">
        <f t="shared" si="11"/>
        <v>0</v>
      </c>
      <c r="J91" s="74">
        <f t="shared" si="9"/>
        <v>1421.2701272250956</v>
      </c>
      <c r="K91" s="74">
        <f t="shared" si="10"/>
        <v>118.43917726875797</v>
      </c>
    </row>
    <row r="92" spans="1:11" ht="15.75" x14ac:dyDescent="0.25">
      <c r="A92" s="20">
        <v>61112</v>
      </c>
      <c r="B92" s="17" t="s">
        <v>93</v>
      </c>
      <c r="C92" s="17" t="s">
        <v>86</v>
      </c>
      <c r="D92" s="32">
        <v>0</v>
      </c>
      <c r="E92" s="77">
        <f t="shared" si="6"/>
        <v>0</v>
      </c>
      <c r="F92" s="74">
        <f>'landesw Umlage § 3_Plan'!F92</f>
        <v>502.47302137254059</v>
      </c>
      <c r="G92" s="74">
        <f t="shared" si="7"/>
        <v>0</v>
      </c>
      <c r="H92" s="74">
        <f t="shared" si="8"/>
        <v>0</v>
      </c>
      <c r="I92" s="65">
        <f t="shared" si="11"/>
        <v>0</v>
      </c>
      <c r="J92" s="74">
        <f t="shared" si="9"/>
        <v>502.47302137254059</v>
      </c>
      <c r="K92" s="74">
        <f t="shared" si="10"/>
        <v>41.872751781045046</v>
      </c>
    </row>
    <row r="93" spans="1:11" ht="15.75" x14ac:dyDescent="0.25">
      <c r="A93" s="20">
        <v>61113</v>
      </c>
      <c r="B93" s="17" t="s">
        <v>94</v>
      </c>
      <c r="C93" s="17" t="s">
        <v>86</v>
      </c>
      <c r="D93" s="32">
        <v>0</v>
      </c>
      <c r="E93" s="77">
        <f t="shared" si="6"/>
        <v>0</v>
      </c>
      <c r="F93" s="74">
        <f>'landesw Umlage § 3_Plan'!F93</f>
        <v>3135.8541863396345</v>
      </c>
      <c r="G93" s="74">
        <f t="shared" si="7"/>
        <v>0</v>
      </c>
      <c r="H93" s="74">
        <f t="shared" si="8"/>
        <v>0</v>
      </c>
      <c r="I93" s="65">
        <f t="shared" si="11"/>
        <v>0</v>
      </c>
      <c r="J93" s="74">
        <f t="shared" si="9"/>
        <v>3135.8541863396345</v>
      </c>
      <c r="K93" s="74">
        <f t="shared" si="10"/>
        <v>261.32118219496954</v>
      </c>
    </row>
    <row r="94" spans="1:11" ht="15.75" x14ac:dyDescent="0.25">
      <c r="A94" s="20">
        <v>61114</v>
      </c>
      <c r="B94" s="17" t="s">
        <v>95</v>
      </c>
      <c r="C94" s="17" t="s">
        <v>86</v>
      </c>
      <c r="D94" s="32">
        <v>0</v>
      </c>
      <c r="E94" s="77">
        <f t="shared" si="6"/>
        <v>0</v>
      </c>
      <c r="F94" s="74">
        <f>'landesw Umlage § 3_Plan'!F94</f>
        <v>2873.0016059181121</v>
      </c>
      <c r="G94" s="74">
        <f t="shared" si="7"/>
        <v>0</v>
      </c>
      <c r="H94" s="74">
        <f t="shared" si="8"/>
        <v>0</v>
      </c>
      <c r="I94" s="65">
        <f t="shared" si="11"/>
        <v>0</v>
      </c>
      <c r="J94" s="74">
        <f t="shared" si="9"/>
        <v>2873.0016059181121</v>
      </c>
      <c r="K94" s="74">
        <f t="shared" si="10"/>
        <v>239.416800493176</v>
      </c>
    </row>
    <row r="95" spans="1:11" ht="15.75" x14ac:dyDescent="0.25">
      <c r="A95" s="20">
        <v>61115</v>
      </c>
      <c r="B95" s="17" t="s">
        <v>96</v>
      </c>
      <c r="C95" s="17" t="s">
        <v>86</v>
      </c>
      <c r="D95" s="32">
        <v>0</v>
      </c>
      <c r="E95" s="77">
        <f t="shared" si="6"/>
        <v>0</v>
      </c>
      <c r="F95" s="74">
        <f>'landesw Umlage § 3_Plan'!F95</f>
        <v>1824.3402274286225</v>
      </c>
      <c r="G95" s="74">
        <f t="shared" si="7"/>
        <v>0</v>
      </c>
      <c r="H95" s="74">
        <f t="shared" si="8"/>
        <v>0</v>
      </c>
      <c r="I95" s="65">
        <f t="shared" si="11"/>
        <v>0</v>
      </c>
      <c r="J95" s="74">
        <f t="shared" si="9"/>
        <v>1824.3402274286225</v>
      </c>
      <c r="K95" s="74">
        <f t="shared" si="10"/>
        <v>152.02835228571854</v>
      </c>
    </row>
    <row r="96" spans="1:11" ht="15.75" x14ac:dyDescent="0.25">
      <c r="A96" s="20">
        <v>61116</v>
      </c>
      <c r="B96" s="17" t="s">
        <v>97</v>
      </c>
      <c r="C96" s="17" t="s">
        <v>86</v>
      </c>
      <c r="D96" s="32">
        <v>0</v>
      </c>
      <c r="E96" s="77">
        <f t="shared" si="6"/>
        <v>0</v>
      </c>
      <c r="F96" s="74">
        <f>'landesw Umlage § 3_Plan'!F96</f>
        <v>2181.1625141802629</v>
      </c>
      <c r="G96" s="74">
        <f t="shared" si="7"/>
        <v>0</v>
      </c>
      <c r="H96" s="74">
        <f t="shared" si="8"/>
        <v>0</v>
      </c>
      <c r="I96" s="65">
        <f t="shared" si="11"/>
        <v>0</v>
      </c>
      <c r="J96" s="74">
        <f t="shared" si="9"/>
        <v>2181.1625141802629</v>
      </c>
      <c r="K96" s="74">
        <f t="shared" si="10"/>
        <v>181.76354284835523</v>
      </c>
    </row>
    <row r="97" spans="1:11" ht="15.75" x14ac:dyDescent="0.25">
      <c r="A97" s="20">
        <v>61118</v>
      </c>
      <c r="B97" s="17" t="s">
        <v>98</v>
      </c>
      <c r="C97" s="17" t="s">
        <v>86</v>
      </c>
      <c r="D97" s="32">
        <v>0</v>
      </c>
      <c r="E97" s="77">
        <f t="shared" si="6"/>
        <v>0</v>
      </c>
      <c r="F97" s="74">
        <f>'landesw Umlage § 3_Plan'!F97</f>
        <v>1006.8599163159193</v>
      </c>
      <c r="G97" s="74">
        <f t="shared" si="7"/>
        <v>0</v>
      </c>
      <c r="H97" s="74">
        <f t="shared" si="8"/>
        <v>0</v>
      </c>
      <c r="I97" s="65">
        <f t="shared" si="11"/>
        <v>0</v>
      </c>
      <c r="J97" s="74">
        <f t="shared" si="9"/>
        <v>1006.8599163159193</v>
      </c>
      <c r="K97" s="74">
        <f t="shared" si="10"/>
        <v>83.904993026326608</v>
      </c>
    </row>
    <row r="98" spans="1:11" ht="15.75" x14ac:dyDescent="0.25">
      <c r="A98" s="20">
        <v>61119</v>
      </c>
      <c r="B98" s="17" t="s">
        <v>99</v>
      </c>
      <c r="C98" s="17" t="s">
        <v>86</v>
      </c>
      <c r="D98" s="32">
        <v>0</v>
      </c>
      <c r="E98" s="77">
        <f t="shared" si="6"/>
        <v>0</v>
      </c>
      <c r="F98" s="74">
        <f>'landesw Umlage § 3_Plan'!F98</f>
        <v>568.31742644741712</v>
      </c>
      <c r="G98" s="74">
        <f t="shared" si="7"/>
        <v>0</v>
      </c>
      <c r="H98" s="74">
        <f t="shared" si="8"/>
        <v>0</v>
      </c>
      <c r="I98" s="65">
        <f t="shared" si="11"/>
        <v>0</v>
      </c>
      <c r="J98" s="74">
        <f t="shared" si="9"/>
        <v>568.31742644741712</v>
      </c>
      <c r="K98" s="74">
        <f t="shared" si="10"/>
        <v>47.359785537284758</v>
      </c>
    </row>
    <row r="99" spans="1:11" ht="15.75" x14ac:dyDescent="0.25">
      <c r="A99" s="20">
        <v>61120</v>
      </c>
      <c r="B99" s="17" t="s">
        <v>100</v>
      </c>
      <c r="C99" s="17" t="s">
        <v>86</v>
      </c>
      <c r="D99" s="32">
        <v>0</v>
      </c>
      <c r="E99" s="77">
        <f t="shared" si="6"/>
        <v>0</v>
      </c>
      <c r="F99" s="74">
        <f>'landesw Umlage § 3_Plan'!F99</f>
        <v>11989.281247691486</v>
      </c>
      <c r="G99" s="74">
        <f t="shared" si="7"/>
        <v>0</v>
      </c>
      <c r="H99" s="74">
        <f t="shared" si="8"/>
        <v>0</v>
      </c>
      <c r="I99" s="65">
        <f t="shared" si="11"/>
        <v>0</v>
      </c>
      <c r="J99" s="74">
        <f t="shared" si="9"/>
        <v>11989.281247691486</v>
      </c>
      <c r="K99" s="74">
        <f t="shared" si="10"/>
        <v>999.10677064095717</v>
      </c>
    </row>
    <row r="100" spans="1:11" ht="15.75" x14ac:dyDescent="0.25">
      <c r="A100" s="20">
        <v>61203</v>
      </c>
      <c r="B100" s="17" t="s">
        <v>101</v>
      </c>
      <c r="C100" s="17" t="s">
        <v>102</v>
      </c>
      <c r="D100" s="32">
        <v>0</v>
      </c>
      <c r="E100" s="77">
        <f t="shared" si="6"/>
        <v>0</v>
      </c>
      <c r="F100" s="74">
        <f>'landesw Umlage § 3_Plan'!F100</f>
        <v>2807.2488348363831</v>
      </c>
      <c r="G100" s="74">
        <f t="shared" si="7"/>
        <v>0</v>
      </c>
      <c r="H100" s="74">
        <f t="shared" si="8"/>
        <v>0</v>
      </c>
      <c r="I100" s="65">
        <f t="shared" si="11"/>
        <v>0</v>
      </c>
      <c r="J100" s="74">
        <f t="shared" si="9"/>
        <v>2807.2488348363831</v>
      </c>
      <c r="K100" s="74">
        <f t="shared" si="10"/>
        <v>233.93740290303194</v>
      </c>
    </row>
    <row r="101" spans="1:11" ht="15.75" x14ac:dyDescent="0.25">
      <c r="A101" s="20">
        <v>61204</v>
      </c>
      <c r="B101" s="17" t="s">
        <v>103</v>
      </c>
      <c r="C101" s="17" t="s">
        <v>102</v>
      </c>
      <c r="D101" s="32">
        <v>0</v>
      </c>
      <c r="E101" s="77">
        <f t="shared" si="6"/>
        <v>0</v>
      </c>
      <c r="F101" s="74">
        <f>'landesw Umlage § 3_Plan'!F101</f>
        <v>2449.284796036708</v>
      </c>
      <c r="G101" s="74">
        <f t="shared" si="7"/>
        <v>0</v>
      </c>
      <c r="H101" s="74">
        <f t="shared" si="8"/>
        <v>0</v>
      </c>
      <c r="I101" s="65">
        <f t="shared" si="11"/>
        <v>0</v>
      </c>
      <c r="J101" s="74">
        <f t="shared" si="9"/>
        <v>2449.284796036708</v>
      </c>
      <c r="K101" s="74">
        <f t="shared" si="10"/>
        <v>204.10706633639234</v>
      </c>
    </row>
    <row r="102" spans="1:11" ht="15.75" x14ac:dyDescent="0.25">
      <c r="A102" s="20">
        <v>61205</v>
      </c>
      <c r="B102" s="17" t="s">
        <v>104</v>
      </c>
      <c r="C102" s="17" t="s">
        <v>102</v>
      </c>
      <c r="D102" s="32">
        <v>0</v>
      </c>
      <c r="E102" s="77">
        <f t="shared" si="6"/>
        <v>0</v>
      </c>
      <c r="F102" s="74">
        <f>'landesw Umlage § 3_Plan'!F102</f>
        <v>1505.7701884258222</v>
      </c>
      <c r="G102" s="74">
        <f t="shared" si="7"/>
        <v>0</v>
      </c>
      <c r="H102" s="74">
        <f t="shared" si="8"/>
        <v>0</v>
      </c>
      <c r="I102" s="65">
        <f t="shared" si="11"/>
        <v>0</v>
      </c>
      <c r="J102" s="74">
        <f t="shared" si="9"/>
        <v>1505.7701884258222</v>
      </c>
      <c r="K102" s="74">
        <f t="shared" si="10"/>
        <v>125.48084903548518</v>
      </c>
    </row>
    <row r="103" spans="1:11" ht="15.75" x14ac:dyDescent="0.25">
      <c r="A103" s="20">
        <v>61206</v>
      </c>
      <c r="B103" s="17" t="s">
        <v>105</v>
      </c>
      <c r="C103" s="17" t="s">
        <v>102</v>
      </c>
      <c r="D103" s="32">
        <v>0</v>
      </c>
      <c r="E103" s="77">
        <f t="shared" si="6"/>
        <v>0</v>
      </c>
      <c r="F103" s="74">
        <f>'landesw Umlage § 3_Plan'!F103</f>
        <v>1200.2107517302475</v>
      </c>
      <c r="G103" s="74">
        <f t="shared" si="7"/>
        <v>0</v>
      </c>
      <c r="H103" s="74">
        <f t="shared" si="8"/>
        <v>0</v>
      </c>
      <c r="I103" s="65">
        <f t="shared" si="11"/>
        <v>0</v>
      </c>
      <c r="J103" s="74">
        <f t="shared" si="9"/>
        <v>1200.2107517302475</v>
      </c>
      <c r="K103" s="74">
        <f t="shared" si="10"/>
        <v>100.01756264418729</v>
      </c>
    </row>
    <row r="104" spans="1:11" ht="15.75" x14ac:dyDescent="0.25">
      <c r="A104" s="20">
        <v>61207</v>
      </c>
      <c r="B104" s="17" t="s">
        <v>106</v>
      </c>
      <c r="C104" s="17" t="s">
        <v>102</v>
      </c>
      <c r="D104" s="32">
        <v>0</v>
      </c>
      <c r="E104" s="77">
        <f t="shared" si="6"/>
        <v>0</v>
      </c>
      <c r="F104" s="74">
        <f>'landesw Umlage § 3_Plan'!F104</f>
        <v>5777.7270641834075</v>
      </c>
      <c r="G104" s="74">
        <f t="shared" si="7"/>
        <v>0</v>
      </c>
      <c r="H104" s="74">
        <f t="shared" si="8"/>
        <v>0</v>
      </c>
      <c r="I104" s="65">
        <f t="shared" si="11"/>
        <v>0</v>
      </c>
      <c r="J104" s="74">
        <f t="shared" si="9"/>
        <v>5777.7270641834075</v>
      </c>
      <c r="K104" s="74">
        <f t="shared" si="10"/>
        <v>481.47725534861729</v>
      </c>
    </row>
    <row r="105" spans="1:11" ht="15.75" x14ac:dyDescent="0.25">
      <c r="A105" s="20">
        <v>61213</v>
      </c>
      <c r="B105" s="17" t="s">
        <v>107</v>
      </c>
      <c r="C105" s="17" t="s">
        <v>102</v>
      </c>
      <c r="D105" s="32">
        <v>0</v>
      </c>
      <c r="E105" s="77">
        <f t="shared" si="6"/>
        <v>0</v>
      </c>
      <c r="F105" s="74">
        <f>'landesw Umlage § 3_Plan'!F105</f>
        <v>3979.5670201812218</v>
      </c>
      <c r="G105" s="74">
        <f t="shared" si="7"/>
        <v>0</v>
      </c>
      <c r="H105" s="74">
        <f t="shared" si="8"/>
        <v>0</v>
      </c>
      <c r="I105" s="65">
        <f t="shared" si="11"/>
        <v>0</v>
      </c>
      <c r="J105" s="74">
        <f t="shared" si="9"/>
        <v>3979.5670201812218</v>
      </c>
      <c r="K105" s="74">
        <f t="shared" si="10"/>
        <v>331.63058501510181</v>
      </c>
    </row>
    <row r="106" spans="1:11" ht="15.75" x14ac:dyDescent="0.25">
      <c r="A106" s="20">
        <v>61215</v>
      </c>
      <c r="B106" s="17" t="s">
        <v>108</v>
      </c>
      <c r="C106" s="17" t="s">
        <v>102</v>
      </c>
      <c r="D106" s="32">
        <v>0</v>
      </c>
      <c r="E106" s="77">
        <f t="shared" si="6"/>
        <v>0</v>
      </c>
      <c r="F106" s="74">
        <f>'landesw Umlage § 3_Plan'!F106</f>
        <v>1500.715451162404</v>
      </c>
      <c r="G106" s="74">
        <f t="shared" si="7"/>
        <v>0</v>
      </c>
      <c r="H106" s="74">
        <f t="shared" si="8"/>
        <v>0</v>
      </c>
      <c r="I106" s="65">
        <f t="shared" si="11"/>
        <v>0</v>
      </c>
      <c r="J106" s="74">
        <f t="shared" si="9"/>
        <v>1500.715451162404</v>
      </c>
      <c r="K106" s="74">
        <f t="shared" si="10"/>
        <v>125.05962093020032</v>
      </c>
    </row>
    <row r="107" spans="1:11" ht="15.75" x14ac:dyDescent="0.25">
      <c r="A107" s="20">
        <v>61217</v>
      </c>
      <c r="B107" s="17" t="s">
        <v>109</v>
      </c>
      <c r="C107" s="17" t="s">
        <v>102</v>
      </c>
      <c r="D107" s="32">
        <v>0</v>
      </c>
      <c r="E107" s="77">
        <f t="shared" si="6"/>
        <v>0</v>
      </c>
      <c r="F107" s="74">
        <f>'landesw Umlage § 3_Plan'!F107</f>
        <v>3331.3058400073023</v>
      </c>
      <c r="G107" s="74">
        <f t="shared" si="7"/>
        <v>0</v>
      </c>
      <c r="H107" s="74">
        <f t="shared" si="8"/>
        <v>0</v>
      </c>
      <c r="I107" s="65">
        <f t="shared" si="11"/>
        <v>0</v>
      </c>
      <c r="J107" s="74">
        <f t="shared" si="9"/>
        <v>3331.3058400073023</v>
      </c>
      <c r="K107" s="74">
        <f t="shared" si="10"/>
        <v>277.60882000060855</v>
      </c>
    </row>
    <row r="108" spans="1:11" ht="15.75" x14ac:dyDescent="0.25">
      <c r="A108" s="20">
        <v>61222</v>
      </c>
      <c r="B108" s="17" t="s">
        <v>110</v>
      </c>
      <c r="C108" s="17" t="s">
        <v>102</v>
      </c>
      <c r="D108" s="32">
        <v>0</v>
      </c>
      <c r="E108" s="77">
        <f t="shared" si="6"/>
        <v>0</v>
      </c>
      <c r="F108" s="74">
        <f>'landesw Umlage § 3_Plan'!F108</f>
        <v>1652.933125216852</v>
      </c>
      <c r="G108" s="74">
        <f t="shared" si="7"/>
        <v>0</v>
      </c>
      <c r="H108" s="74">
        <f t="shared" si="8"/>
        <v>0</v>
      </c>
      <c r="I108" s="65">
        <f t="shared" si="11"/>
        <v>0</v>
      </c>
      <c r="J108" s="74">
        <f t="shared" si="9"/>
        <v>1652.933125216852</v>
      </c>
      <c r="K108" s="74">
        <f t="shared" si="10"/>
        <v>137.74442710140434</v>
      </c>
    </row>
    <row r="109" spans="1:11" ht="15.75" x14ac:dyDescent="0.25">
      <c r="A109" s="20">
        <v>61236</v>
      </c>
      <c r="B109" s="17" t="s">
        <v>111</v>
      </c>
      <c r="C109" s="17" t="s">
        <v>102</v>
      </c>
      <c r="D109" s="32">
        <v>0</v>
      </c>
      <c r="E109" s="77">
        <f t="shared" si="6"/>
        <v>0</v>
      </c>
      <c r="F109" s="74">
        <f>'landesw Umlage § 3_Plan'!F109</f>
        <v>3708.4306976719486</v>
      </c>
      <c r="G109" s="74">
        <f t="shared" si="7"/>
        <v>0</v>
      </c>
      <c r="H109" s="74">
        <f t="shared" si="8"/>
        <v>0</v>
      </c>
      <c r="I109" s="65">
        <f t="shared" si="11"/>
        <v>0</v>
      </c>
      <c r="J109" s="74">
        <f t="shared" si="9"/>
        <v>3708.4306976719486</v>
      </c>
      <c r="K109" s="74">
        <f t="shared" si="10"/>
        <v>309.0358914726624</v>
      </c>
    </row>
    <row r="110" spans="1:11" ht="15.75" x14ac:dyDescent="0.25">
      <c r="A110" s="20">
        <v>61243</v>
      </c>
      <c r="B110" s="17" t="s">
        <v>112</v>
      </c>
      <c r="C110" s="17" t="s">
        <v>102</v>
      </c>
      <c r="D110" s="32">
        <v>0</v>
      </c>
      <c r="E110" s="77">
        <f t="shared" si="6"/>
        <v>0</v>
      </c>
      <c r="F110" s="74">
        <f>'landesw Umlage § 3_Plan'!F110</f>
        <v>1514.3143861408412</v>
      </c>
      <c r="G110" s="74">
        <f t="shared" si="7"/>
        <v>0</v>
      </c>
      <c r="H110" s="74">
        <f t="shared" si="8"/>
        <v>0</v>
      </c>
      <c r="I110" s="65">
        <f t="shared" si="11"/>
        <v>0</v>
      </c>
      <c r="J110" s="74">
        <f t="shared" si="9"/>
        <v>1514.3143861408412</v>
      </c>
      <c r="K110" s="74">
        <f t="shared" si="10"/>
        <v>126.19286551173677</v>
      </c>
    </row>
    <row r="111" spans="1:11" ht="15.75" x14ac:dyDescent="0.25">
      <c r="A111" s="20">
        <v>61247</v>
      </c>
      <c r="B111" s="17" t="s">
        <v>113</v>
      </c>
      <c r="C111" s="17" t="s">
        <v>102</v>
      </c>
      <c r="D111" s="32">
        <v>0</v>
      </c>
      <c r="E111" s="77">
        <f t="shared" si="6"/>
        <v>0</v>
      </c>
      <c r="F111" s="74">
        <f>'landesw Umlage § 3_Plan'!F111</f>
        <v>3814.6965093397321</v>
      </c>
      <c r="G111" s="74">
        <f t="shared" si="7"/>
        <v>0</v>
      </c>
      <c r="H111" s="74">
        <f t="shared" si="8"/>
        <v>0</v>
      </c>
      <c r="I111" s="65">
        <f t="shared" si="11"/>
        <v>0</v>
      </c>
      <c r="J111" s="74">
        <f t="shared" si="9"/>
        <v>3814.6965093397321</v>
      </c>
      <c r="K111" s="74">
        <f t="shared" si="10"/>
        <v>317.89137577831099</v>
      </c>
    </row>
    <row r="112" spans="1:11" ht="15.75" x14ac:dyDescent="0.25">
      <c r="A112" s="20">
        <v>61251</v>
      </c>
      <c r="B112" s="17" t="s">
        <v>114</v>
      </c>
      <c r="C112" s="17" t="s">
        <v>102</v>
      </c>
      <c r="D112" s="32">
        <v>0</v>
      </c>
      <c r="E112" s="77">
        <f t="shared" si="6"/>
        <v>0</v>
      </c>
      <c r="F112" s="74">
        <f>'landesw Umlage § 3_Plan'!F112</f>
        <v>542.88908909616521</v>
      </c>
      <c r="G112" s="74">
        <f t="shared" si="7"/>
        <v>0</v>
      </c>
      <c r="H112" s="74">
        <f t="shared" si="8"/>
        <v>0</v>
      </c>
      <c r="I112" s="65">
        <f t="shared" si="11"/>
        <v>0</v>
      </c>
      <c r="J112" s="74">
        <f t="shared" si="9"/>
        <v>542.88908909616521</v>
      </c>
      <c r="K112" s="74">
        <f t="shared" si="10"/>
        <v>45.240757424680432</v>
      </c>
    </row>
    <row r="113" spans="1:11" ht="15.75" x14ac:dyDescent="0.25">
      <c r="A113" s="20">
        <v>61252</v>
      </c>
      <c r="B113" s="17" t="s">
        <v>115</v>
      </c>
      <c r="C113" s="17" t="s">
        <v>102</v>
      </c>
      <c r="D113" s="32">
        <v>0</v>
      </c>
      <c r="E113" s="77">
        <f t="shared" si="6"/>
        <v>0</v>
      </c>
      <c r="F113" s="74">
        <f>'landesw Umlage § 3_Plan'!F113</f>
        <v>1152.5789455688439</v>
      </c>
      <c r="G113" s="74">
        <f t="shared" si="7"/>
        <v>0</v>
      </c>
      <c r="H113" s="74">
        <f t="shared" si="8"/>
        <v>0</v>
      </c>
      <c r="I113" s="65">
        <f t="shared" si="11"/>
        <v>0</v>
      </c>
      <c r="J113" s="74">
        <f t="shared" si="9"/>
        <v>1152.5789455688439</v>
      </c>
      <c r="K113" s="74">
        <f t="shared" si="10"/>
        <v>96.04824546407032</v>
      </c>
    </row>
    <row r="114" spans="1:11" ht="15.75" x14ac:dyDescent="0.25">
      <c r="A114" s="20">
        <v>61253</v>
      </c>
      <c r="B114" s="17" t="s">
        <v>116</v>
      </c>
      <c r="C114" s="17" t="s">
        <v>102</v>
      </c>
      <c r="D114" s="32">
        <v>0</v>
      </c>
      <c r="E114" s="77">
        <f t="shared" si="6"/>
        <v>0</v>
      </c>
      <c r="F114" s="74">
        <f>'landesw Umlage § 3_Plan'!F114</f>
        <v>5227.368873981959</v>
      </c>
      <c r="G114" s="74">
        <f t="shared" si="7"/>
        <v>0</v>
      </c>
      <c r="H114" s="74">
        <f t="shared" si="8"/>
        <v>0</v>
      </c>
      <c r="I114" s="65">
        <f t="shared" si="11"/>
        <v>0</v>
      </c>
      <c r="J114" s="74">
        <f t="shared" si="9"/>
        <v>5227.368873981959</v>
      </c>
      <c r="K114" s="74">
        <f t="shared" si="10"/>
        <v>435.6140728318299</v>
      </c>
    </row>
    <row r="115" spans="1:11" ht="15.75" x14ac:dyDescent="0.25">
      <c r="A115" s="20">
        <v>61254</v>
      </c>
      <c r="B115" s="17" t="s">
        <v>117</v>
      </c>
      <c r="C115" s="17" t="s">
        <v>102</v>
      </c>
      <c r="D115" s="32">
        <v>0</v>
      </c>
      <c r="E115" s="77">
        <f t="shared" si="6"/>
        <v>0</v>
      </c>
      <c r="F115" s="74">
        <f>'landesw Umlage § 3_Plan'!F115</f>
        <v>1370.9848264325537</v>
      </c>
      <c r="G115" s="74">
        <f t="shared" si="7"/>
        <v>0</v>
      </c>
      <c r="H115" s="74">
        <f t="shared" si="8"/>
        <v>0</v>
      </c>
      <c r="I115" s="65">
        <f t="shared" si="11"/>
        <v>0</v>
      </c>
      <c r="J115" s="74">
        <f t="shared" si="9"/>
        <v>1370.9848264325537</v>
      </c>
      <c r="K115" s="74">
        <f t="shared" si="10"/>
        <v>114.24873553604614</v>
      </c>
    </row>
    <row r="116" spans="1:11" ht="15.75" x14ac:dyDescent="0.25">
      <c r="A116" s="20">
        <v>61255</v>
      </c>
      <c r="B116" s="17" t="s">
        <v>118</v>
      </c>
      <c r="C116" s="17" t="s">
        <v>102</v>
      </c>
      <c r="D116" s="32">
        <v>0</v>
      </c>
      <c r="E116" s="77">
        <f t="shared" si="6"/>
        <v>0</v>
      </c>
      <c r="F116" s="74">
        <f>'landesw Umlage § 3_Plan'!F116</f>
        <v>6103.4176305118226</v>
      </c>
      <c r="G116" s="74">
        <f t="shared" si="7"/>
        <v>0</v>
      </c>
      <c r="H116" s="74">
        <f t="shared" si="8"/>
        <v>0</v>
      </c>
      <c r="I116" s="65">
        <f t="shared" si="11"/>
        <v>0</v>
      </c>
      <c r="J116" s="74">
        <f t="shared" si="9"/>
        <v>6103.4176305118226</v>
      </c>
      <c r="K116" s="74">
        <f t="shared" si="10"/>
        <v>508.61813587598522</v>
      </c>
    </row>
    <row r="117" spans="1:11" ht="15.75" x14ac:dyDescent="0.25">
      <c r="A117" s="20">
        <v>61256</v>
      </c>
      <c r="B117" s="17" t="s">
        <v>119</v>
      </c>
      <c r="C117" s="17" t="s">
        <v>102</v>
      </c>
      <c r="D117" s="32">
        <v>0</v>
      </c>
      <c r="E117" s="77">
        <f t="shared" si="6"/>
        <v>0</v>
      </c>
      <c r="F117" s="74">
        <f>'landesw Umlage § 3_Plan'!F117</f>
        <v>1506.2152678211121</v>
      </c>
      <c r="G117" s="74">
        <f t="shared" si="7"/>
        <v>0</v>
      </c>
      <c r="H117" s="74">
        <f t="shared" si="8"/>
        <v>0</v>
      </c>
      <c r="I117" s="65">
        <f t="shared" si="11"/>
        <v>0</v>
      </c>
      <c r="J117" s="74">
        <f t="shared" si="9"/>
        <v>1506.2152678211121</v>
      </c>
      <c r="K117" s="74">
        <f t="shared" si="10"/>
        <v>125.51793898509267</v>
      </c>
    </row>
    <row r="118" spans="1:11" ht="15.75" x14ac:dyDescent="0.25">
      <c r="A118" s="20">
        <v>61257</v>
      </c>
      <c r="B118" s="17" t="s">
        <v>120</v>
      </c>
      <c r="C118" s="17" t="s">
        <v>102</v>
      </c>
      <c r="D118" s="32">
        <v>0</v>
      </c>
      <c r="E118" s="77">
        <f t="shared" si="6"/>
        <v>0</v>
      </c>
      <c r="F118" s="74">
        <f>'landesw Umlage § 3_Plan'!F118</f>
        <v>4330.9500715039294</v>
      </c>
      <c r="G118" s="74">
        <f t="shared" si="7"/>
        <v>0</v>
      </c>
      <c r="H118" s="74">
        <f t="shared" si="8"/>
        <v>0</v>
      </c>
      <c r="I118" s="65">
        <f t="shared" si="11"/>
        <v>0</v>
      </c>
      <c r="J118" s="74">
        <f t="shared" si="9"/>
        <v>4330.9500715039294</v>
      </c>
      <c r="K118" s="74">
        <f t="shared" si="10"/>
        <v>360.9125059586608</v>
      </c>
    </row>
    <row r="119" spans="1:11" ht="15.75" x14ac:dyDescent="0.25">
      <c r="A119" s="20">
        <v>61258</v>
      </c>
      <c r="B119" s="17" t="s">
        <v>121</v>
      </c>
      <c r="C119" s="17" t="s">
        <v>102</v>
      </c>
      <c r="D119" s="32">
        <v>0</v>
      </c>
      <c r="E119" s="77">
        <f t="shared" si="6"/>
        <v>0</v>
      </c>
      <c r="F119" s="74">
        <f>'landesw Umlage § 3_Plan'!F119</f>
        <v>2809.8306568708585</v>
      </c>
      <c r="G119" s="74">
        <f t="shared" si="7"/>
        <v>0</v>
      </c>
      <c r="H119" s="74">
        <f t="shared" si="8"/>
        <v>0</v>
      </c>
      <c r="I119" s="65">
        <f t="shared" si="11"/>
        <v>0</v>
      </c>
      <c r="J119" s="74">
        <f t="shared" si="9"/>
        <v>2809.8306568708585</v>
      </c>
      <c r="K119" s="74">
        <f t="shared" si="10"/>
        <v>234.15255473923821</v>
      </c>
    </row>
    <row r="120" spans="1:11" ht="15.75" x14ac:dyDescent="0.25">
      <c r="A120" s="20">
        <v>61259</v>
      </c>
      <c r="B120" s="17" t="s">
        <v>102</v>
      </c>
      <c r="C120" s="17" t="s">
        <v>102</v>
      </c>
      <c r="D120" s="32">
        <v>0</v>
      </c>
      <c r="E120" s="77">
        <f t="shared" si="6"/>
        <v>0</v>
      </c>
      <c r="F120" s="74">
        <f>'landesw Umlage § 3_Plan'!F120</f>
        <v>11131.996418330953</v>
      </c>
      <c r="G120" s="74">
        <f t="shared" si="7"/>
        <v>0</v>
      </c>
      <c r="H120" s="74">
        <f t="shared" si="8"/>
        <v>0</v>
      </c>
      <c r="I120" s="65">
        <f t="shared" si="11"/>
        <v>0</v>
      </c>
      <c r="J120" s="74">
        <f t="shared" si="9"/>
        <v>11131.996418330953</v>
      </c>
      <c r="K120" s="74">
        <f t="shared" si="10"/>
        <v>927.66636819424605</v>
      </c>
    </row>
    <row r="121" spans="1:11" ht="15.75" x14ac:dyDescent="0.25">
      <c r="A121" s="20">
        <v>61260</v>
      </c>
      <c r="B121" s="17" t="s">
        <v>122</v>
      </c>
      <c r="C121" s="17" t="s">
        <v>102</v>
      </c>
      <c r="D121" s="32">
        <v>0</v>
      </c>
      <c r="E121" s="77">
        <f t="shared" si="6"/>
        <v>0</v>
      </c>
      <c r="F121" s="74">
        <f>'landesw Umlage § 3_Plan'!F121</f>
        <v>1414.3315733823219</v>
      </c>
      <c r="G121" s="74">
        <f t="shared" si="7"/>
        <v>0</v>
      </c>
      <c r="H121" s="74">
        <f t="shared" si="8"/>
        <v>0</v>
      </c>
      <c r="I121" s="65">
        <f t="shared" si="11"/>
        <v>0</v>
      </c>
      <c r="J121" s="74">
        <f t="shared" si="9"/>
        <v>1414.3315733823219</v>
      </c>
      <c r="K121" s="74">
        <f t="shared" si="10"/>
        <v>117.86096444852683</v>
      </c>
    </row>
    <row r="122" spans="1:11" ht="15.75" x14ac:dyDescent="0.25">
      <c r="A122" s="20">
        <v>61261</v>
      </c>
      <c r="B122" s="17" t="s">
        <v>123</v>
      </c>
      <c r="C122" s="17" t="s">
        <v>102</v>
      </c>
      <c r="D122" s="32">
        <v>0</v>
      </c>
      <c r="E122" s="77">
        <f t="shared" si="6"/>
        <v>0</v>
      </c>
      <c r="F122" s="74">
        <f>'landesw Umlage § 3_Plan'!F122</f>
        <v>2011.8379309984243</v>
      </c>
      <c r="G122" s="74">
        <f t="shared" si="7"/>
        <v>0</v>
      </c>
      <c r="H122" s="74">
        <f t="shared" si="8"/>
        <v>0</v>
      </c>
      <c r="I122" s="65">
        <f t="shared" si="11"/>
        <v>0</v>
      </c>
      <c r="J122" s="74">
        <f t="shared" si="9"/>
        <v>2011.8379309984243</v>
      </c>
      <c r="K122" s="74">
        <f t="shared" si="10"/>
        <v>167.65316091653537</v>
      </c>
    </row>
    <row r="123" spans="1:11" ht="15.75" x14ac:dyDescent="0.25">
      <c r="A123" s="20">
        <v>61262</v>
      </c>
      <c r="B123" s="17" t="s">
        <v>124</v>
      </c>
      <c r="C123" s="17" t="s">
        <v>102</v>
      </c>
      <c r="D123" s="32">
        <v>0</v>
      </c>
      <c r="E123" s="77">
        <f t="shared" si="6"/>
        <v>0</v>
      </c>
      <c r="F123" s="74">
        <f>'landesw Umlage § 3_Plan'!F123</f>
        <v>1952.70413226134</v>
      </c>
      <c r="G123" s="74">
        <f t="shared" si="7"/>
        <v>0</v>
      </c>
      <c r="H123" s="74">
        <f t="shared" si="8"/>
        <v>0</v>
      </c>
      <c r="I123" s="65">
        <f t="shared" si="11"/>
        <v>0</v>
      </c>
      <c r="J123" s="74">
        <f t="shared" si="9"/>
        <v>1952.70413226134</v>
      </c>
      <c r="K123" s="74">
        <f t="shared" si="10"/>
        <v>162.72534435511167</v>
      </c>
    </row>
    <row r="124" spans="1:11" ht="15.75" x14ac:dyDescent="0.25">
      <c r="A124" s="20">
        <v>61263</v>
      </c>
      <c r="B124" s="17" t="s">
        <v>125</v>
      </c>
      <c r="C124" s="17" t="s">
        <v>102</v>
      </c>
      <c r="D124" s="32">
        <v>0</v>
      </c>
      <c r="E124" s="77">
        <f t="shared" si="6"/>
        <v>0</v>
      </c>
      <c r="F124" s="74">
        <f>'landesw Umlage § 3_Plan'!F124</f>
        <v>6420.1696504777838</v>
      </c>
      <c r="G124" s="74">
        <f t="shared" si="7"/>
        <v>0</v>
      </c>
      <c r="H124" s="74">
        <f t="shared" si="8"/>
        <v>0</v>
      </c>
      <c r="I124" s="65">
        <f t="shared" si="11"/>
        <v>0</v>
      </c>
      <c r="J124" s="74">
        <f t="shared" si="9"/>
        <v>6420.1696504777838</v>
      </c>
      <c r="K124" s="74">
        <f t="shared" si="10"/>
        <v>535.01413753981535</v>
      </c>
    </row>
    <row r="125" spans="1:11" ht="15.75" x14ac:dyDescent="0.25">
      <c r="A125" s="20">
        <v>61264</v>
      </c>
      <c r="B125" s="17" t="s">
        <v>126</v>
      </c>
      <c r="C125" s="17" t="s">
        <v>102</v>
      </c>
      <c r="D125" s="32">
        <v>0</v>
      </c>
      <c r="E125" s="77">
        <f t="shared" si="6"/>
        <v>0</v>
      </c>
      <c r="F125" s="74">
        <f>'landesw Umlage § 3_Plan'!F125</f>
        <v>2088.6457156341703</v>
      </c>
      <c r="G125" s="74">
        <f t="shared" si="7"/>
        <v>0</v>
      </c>
      <c r="H125" s="74">
        <f t="shared" si="8"/>
        <v>0</v>
      </c>
      <c r="I125" s="65">
        <f t="shared" si="11"/>
        <v>0</v>
      </c>
      <c r="J125" s="74">
        <f t="shared" si="9"/>
        <v>2088.6457156341703</v>
      </c>
      <c r="K125" s="74">
        <f t="shared" si="10"/>
        <v>174.05380963618086</v>
      </c>
    </row>
    <row r="126" spans="1:11" ht="15.75" x14ac:dyDescent="0.25">
      <c r="A126" s="20">
        <v>61265</v>
      </c>
      <c r="B126" s="17" t="s">
        <v>127</v>
      </c>
      <c r="C126" s="17" t="s">
        <v>102</v>
      </c>
      <c r="D126" s="32">
        <v>0</v>
      </c>
      <c r="E126" s="77">
        <f t="shared" si="6"/>
        <v>0</v>
      </c>
      <c r="F126" s="74">
        <f>'landesw Umlage § 3_Plan'!F126</f>
        <v>10650.49528743635</v>
      </c>
      <c r="G126" s="74">
        <f t="shared" si="7"/>
        <v>0</v>
      </c>
      <c r="H126" s="74">
        <f t="shared" si="8"/>
        <v>0</v>
      </c>
      <c r="I126" s="65">
        <f t="shared" si="11"/>
        <v>0</v>
      </c>
      <c r="J126" s="74">
        <f t="shared" si="9"/>
        <v>10650.49528743635</v>
      </c>
      <c r="K126" s="74">
        <f t="shared" si="10"/>
        <v>887.54127395302919</v>
      </c>
    </row>
    <row r="127" spans="1:11" ht="15.75" x14ac:dyDescent="0.25">
      <c r="A127" s="20">
        <v>61266</v>
      </c>
      <c r="B127" s="17" t="s">
        <v>128</v>
      </c>
      <c r="C127" s="17" t="s">
        <v>102</v>
      </c>
      <c r="D127" s="32">
        <v>0</v>
      </c>
      <c r="E127" s="77">
        <f t="shared" si="6"/>
        <v>0</v>
      </c>
      <c r="F127" s="74">
        <f>'landesw Umlage § 3_Plan'!F127</f>
        <v>1421.1482830447894</v>
      </c>
      <c r="G127" s="74">
        <f t="shared" si="7"/>
        <v>0</v>
      </c>
      <c r="H127" s="74">
        <f t="shared" si="8"/>
        <v>0</v>
      </c>
      <c r="I127" s="65">
        <f t="shared" si="11"/>
        <v>0</v>
      </c>
      <c r="J127" s="74">
        <f t="shared" si="9"/>
        <v>1421.1482830447894</v>
      </c>
      <c r="K127" s="74">
        <f t="shared" si="10"/>
        <v>118.42902358706579</v>
      </c>
    </row>
    <row r="128" spans="1:11" ht="15.75" x14ac:dyDescent="0.25">
      <c r="A128" s="20">
        <v>61267</v>
      </c>
      <c r="B128" s="17" t="s">
        <v>129</v>
      </c>
      <c r="C128" s="17" t="s">
        <v>102</v>
      </c>
      <c r="D128" s="32">
        <v>0</v>
      </c>
      <c r="E128" s="77">
        <f t="shared" si="6"/>
        <v>0</v>
      </c>
      <c r="F128" s="74">
        <f>'landesw Umlage § 3_Plan'!F128</f>
        <v>3488.0071608272056</v>
      </c>
      <c r="G128" s="74">
        <f t="shared" si="7"/>
        <v>0</v>
      </c>
      <c r="H128" s="74">
        <f t="shared" si="8"/>
        <v>0</v>
      </c>
      <c r="I128" s="65">
        <f t="shared" si="11"/>
        <v>0</v>
      </c>
      <c r="J128" s="74">
        <f t="shared" si="9"/>
        <v>3488.0071608272056</v>
      </c>
      <c r="K128" s="74">
        <f t="shared" si="10"/>
        <v>290.66726340226711</v>
      </c>
    </row>
    <row r="129" spans="1:11" ht="15.75" x14ac:dyDescent="0.25">
      <c r="A129" s="20">
        <v>61410</v>
      </c>
      <c r="B129" s="17" t="s">
        <v>130</v>
      </c>
      <c r="C129" s="17" t="s">
        <v>131</v>
      </c>
      <c r="D129" s="32">
        <v>0</v>
      </c>
      <c r="E129" s="77">
        <f t="shared" si="6"/>
        <v>0</v>
      </c>
      <c r="F129" s="74">
        <f>'landesw Umlage § 3_Plan'!F129</f>
        <v>809.85549426331727</v>
      </c>
      <c r="G129" s="74">
        <f t="shared" si="7"/>
        <v>0</v>
      </c>
      <c r="H129" s="74">
        <f t="shared" si="8"/>
        <v>0</v>
      </c>
      <c r="I129" s="65">
        <f t="shared" si="11"/>
        <v>0</v>
      </c>
      <c r="J129" s="74">
        <f t="shared" si="9"/>
        <v>809.85549426331727</v>
      </c>
      <c r="K129" s="74">
        <f t="shared" si="10"/>
        <v>67.487957855276434</v>
      </c>
    </row>
    <row r="130" spans="1:11" ht="15.75" x14ac:dyDescent="0.25">
      <c r="A130" s="20">
        <v>61413</v>
      </c>
      <c r="B130" s="17" t="s">
        <v>132</v>
      </c>
      <c r="C130" s="17" t="s">
        <v>131</v>
      </c>
      <c r="D130" s="32">
        <v>0</v>
      </c>
      <c r="E130" s="77">
        <f t="shared" si="6"/>
        <v>0</v>
      </c>
      <c r="F130" s="74">
        <f>'landesw Umlage § 3_Plan'!F130</f>
        <v>643.87337262289725</v>
      </c>
      <c r="G130" s="74">
        <f t="shared" si="7"/>
        <v>0</v>
      </c>
      <c r="H130" s="74">
        <f t="shared" si="8"/>
        <v>0</v>
      </c>
      <c r="I130" s="65">
        <f t="shared" si="11"/>
        <v>0</v>
      </c>
      <c r="J130" s="74">
        <f t="shared" si="9"/>
        <v>643.87337262289725</v>
      </c>
      <c r="K130" s="74">
        <f t="shared" si="10"/>
        <v>53.656114385241438</v>
      </c>
    </row>
    <row r="131" spans="1:11" ht="15.75" x14ac:dyDescent="0.25">
      <c r="A131" s="20">
        <v>61425</v>
      </c>
      <c r="B131" s="17" t="s">
        <v>133</v>
      </c>
      <c r="C131" s="17" t="s">
        <v>131</v>
      </c>
      <c r="D131" s="32">
        <v>0</v>
      </c>
      <c r="E131" s="77">
        <f t="shared" si="6"/>
        <v>0</v>
      </c>
      <c r="F131" s="74">
        <f>'landesw Umlage § 3_Plan'!F131</f>
        <v>1947.5434065700033</v>
      </c>
      <c r="G131" s="74">
        <f t="shared" si="7"/>
        <v>0</v>
      </c>
      <c r="H131" s="74">
        <f t="shared" si="8"/>
        <v>0</v>
      </c>
      <c r="I131" s="65">
        <f t="shared" si="11"/>
        <v>0</v>
      </c>
      <c r="J131" s="74">
        <f t="shared" si="9"/>
        <v>1947.5434065700033</v>
      </c>
      <c r="K131" s="74">
        <f t="shared" si="10"/>
        <v>162.29528388083361</v>
      </c>
    </row>
    <row r="132" spans="1:11" ht="15.75" x14ac:dyDescent="0.25">
      <c r="A132" s="20">
        <v>61428</v>
      </c>
      <c r="B132" s="17" t="s">
        <v>134</v>
      </c>
      <c r="C132" s="17" t="s">
        <v>131</v>
      </c>
      <c r="D132" s="32">
        <v>0</v>
      </c>
      <c r="E132" s="77">
        <f t="shared" ref="E132:E195" si="12">D132*0.4</f>
        <v>0</v>
      </c>
      <c r="F132" s="74">
        <f>'landesw Umlage § 3_Plan'!F132</f>
        <v>865.90397805966518</v>
      </c>
      <c r="G132" s="74">
        <f t="shared" ref="G132:G195" si="13">IF(D132-F132&lt;0,0,D132-F132)</f>
        <v>0</v>
      </c>
      <c r="H132" s="74">
        <f t="shared" ref="H132:H195" si="14">IF(G132&lt;0,0,G132)</f>
        <v>0</v>
      </c>
      <c r="I132" s="65">
        <f t="shared" si="11"/>
        <v>0</v>
      </c>
      <c r="J132" s="74">
        <f t="shared" ref="J132:J195" si="15">IF(E132=0,F132,0)</f>
        <v>865.90397805966518</v>
      </c>
      <c r="K132" s="74">
        <f t="shared" ref="K132:K195" si="16">J132/12</f>
        <v>72.158664838305427</v>
      </c>
    </row>
    <row r="133" spans="1:11" ht="15.75" x14ac:dyDescent="0.25">
      <c r="A133" s="20">
        <v>61437</v>
      </c>
      <c r="B133" s="17" t="s">
        <v>135</v>
      </c>
      <c r="C133" s="17" t="s">
        <v>131</v>
      </c>
      <c r="D133" s="32">
        <v>0</v>
      </c>
      <c r="E133" s="77">
        <f t="shared" si="12"/>
        <v>0</v>
      </c>
      <c r="F133" s="74">
        <f>'landesw Umlage § 3_Plan'!F133</f>
        <v>1300.4524345407958</v>
      </c>
      <c r="G133" s="74">
        <f t="shared" si="13"/>
        <v>0</v>
      </c>
      <c r="H133" s="74">
        <f t="shared" si="14"/>
        <v>0</v>
      </c>
      <c r="I133" s="65">
        <f t="shared" ref="I133:I196" si="17">IF(G133&lt;0,G133,0)</f>
        <v>0</v>
      </c>
      <c r="J133" s="74">
        <f t="shared" si="15"/>
        <v>1300.4524345407958</v>
      </c>
      <c r="K133" s="74">
        <f t="shared" si="16"/>
        <v>108.37103621173299</v>
      </c>
    </row>
    <row r="134" spans="1:11" ht="15.75" x14ac:dyDescent="0.25">
      <c r="A134" s="20">
        <v>61438</v>
      </c>
      <c r="B134" s="17" t="s">
        <v>131</v>
      </c>
      <c r="C134" s="17" t="s">
        <v>131</v>
      </c>
      <c r="D134" s="32">
        <v>0</v>
      </c>
      <c r="E134" s="77">
        <f t="shared" si="12"/>
        <v>0</v>
      </c>
      <c r="F134" s="74">
        <f>'landesw Umlage § 3_Plan'!F134</f>
        <v>4632.8774532133857</v>
      </c>
      <c r="G134" s="74">
        <f t="shared" si="13"/>
        <v>0</v>
      </c>
      <c r="H134" s="74">
        <f t="shared" si="14"/>
        <v>0</v>
      </c>
      <c r="I134" s="65">
        <f t="shared" si="17"/>
        <v>0</v>
      </c>
      <c r="J134" s="74">
        <f t="shared" si="15"/>
        <v>4632.8774532133857</v>
      </c>
      <c r="K134" s="74">
        <f t="shared" si="16"/>
        <v>386.07312110111548</v>
      </c>
    </row>
    <row r="135" spans="1:11" ht="15.75" x14ac:dyDescent="0.25">
      <c r="A135" s="20">
        <v>61439</v>
      </c>
      <c r="B135" s="17" t="s">
        <v>136</v>
      </c>
      <c r="C135" s="17" t="s">
        <v>131</v>
      </c>
      <c r="D135" s="32">
        <v>0</v>
      </c>
      <c r="E135" s="77">
        <f t="shared" si="12"/>
        <v>0</v>
      </c>
      <c r="F135" s="74">
        <f>'landesw Umlage § 3_Plan'!F135</f>
        <v>5123.8423771625867</v>
      </c>
      <c r="G135" s="74">
        <f t="shared" si="13"/>
        <v>0</v>
      </c>
      <c r="H135" s="74">
        <f t="shared" si="14"/>
        <v>0</v>
      </c>
      <c r="I135" s="65">
        <f t="shared" si="17"/>
        <v>0</v>
      </c>
      <c r="J135" s="74">
        <f t="shared" si="15"/>
        <v>5123.8423771625867</v>
      </c>
      <c r="K135" s="74">
        <f t="shared" si="16"/>
        <v>426.98686476354891</v>
      </c>
    </row>
    <row r="136" spans="1:11" ht="15.75" x14ac:dyDescent="0.25">
      <c r="A136" s="20">
        <v>61440</v>
      </c>
      <c r="B136" s="17" t="s">
        <v>137</v>
      </c>
      <c r="C136" s="17" t="s">
        <v>131</v>
      </c>
      <c r="D136" s="32">
        <v>0</v>
      </c>
      <c r="E136" s="77">
        <f t="shared" si="12"/>
        <v>0</v>
      </c>
      <c r="F136" s="74">
        <f>'landesw Umlage § 3_Plan'!F136</f>
        <v>3028.0167632188609</v>
      </c>
      <c r="G136" s="74">
        <f t="shared" si="13"/>
        <v>0</v>
      </c>
      <c r="H136" s="74">
        <f t="shared" si="14"/>
        <v>0</v>
      </c>
      <c r="I136" s="65">
        <f t="shared" si="17"/>
        <v>0</v>
      </c>
      <c r="J136" s="74">
        <f t="shared" si="15"/>
        <v>3028.0167632188609</v>
      </c>
      <c r="K136" s="74">
        <f t="shared" si="16"/>
        <v>252.33473026823842</v>
      </c>
    </row>
    <row r="137" spans="1:11" ht="15.75" x14ac:dyDescent="0.25">
      <c r="A137" s="20">
        <v>61441</v>
      </c>
      <c r="B137" s="17" t="s">
        <v>138</v>
      </c>
      <c r="C137" s="17" t="s">
        <v>131</v>
      </c>
      <c r="D137" s="32">
        <v>0</v>
      </c>
      <c r="E137" s="77">
        <f t="shared" si="12"/>
        <v>0</v>
      </c>
      <c r="F137" s="74">
        <f>'landesw Umlage § 3_Plan'!F137</f>
        <v>1030.2417815796243</v>
      </c>
      <c r="G137" s="74">
        <f t="shared" si="13"/>
        <v>0</v>
      </c>
      <c r="H137" s="74">
        <f t="shared" si="14"/>
        <v>0</v>
      </c>
      <c r="I137" s="65">
        <f t="shared" si="17"/>
        <v>0</v>
      </c>
      <c r="J137" s="74">
        <f t="shared" si="15"/>
        <v>1030.2417815796243</v>
      </c>
      <c r="K137" s="74">
        <f t="shared" si="16"/>
        <v>85.853481798302028</v>
      </c>
    </row>
    <row r="138" spans="1:11" ht="15.75" x14ac:dyDescent="0.25">
      <c r="A138" s="20">
        <v>61442</v>
      </c>
      <c r="B138" s="17" t="s">
        <v>139</v>
      </c>
      <c r="C138" s="17" t="s">
        <v>131</v>
      </c>
      <c r="D138" s="32">
        <v>0</v>
      </c>
      <c r="E138" s="77">
        <f t="shared" si="12"/>
        <v>0</v>
      </c>
      <c r="F138" s="74">
        <f>'landesw Umlage § 3_Plan'!F138</f>
        <v>2171.4938678687281</v>
      </c>
      <c r="G138" s="74">
        <f t="shared" si="13"/>
        <v>0</v>
      </c>
      <c r="H138" s="74">
        <f t="shared" si="14"/>
        <v>0</v>
      </c>
      <c r="I138" s="65">
        <f t="shared" si="17"/>
        <v>0</v>
      </c>
      <c r="J138" s="74">
        <f t="shared" si="15"/>
        <v>2171.4938678687281</v>
      </c>
      <c r="K138" s="74">
        <f t="shared" si="16"/>
        <v>180.95782232239401</v>
      </c>
    </row>
    <row r="139" spans="1:11" ht="15.75" x14ac:dyDescent="0.25">
      <c r="A139" s="20">
        <v>61443</v>
      </c>
      <c r="B139" s="17" t="s">
        <v>140</v>
      </c>
      <c r="C139" s="17" t="s">
        <v>131</v>
      </c>
      <c r="D139" s="32">
        <v>202727.59</v>
      </c>
      <c r="E139" s="77">
        <f t="shared" si="12"/>
        <v>81091.036000000007</v>
      </c>
      <c r="F139" s="74">
        <f>'landesw Umlage § 3_Plan'!F139</f>
        <v>1932.9497644124153</v>
      </c>
      <c r="G139" s="74">
        <f t="shared" si="13"/>
        <v>200794.64023558758</v>
      </c>
      <c r="H139" s="74">
        <f t="shared" si="14"/>
        <v>200794.64023558758</v>
      </c>
      <c r="I139" s="65">
        <f t="shared" si="17"/>
        <v>0</v>
      </c>
      <c r="J139" s="74">
        <f t="shared" si="15"/>
        <v>0</v>
      </c>
      <c r="K139" s="74">
        <f t="shared" si="16"/>
        <v>0</v>
      </c>
    </row>
    <row r="140" spans="1:11" ht="15.75" x14ac:dyDescent="0.25">
      <c r="A140" s="20">
        <v>61444</v>
      </c>
      <c r="B140" s="17" t="s">
        <v>141</v>
      </c>
      <c r="C140" s="17" t="s">
        <v>131</v>
      </c>
      <c r="D140" s="32">
        <v>0</v>
      </c>
      <c r="E140" s="77">
        <f t="shared" si="12"/>
        <v>0</v>
      </c>
      <c r="F140" s="74">
        <f>'landesw Umlage § 3_Plan'!F140</f>
        <v>2434.7970886885519</v>
      </c>
      <c r="G140" s="74">
        <f t="shared" si="13"/>
        <v>0</v>
      </c>
      <c r="H140" s="74">
        <f t="shared" si="14"/>
        <v>0</v>
      </c>
      <c r="I140" s="65">
        <f t="shared" si="17"/>
        <v>0</v>
      </c>
      <c r="J140" s="74">
        <f t="shared" si="15"/>
        <v>2434.7970886885519</v>
      </c>
      <c r="K140" s="74">
        <f t="shared" si="16"/>
        <v>202.89975739071267</v>
      </c>
    </row>
    <row r="141" spans="1:11" ht="15.75" x14ac:dyDescent="0.25">
      <c r="A141" s="20">
        <v>61445</v>
      </c>
      <c r="B141" s="17" t="s">
        <v>142</v>
      </c>
      <c r="C141" s="17" t="s">
        <v>131</v>
      </c>
      <c r="D141" s="32">
        <v>0</v>
      </c>
      <c r="E141" s="77">
        <f t="shared" si="12"/>
        <v>0</v>
      </c>
      <c r="F141" s="74">
        <f>'landesw Umlage § 3_Plan'!F141</f>
        <v>2232.8907956770745</v>
      </c>
      <c r="G141" s="74">
        <f t="shared" si="13"/>
        <v>0</v>
      </c>
      <c r="H141" s="74">
        <f t="shared" si="14"/>
        <v>0</v>
      </c>
      <c r="I141" s="65">
        <f t="shared" si="17"/>
        <v>0</v>
      </c>
      <c r="J141" s="74">
        <f t="shared" si="15"/>
        <v>2232.8907956770745</v>
      </c>
      <c r="K141" s="74">
        <f t="shared" si="16"/>
        <v>186.07423297308955</v>
      </c>
    </row>
    <row r="142" spans="1:11" ht="15.75" x14ac:dyDescent="0.25">
      <c r="A142" s="20">
        <v>61446</v>
      </c>
      <c r="B142" s="17" t="s">
        <v>143</v>
      </c>
      <c r="C142" s="17" t="s">
        <v>131</v>
      </c>
      <c r="D142" s="32">
        <v>0</v>
      </c>
      <c r="E142" s="77">
        <f t="shared" si="12"/>
        <v>0</v>
      </c>
      <c r="F142" s="74">
        <f>'landesw Umlage § 3_Plan'!F142</f>
        <v>2420.2455447025209</v>
      </c>
      <c r="G142" s="74">
        <f t="shared" si="13"/>
        <v>0</v>
      </c>
      <c r="H142" s="74">
        <f t="shared" si="14"/>
        <v>0</v>
      </c>
      <c r="I142" s="65">
        <f t="shared" si="17"/>
        <v>0</v>
      </c>
      <c r="J142" s="74">
        <f t="shared" si="15"/>
        <v>2420.2455447025209</v>
      </c>
      <c r="K142" s="74">
        <f t="shared" si="16"/>
        <v>201.68712872521007</v>
      </c>
    </row>
    <row r="143" spans="1:11" ht="15.75" x14ac:dyDescent="0.25">
      <c r="A143" s="20">
        <v>61611</v>
      </c>
      <c r="B143" s="17" t="s">
        <v>144</v>
      </c>
      <c r="C143" s="17" t="s">
        <v>145</v>
      </c>
      <c r="D143" s="32">
        <v>0</v>
      </c>
      <c r="E143" s="77">
        <f t="shared" si="12"/>
        <v>0</v>
      </c>
      <c r="F143" s="74">
        <f>'landesw Umlage § 3_Plan'!F143</f>
        <v>2384.1890352474034</v>
      </c>
      <c r="G143" s="74">
        <f t="shared" si="13"/>
        <v>0</v>
      </c>
      <c r="H143" s="74">
        <f t="shared" si="14"/>
        <v>0</v>
      </c>
      <c r="I143" s="65">
        <f t="shared" si="17"/>
        <v>0</v>
      </c>
      <c r="J143" s="74">
        <f t="shared" si="15"/>
        <v>2384.1890352474034</v>
      </c>
      <c r="K143" s="74">
        <f t="shared" si="16"/>
        <v>198.68241960395028</v>
      </c>
    </row>
    <row r="144" spans="1:11" ht="15.75" x14ac:dyDescent="0.25">
      <c r="A144" s="20">
        <v>61612</v>
      </c>
      <c r="B144" s="17" t="s">
        <v>146</v>
      </c>
      <c r="C144" s="17" t="s">
        <v>145</v>
      </c>
      <c r="D144" s="32">
        <v>0</v>
      </c>
      <c r="E144" s="77">
        <f t="shared" si="12"/>
        <v>0</v>
      </c>
      <c r="F144" s="74">
        <f>'landesw Umlage § 3_Plan'!F144</f>
        <v>3142.3756802761204</v>
      </c>
      <c r="G144" s="74">
        <f t="shared" si="13"/>
        <v>0</v>
      </c>
      <c r="H144" s="74">
        <f t="shared" si="14"/>
        <v>0</v>
      </c>
      <c r="I144" s="65">
        <f t="shared" si="17"/>
        <v>0</v>
      </c>
      <c r="J144" s="74">
        <f t="shared" si="15"/>
        <v>3142.3756802761204</v>
      </c>
      <c r="K144" s="74">
        <f t="shared" si="16"/>
        <v>261.86464002301005</v>
      </c>
    </row>
    <row r="145" spans="1:11" ht="15.75" x14ac:dyDescent="0.25">
      <c r="A145" s="20">
        <v>61615</v>
      </c>
      <c r="B145" s="17" t="s">
        <v>147</v>
      </c>
      <c r="C145" s="17" t="s">
        <v>145</v>
      </c>
      <c r="D145" s="32">
        <v>0</v>
      </c>
      <c r="E145" s="77">
        <f t="shared" si="12"/>
        <v>0</v>
      </c>
      <c r="F145" s="74">
        <f>'landesw Umlage § 3_Plan'!F145</f>
        <v>2074.7513198166721</v>
      </c>
      <c r="G145" s="74">
        <f t="shared" si="13"/>
        <v>0</v>
      </c>
      <c r="H145" s="74">
        <f t="shared" si="14"/>
        <v>0</v>
      </c>
      <c r="I145" s="65">
        <f t="shared" si="17"/>
        <v>0</v>
      </c>
      <c r="J145" s="74">
        <f t="shared" si="15"/>
        <v>2074.7513198166721</v>
      </c>
      <c r="K145" s="74">
        <f t="shared" si="16"/>
        <v>172.895943318056</v>
      </c>
    </row>
    <row r="146" spans="1:11" ht="15.75" x14ac:dyDescent="0.25">
      <c r="A146" s="20">
        <v>61618</v>
      </c>
      <c r="B146" s="17" t="s">
        <v>148</v>
      </c>
      <c r="C146" s="17" t="s">
        <v>145</v>
      </c>
      <c r="D146" s="32">
        <v>0</v>
      </c>
      <c r="E146" s="77">
        <f t="shared" si="12"/>
        <v>0</v>
      </c>
      <c r="F146" s="74">
        <f>'landesw Umlage § 3_Plan'!F146</f>
        <v>1856.9947741420565</v>
      </c>
      <c r="G146" s="74">
        <f t="shared" si="13"/>
        <v>0</v>
      </c>
      <c r="H146" s="74">
        <f t="shared" si="14"/>
        <v>0</v>
      </c>
      <c r="I146" s="65">
        <f t="shared" si="17"/>
        <v>0</v>
      </c>
      <c r="J146" s="74">
        <f t="shared" si="15"/>
        <v>1856.9947741420565</v>
      </c>
      <c r="K146" s="74">
        <f t="shared" si="16"/>
        <v>154.74956451183803</v>
      </c>
    </row>
    <row r="147" spans="1:11" ht="15.75" x14ac:dyDescent="0.25">
      <c r="A147" s="20">
        <v>61621</v>
      </c>
      <c r="B147" s="17" t="s">
        <v>149</v>
      </c>
      <c r="C147" s="17" t="s">
        <v>145</v>
      </c>
      <c r="D147" s="32">
        <v>0</v>
      </c>
      <c r="E147" s="77">
        <f t="shared" si="12"/>
        <v>0</v>
      </c>
      <c r="F147" s="74">
        <f>'landesw Umlage § 3_Plan'!F147</f>
        <v>701.30201923688071</v>
      </c>
      <c r="G147" s="74">
        <f t="shared" si="13"/>
        <v>0</v>
      </c>
      <c r="H147" s="74">
        <f t="shared" si="14"/>
        <v>0</v>
      </c>
      <c r="I147" s="65">
        <f t="shared" si="17"/>
        <v>0</v>
      </c>
      <c r="J147" s="74">
        <f t="shared" si="15"/>
        <v>701.30201923688071</v>
      </c>
      <c r="K147" s="74">
        <f t="shared" si="16"/>
        <v>58.441834936406728</v>
      </c>
    </row>
    <row r="148" spans="1:11" ht="15.75" x14ac:dyDescent="0.25">
      <c r="A148" s="20">
        <v>61624</v>
      </c>
      <c r="B148" s="17" t="s">
        <v>150</v>
      </c>
      <c r="C148" s="17" t="s">
        <v>145</v>
      </c>
      <c r="D148" s="32">
        <v>0</v>
      </c>
      <c r="E148" s="77">
        <f t="shared" si="12"/>
        <v>0</v>
      </c>
      <c r="F148" s="74">
        <f>'landesw Umlage § 3_Plan'!F148</f>
        <v>2946.7045738036636</v>
      </c>
      <c r="G148" s="74">
        <f t="shared" si="13"/>
        <v>0</v>
      </c>
      <c r="H148" s="74">
        <f t="shared" si="14"/>
        <v>0</v>
      </c>
      <c r="I148" s="65">
        <f t="shared" si="17"/>
        <v>0</v>
      </c>
      <c r="J148" s="74">
        <f t="shared" si="15"/>
        <v>2946.7045738036636</v>
      </c>
      <c r="K148" s="74">
        <f t="shared" si="16"/>
        <v>245.55871448363862</v>
      </c>
    </row>
    <row r="149" spans="1:11" ht="15.75" x14ac:dyDescent="0.25">
      <c r="A149" s="20">
        <v>61625</v>
      </c>
      <c r="B149" s="17" t="s">
        <v>145</v>
      </c>
      <c r="C149" s="17" t="s">
        <v>145</v>
      </c>
      <c r="D149" s="32">
        <v>202727.59</v>
      </c>
      <c r="E149" s="77">
        <f t="shared" si="12"/>
        <v>81091.036000000007</v>
      </c>
      <c r="F149" s="74">
        <f>'landesw Umlage § 3_Plan'!F149</f>
        <v>11170.096312980762</v>
      </c>
      <c r="G149" s="74">
        <f t="shared" si="13"/>
        <v>191557.49368701925</v>
      </c>
      <c r="H149" s="74">
        <f t="shared" si="14"/>
        <v>191557.49368701925</v>
      </c>
      <c r="I149" s="65">
        <f t="shared" si="17"/>
        <v>0</v>
      </c>
      <c r="J149" s="74">
        <f t="shared" si="15"/>
        <v>0</v>
      </c>
      <c r="K149" s="74">
        <f t="shared" si="16"/>
        <v>0</v>
      </c>
    </row>
    <row r="150" spans="1:11" ht="15.75" x14ac:dyDescent="0.25">
      <c r="A150" s="20">
        <v>61626</v>
      </c>
      <c r="B150" s="17" t="s">
        <v>151</v>
      </c>
      <c r="C150" s="17" t="s">
        <v>145</v>
      </c>
      <c r="D150" s="32">
        <v>0</v>
      </c>
      <c r="E150" s="77">
        <f t="shared" si="12"/>
        <v>0</v>
      </c>
      <c r="F150" s="74">
        <f>'landesw Umlage § 3_Plan'!F150</f>
        <v>5780.2816327072569</v>
      </c>
      <c r="G150" s="74">
        <f t="shared" si="13"/>
        <v>0</v>
      </c>
      <c r="H150" s="74">
        <f t="shared" si="14"/>
        <v>0</v>
      </c>
      <c r="I150" s="65">
        <f t="shared" si="17"/>
        <v>0</v>
      </c>
      <c r="J150" s="74">
        <f t="shared" si="15"/>
        <v>5780.2816327072569</v>
      </c>
      <c r="K150" s="74">
        <f t="shared" si="16"/>
        <v>481.69013605893809</v>
      </c>
    </row>
    <row r="151" spans="1:11" ht="15.75" x14ac:dyDescent="0.25">
      <c r="A151" s="20">
        <v>61627</v>
      </c>
      <c r="B151" s="17" t="s">
        <v>152</v>
      </c>
      <c r="C151" s="17" t="s">
        <v>145</v>
      </c>
      <c r="D151" s="32">
        <v>0</v>
      </c>
      <c r="E151" s="77">
        <f t="shared" si="12"/>
        <v>0</v>
      </c>
      <c r="F151" s="74">
        <f>'landesw Umlage § 3_Plan'!F151</f>
        <v>1624.8973591740073</v>
      </c>
      <c r="G151" s="74">
        <f t="shared" si="13"/>
        <v>0</v>
      </c>
      <c r="H151" s="74">
        <f t="shared" si="14"/>
        <v>0</v>
      </c>
      <c r="I151" s="65">
        <f t="shared" si="17"/>
        <v>0</v>
      </c>
      <c r="J151" s="74">
        <f t="shared" si="15"/>
        <v>1624.8973591740073</v>
      </c>
      <c r="K151" s="74">
        <f t="shared" si="16"/>
        <v>135.4081132645006</v>
      </c>
    </row>
    <row r="152" spans="1:11" ht="15.75" x14ac:dyDescent="0.25">
      <c r="A152" s="20">
        <v>61628</v>
      </c>
      <c r="B152" s="17" t="s">
        <v>153</v>
      </c>
      <c r="C152" s="17" t="s">
        <v>145</v>
      </c>
      <c r="D152" s="32">
        <v>0</v>
      </c>
      <c r="E152" s="77">
        <f t="shared" si="12"/>
        <v>0</v>
      </c>
      <c r="F152" s="74">
        <f>'landesw Umlage § 3_Plan'!F152</f>
        <v>1343.3510535013368</v>
      </c>
      <c r="G152" s="74">
        <f t="shared" si="13"/>
        <v>0</v>
      </c>
      <c r="H152" s="74">
        <f t="shared" si="14"/>
        <v>0</v>
      </c>
      <c r="I152" s="65">
        <f t="shared" si="17"/>
        <v>0</v>
      </c>
      <c r="J152" s="74">
        <f t="shared" si="15"/>
        <v>1343.3510535013368</v>
      </c>
      <c r="K152" s="74">
        <f t="shared" si="16"/>
        <v>111.9459211251114</v>
      </c>
    </row>
    <row r="153" spans="1:11" ht="15.75" x14ac:dyDescent="0.25">
      <c r="A153" s="20">
        <v>61629</v>
      </c>
      <c r="B153" s="17" t="s">
        <v>154</v>
      </c>
      <c r="C153" s="17" t="s">
        <v>145</v>
      </c>
      <c r="D153" s="32">
        <v>0</v>
      </c>
      <c r="E153" s="77">
        <f t="shared" si="12"/>
        <v>0</v>
      </c>
      <c r="F153" s="74">
        <f>'landesw Umlage § 3_Plan'!F153</f>
        <v>970.79850459919396</v>
      </c>
      <c r="G153" s="74">
        <f t="shared" si="13"/>
        <v>0</v>
      </c>
      <c r="H153" s="74">
        <f t="shared" si="14"/>
        <v>0</v>
      </c>
      <c r="I153" s="65">
        <f t="shared" si="17"/>
        <v>0</v>
      </c>
      <c r="J153" s="74">
        <f t="shared" si="15"/>
        <v>970.79850459919396</v>
      </c>
      <c r="K153" s="74">
        <f t="shared" si="16"/>
        <v>80.899875383266163</v>
      </c>
    </row>
    <row r="154" spans="1:11" ht="15.75" x14ac:dyDescent="0.25">
      <c r="A154" s="20">
        <v>61630</v>
      </c>
      <c r="B154" s="17" t="s">
        <v>155</v>
      </c>
      <c r="C154" s="17" t="s">
        <v>145</v>
      </c>
      <c r="D154" s="32">
        <v>0</v>
      </c>
      <c r="E154" s="77">
        <f t="shared" si="12"/>
        <v>0</v>
      </c>
      <c r="F154" s="74">
        <f>'landesw Umlage § 3_Plan'!F154</f>
        <v>1460.152216013355</v>
      </c>
      <c r="G154" s="74">
        <f t="shared" si="13"/>
        <v>0</v>
      </c>
      <c r="H154" s="74">
        <f t="shared" si="14"/>
        <v>0</v>
      </c>
      <c r="I154" s="65">
        <f t="shared" si="17"/>
        <v>0</v>
      </c>
      <c r="J154" s="74">
        <f t="shared" si="15"/>
        <v>1460.152216013355</v>
      </c>
      <c r="K154" s="74">
        <f t="shared" si="16"/>
        <v>121.67935133444625</v>
      </c>
    </row>
    <row r="155" spans="1:11" ht="15.75" x14ac:dyDescent="0.25">
      <c r="A155" s="20">
        <v>61631</v>
      </c>
      <c r="B155" s="17" t="s">
        <v>156</v>
      </c>
      <c r="C155" s="17" t="s">
        <v>145</v>
      </c>
      <c r="D155" s="32">
        <v>202727.59</v>
      </c>
      <c r="E155" s="77">
        <f t="shared" si="12"/>
        <v>81091.036000000007</v>
      </c>
      <c r="F155" s="74">
        <f>'landesw Umlage § 3_Plan'!F155</f>
        <v>11948.795307420382</v>
      </c>
      <c r="G155" s="74">
        <f t="shared" si="13"/>
        <v>190778.79469257963</v>
      </c>
      <c r="H155" s="74">
        <f t="shared" si="14"/>
        <v>190778.79469257963</v>
      </c>
      <c r="I155" s="65">
        <f t="shared" si="17"/>
        <v>0</v>
      </c>
      <c r="J155" s="74">
        <f t="shared" si="15"/>
        <v>0</v>
      </c>
      <c r="K155" s="74">
        <f t="shared" si="16"/>
        <v>0</v>
      </c>
    </row>
    <row r="156" spans="1:11" ht="15.75" x14ac:dyDescent="0.25">
      <c r="A156" s="20">
        <v>61632</v>
      </c>
      <c r="B156" s="17" t="s">
        <v>157</v>
      </c>
      <c r="C156" s="17" t="s">
        <v>145</v>
      </c>
      <c r="D156" s="32">
        <v>0</v>
      </c>
      <c r="E156" s="77">
        <f t="shared" si="12"/>
        <v>0</v>
      </c>
      <c r="F156" s="74">
        <f>'landesw Umlage § 3_Plan'!F156</f>
        <v>2621.9859957357617</v>
      </c>
      <c r="G156" s="74">
        <f t="shared" si="13"/>
        <v>0</v>
      </c>
      <c r="H156" s="74">
        <f t="shared" si="14"/>
        <v>0</v>
      </c>
      <c r="I156" s="65">
        <f t="shared" si="17"/>
        <v>0</v>
      </c>
      <c r="J156" s="74">
        <f t="shared" si="15"/>
        <v>2621.9859957357617</v>
      </c>
      <c r="K156" s="74">
        <f t="shared" si="16"/>
        <v>218.49883297798013</v>
      </c>
    </row>
    <row r="157" spans="1:11" ht="15.75" x14ac:dyDescent="0.25">
      <c r="A157" s="20">
        <v>61633</v>
      </c>
      <c r="B157" s="17" t="s">
        <v>158</v>
      </c>
      <c r="C157" s="17" t="s">
        <v>145</v>
      </c>
      <c r="D157" s="32">
        <v>0</v>
      </c>
      <c r="E157" s="77">
        <f t="shared" si="12"/>
        <v>0</v>
      </c>
      <c r="F157" s="74">
        <f>'landesw Umlage § 3_Plan'!F157</f>
        <v>4393.230432812712</v>
      </c>
      <c r="G157" s="74">
        <f t="shared" si="13"/>
        <v>0</v>
      </c>
      <c r="H157" s="74">
        <f t="shared" si="14"/>
        <v>0</v>
      </c>
      <c r="I157" s="65">
        <f t="shared" si="17"/>
        <v>0</v>
      </c>
      <c r="J157" s="74">
        <f t="shared" si="15"/>
        <v>4393.230432812712</v>
      </c>
      <c r="K157" s="74">
        <f t="shared" si="16"/>
        <v>366.10253606772602</v>
      </c>
    </row>
    <row r="158" spans="1:11" ht="15.75" x14ac:dyDescent="0.25">
      <c r="A158" s="20">
        <v>61701</v>
      </c>
      <c r="B158" s="17" t="s">
        <v>159</v>
      </c>
      <c r="C158" s="17" t="s">
        <v>160</v>
      </c>
      <c r="D158" s="32">
        <v>0</v>
      </c>
      <c r="E158" s="77">
        <f t="shared" si="12"/>
        <v>0</v>
      </c>
      <c r="F158" s="74">
        <f>'landesw Umlage § 3_Plan'!F158</f>
        <v>3845.4345628362812</v>
      </c>
      <c r="G158" s="74">
        <f t="shared" si="13"/>
        <v>0</v>
      </c>
      <c r="H158" s="74">
        <f t="shared" si="14"/>
        <v>0</v>
      </c>
      <c r="I158" s="65">
        <f t="shared" si="17"/>
        <v>0</v>
      </c>
      <c r="J158" s="74">
        <f t="shared" si="15"/>
        <v>3845.4345628362812</v>
      </c>
      <c r="K158" s="74">
        <f t="shared" si="16"/>
        <v>320.45288023635675</v>
      </c>
    </row>
    <row r="159" spans="1:11" ht="15.75" x14ac:dyDescent="0.25">
      <c r="A159" s="20">
        <v>61708</v>
      </c>
      <c r="B159" s="17" t="s">
        <v>161</v>
      </c>
      <c r="C159" s="17" t="s">
        <v>160</v>
      </c>
      <c r="D159" s="32">
        <v>0</v>
      </c>
      <c r="E159" s="77">
        <f t="shared" si="12"/>
        <v>0</v>
      </c>
      <c r="F159" s="74">
        <f>'landesw Umlage § 3_Plan'!F159</f>
        <v>1466.8370088798686</v>
      </c>
      <c r="G159" s="74">
        <f t="shared" si="13"/>
        <v>0</v>
      </c>
      <c r="H159" s="74">
        <f t="shared" si="14"/>
        <v>0</v>
      </c>
      <c r="I159" s="65">
        <f t="shared" si="17"/>
        <v>0</v>
      </c>
      <c r="J159" s="74">
        <f t="shared" si="15"/>
        <v>1466.8370088798686</v>
      </c>
      <c r="K159" s="74">
        <f t="shared" si="16"/>
        <v>122.23641740665572</v>
      </c>
    </row>
    <row r="160" spans="1:11" ht="15.75" x14ac:dyDescent="0.25">
      <c r="A160" s="20">
        <v>61710</v>
      </c>
      <c r="B160" s="17" t="s">
        <v>162</v>
      </c>
      <c r="C160" s="17" t="s">
        <v>160</v>
      </c>
      <c r="D160" s="32">
        <v>0</v>
      </c>
      <c r="E160" s="77">
        <f t="shared" si="12"/>
        <v>0</v>
      </c>
      <c r="F160" s="74">
        <f>'landesw Umlage § 3_Plan'!F160</f>
        <v>1121.2297715443913</v>
      </c>
      <c r="G160" s="74">
        <f t="shared" si="13"/>
        <v>0</v>
      </c>
      <c r="H160" s="74">
        <f t="shared" si="14"/>
        <v>0</v>
      </c>
      <c r="I160" s="65">
        <f t="shared" si="17"/>
        <v>0</v>
      </c>
      <c r="J160" s="74">
        <f t="shared" si="15"/>
        <v>1121.2297715443913</v>
      </c>
      <c r="K160" s="74">
        <f t="shared" si="16"/>
        <v>93.435814295365944</v>
      </c>
    </row>
    <row r="161" spans="1:11" ht="15.75" x14ac:dyDescent="0.25">
      <c r="A161" s="20">
        <v>61711</v>
      </c>
      <c r="B161" s="17" t="s">
        <v>163</v>
      </c>
      <c r="C161" s="17" t="s">
        <v>160</v>
      </c>
      <c r="D161" s="32">
        <v>0</v>
      </c>
      <c r="E161" s="77">
        <f t="shared" si="12"/>
        <v>0</v>
      </c>
      <c r="F161" s="74">
        <f>'landesw Umlage § 3_Plan'!F161</f>
        <v>893.2916574581684</v>
      </c>
      <c r="G161" s="74">
        <f t="shared" si="13"/>
        <v>0</v>
      </c>
      <c r="H161" s="74">
        <f t="shared" si="14"/>
        <v>0</v>
      </c>
      <c r="I161" s="65">
        <f t="shared" si="17"/>
        <v>0</v>
      </c>
      <c r="J161" s="74">
        <f t="shared" si="15"/>
        <v>893.2916574581684</v>
      </c>
      <c r="K161" s="74">
        <f t="shared" si="16"/>
        <v>74.440971454847372</v>
      </c>
    </row>
    <row r="162" spans="1:11" ht="15.75" x14ac:dyDescent="0.25">
      <c r="A162" s="20">
        <v>61716</v>
      </c>
      <c r="B162" s="17" t="s">
        <v>164</v>
      </c>
      <c r="C162" s="17" t="s">
        <v>160</v>
      </c>
      <c r="D162" s="32">
        <v>0</v>
      </c>
      <c r="E162" s="77">
        <f t="shared" si="12"/>
        <v>0</v>
      </c>
      <c r="F162" s="74">
        <f>'landesw Umlage § 3_Plan'!F162</f>
        <v>2880.1472420148989</v>
      </c>
      <c r="G162" s="74">
        <f t="shared" si="13"/>
        <v>0</v>
      </c>
      <c r="H162" s="74">
        <f t="shared" si="14"/>
        <v>0</v>
      </c>
      <c r="I162" s="65">
        <f t="shared" si="17"/>
        <v>0</v>
      </c>
      <c r="J162" s="74">
        <f t="shared" si="15"/>
        <v>2880.1472420148989</v>
      </c>
      <c r="K162" s="74">
        <f t="shared" si="16"/>
        <v>240.01227016790824</v>
      </c>
    </row>
    <row r="163" spans="1:11" ht="15.75" x14ac:dyDescent="0.25">
      <c r="A163" s="20">
        <v>61719</v>
      </c>
      <c r="B163" s="17" t="s">
        <v>165</v>
      </c>
      <c r="C163" s="17" t="s">
        <v>160</v>
      </c>
      <c r="D163" s="32">
        <v>0</v>
      </c>
      <c r="E163" s="77">
        <f t="shared" si="12"/>
        <v>0</v>
      </c>
      <c r="F163" s="74">
        <f>'landesw Umlage § 3_Plan'!F163</f>
        <v>2863.1170992403727</v>
      </c>
      <c r="G163" s="74">
        <f t="shared" si="13"/>
        <v>0</v>
      </c>
      <c r="H163" s="74">
        <f t="shared" si="14"/>
        <v>0</v>
      </c>
      <c r="I163" s="65">
        <f t="shared" si="17"/>
        <v>0</v>
      </c>
      <c r="J163" s="74">
        <f t="shared" si="15"/>
        <v>2863.1170992403727</v>
      </c>
      <c r="K163" s="74">
        <f t="shared" si="16"/>
        <v>238.5930916033644</v>
      </c>
    </row>
    <row r="164" spans="1:11" ht="15.75" x14ac:dyDescent="0.25">
      <c r="A164" s="20">
        <v>61727</v>
      </c>
      <c r="B164" s="17" t="s">
        <v>166</v>
      </c>
      <c r="C164" s="17" t="s">
        <v>160</v>
      </c>
      <c r="D164" s="32">
        <v>0</v>
      </c>
      <c r="E164" s="77">
        <f t="shared" si="12"/>
        <v>0</v>
      </c>
      <c r="F164" s="74">
        <f>'landesw Umlage § 3_Plan'!F164</f>
        <v>2821.4989356922342</v>
      </c>
      <c r="G164" s="74">
        <f t="shared" si="13"/>
        <v>0</v>
      </c>
      <c r="H164" s="74">
        <f t="shared" si="14"/>
        <v>0</v>
      </c>
      <c r="I164" s="65">
        <f t="shared" si="17"/>
        <v>0</v>
      </c>
      <c r="J164" s="74">
        <f t="shared" si="15"/>
        <v>2821.4989356922342</v>
      </c>
      <c r="K164" s="74">
        <f t="shared" si="16"/>
        <v>235.12491130768618</v>
      </c>
    </row>
    <row r="165" spans="1:11" ht="15.75" x14ac:dyDescent="0.25">
      <c r="A165" s="20">
        <v>61728</v>
      </c>
      <c r="B165" s="17" t="s">
        <v>167</v>
      </c>
      <c r="C165" s="17" t="s">
        <v>160</v>
      </c>
      <c r="D165" s="32">
        <v>0</v>
      </c>
      <c r="E165" s="77">
        <f t="shared" si="12"/>
        <v>0</v>
      </c>
      <c r="F165" s="74">
        <f>'landesw Umlage § 3_Plan'!F165</f>
        <v>641.47261255699459</v>
      </c>
      <c r="G165" s="74">
        <f t="shared" si="13"/>
        <v>0</v>
      </c>
      <c r="H165" s="74">
        <f t="shared" si="14"/>
        <v>0</v>
      </c>
      <c r="I165" s="65">
        <f t="shared" si="17"/>
        <v>0</v>
      </c>
      <c r="J165" s="74">
        <f t="shared" si="15"/>
        <v>641.47261255699459</v>
      </c>
      <c r="K165" s="74">
        <f t="shared" si="16"/>
        <v>53.456051046416214</v>
      </c>
    </row>
    <row r="166" spans="1:11" ht="15.75" x14ac:dyDescent="0.25">
      <c r="A166" s="20">
        <v>61729</v>
      </c>
      <c r="B166" s="17" t="s">
        <v>168</v>
      </c>
      <c r="C166" s="17" t="s">
        <v>160</v>
      </c>
      <c r="D166" s="32">
        <v>0</v>
      </c>
      <c r="E166" s="77">
        <f t="shared" si="12"/>
        <v>0</v>
      </c>
      <c r="F166" s="74">
        <f>'landesw Umlage § 3_Plan'!F166</f>
        <v>1863.0505685453647</v>
      </c>
      <c r="G166" s="74">
        <f t="shared" si="13"/>
        <v>0</v>
      </c>
      <c r="H166" s="74">
        <f t="shared" si="14"/>
        <v>0</v>
      </c>
      <c r="I166" s="65">
        <f t="shared" si="17"/>
        <v>0</v>
      </c>
      <c r="J166" s="74">
        <f t="shared" si="15"/>
        <v>1863.0505685453647</v>
      </c>
      <c r="K166" s="74">
        <f t="shared" si="16"/>
        <v>155.25421404544707</v>
      </c>
    </row>
    <row r="167" spans="1:11" ht="15.75" x14ac:dyDescent="0.25">
      <c r="A167" s="20">
        <v>61730</v>
      </c>
      <c r="B167" s="17" t="s">
        <v>169</v>
      </c>
      <c r="C167" s="17" t="s">
        <v>160</v>
      </c>
      <c r="D167" s="32">
        <v>0</v>
      </c>
      <c r="E167" s="77">
        <f t="shared" si="12"/>
        <v>0</v>
      </c>
      <c r="F167" s="74">
        <f>'landesw Umlage § 3_Plan'!F167</f>
        <v>1919.1516367572408</v>
      </c>
      <c r="G167" s="74">
        <f t="shared" si="13"/>
        <v>0</v>
      </c>
      <c r="H167" s="74">
        <f t="shared" si="14"/>
        <v>0</v>
      </c>
      <c r="I167" s="65">
        <f t="shared" si="17"/>
        <v>0</v>
      </c>
      <c r="J167" s="74">
        <f t="shared" si="15"/>
        <v>1919.1516367572408</v>
      </c>
      <c r="K167" s="74">
        <f t="shared" si="16"/>
        <v>159.92930306310339</v>
      </c>
    </row>
    <row r="168" spans="1:11" ht="15.75" x14ac:dyDescent="0.25">
      <c r="A168" s="20">
        <v>61731</v>
      </c>
      <c r="B168" s="17" t="s">
        <v>170</v>
      </c>
      <c r="C168" s="17" t="s">
        <v>160</v>
      </c>
      <c r="D168" s="32">
        <v>0</v>
      </c>
      <c r="E168" s="77">
        <f t="shared" si="12"/>
        <v>0</v>
      </c>
      <c r="F168" s="74">
        <f>'landesw Umlage § 3_Plan'!F168</f>
        <v>1510.4355329219024</v>
      </c>
      <c r="G168" s="74">
        <f t="shared" si="13"/>
        <v>0</v>
      </c>
      <c r="H168" s="74">
        <f t="shared" si="14"/>
        <v>0</v>
      </c>
      <c r="I168" s="65">
        <f t="shared" si="17"/>
        <v>0</v>
      </c>
      <c r="J168" s="74">
        <f t="shared" si="15"/>
        <v>1510.4355329219024</v>
      </c>
      <c r="K168" s="74">
        <f t="shared" si="16"/>
        <v>125.86962774349188</v>
      </c>
    </row>
    <row r="169" spans="1:11" ht="15.75" x14ac:dyDescent="0.25">
      <c r="A169" s="20">
        <v>61740</v>
      </c>
      <c r="B169" s="17" t="s">
        <v>171</v>
      </c>
      <c r="C169" s="17" t="s">
        <v>160</v>
      </c>
      <c r="D169" s="32">
        <v>0</v>
      </c>
      <c r="E169" s="77">
        <f t="shared" si="12"/>
        <v>0</v>
      </c>
      <c r="F169" s="74">
        <f>'landesw Umlage § 3_Plan'!F169</f>
        <v>1940.3103187220033</v>
      </c>
      <c r="G169" s="74">
        <f t="shared" si="13"/>
        <v>0</v>
      </c>
      <c r="H169" s="74">
        <f t="shared" si="14"/>
        <v>0</v>
      </c>
      <c r="I169" s="65">
        <f t="shared" si="17"/>
        <v>0</v>
      </c>
      <c r="J169" s="74">
        <f t="shared" si="15"/>
        <v>1940.3103187220033</v>
      </c>
      <c r="K169" s="74">
        <f t="shared" si="16"/>
        <v>161.69252656016695</v>
      </c>
    </row>
    <row r="170" spans="1:11" ht="15.75" x14ac:dyDescent="0.25">
      <c r="A170" s="20">
        <v>61741</v>
      </c>
      <c r="B170" s="17" t="s">
        <v>172</v>
      </c>
      <c r="C170" s="17" t="s">
        <v>160</v>
      </c>
      <c r="D170" s="32">
        <v>0</v>
      </c>
      <c r="E170" s="77">
        <f t="shared" si="12"/>
        <v>0</v>
      </c>
      <c r="F170" s="74">
        <f>'landesw Umlage § 3_Plan'!F170</f>
        <v>1247.9454134680104</v>
      </c>
      <c r="G170" s="74">
        <f t="shared" si="13"/>
        <v>0</v>
      </c>
      <c r="H170" s="74">
        <f t="shared" si="14"/>
        <v>0</v>
      </c>
      <c r="I170" s="65">
        <f t="shared" si="17"/>
        <v>0</v>
      </c>
      <c r="J170" s="74">
        <f t="shared" si="15"/>
        <v>1247.9454134680104</v>
      </c>
      <c r="K170" s="74">
        <f t="shared" si="16"/>
        <v>103.9954511223342</v>
      </c>
    </row>
    <row r="171" spans="1:11" ht="15.75" x14ac:dyDescent="0.25">
      <c r="A171" s="20">
        <v>61743</v>
      </c>
      <c r="B171" s="17" t="s">
        <v>173</v>
      </c>
      <c r="C171" s="17" t="s">
        <v>160</v>
      </c>
      <c r="D171" s="32">
        <v>0</v>
      </c>
      <c r="E171" s="77">
        <f t="shared" si="12"/>
        <v>0</v>
      </c>
      <c r="F171" s="74">
        <f>'landesw Umlage § 3_Plan'!F171</f>
        <v>702.4741653068844</v>
      </c>
      <c r="G171" s="74">
        <f t="shared" si="13"/>
        <v>0</v>
      </c>
      <c r="H171" s="74">
        <f t="shared" si="14"/>
        <v>0</v>
      </c>
      <c r="I171" s="65">
        <f t="shared" si="17"/>
        <v>0</v>
      </c>
      <c r="J171" s="74">
        <f t="shared" si="15"/>
        <v>702.4741653068844</v>
      </c>
      <c r="K171" s="74">
        <f t="shared" si="16"/>
        <v>58.539513775573703</v>
      </c>
    </row>
    <row r="172" spans="1:11" ht="15.75" x14ac:dyDescent="0.25">
      <c r="A172" s="20">
        <v>61744</v>
      </c>
      <c r="B172" s="17" t="s">
        <v>174</v>
      </c>
      <c r="C172" s="17" t="s">
        <v>160</v>
      </c>
      <c r="D172" s="32">
        <v>0</v>
      </c>
      <c r="E172" s="77">
        <f t="shared" si="12"/>
        <v>0</v>
      </c>
      <c r="F172" s="74">
        <f>'landesw Umlage § 3_Plan'!F172</f>
        <v>589.95202609689659</v>
      </c>
      <c r="G172" s="74">
        <f t="shared" si="13"/>
        <v>0</v>
      </c>
      <c r="H172" s="74">
        <f t="shared" si="14"/>
        <v>0</v>
      </c>
      <c r="I172" s="65">
        <f t="shared" si="17"/>
        <v>0</v>
      </c>
      <c r="J172" s="74">
        <f t="shared" si="15"/>
        <v>589.95202609689659</v>
      </c>
      <c r="K172" s="74">
        <f t="shared" si="16"/>
        <v>49.162668841408049</v>
      </c>
    </row>
    <row r="173" spans="1:11" ht="15.75" x14ac:dyDescent="0.25">
      <c r="A173" s="20">
        <v>61745</v>
      </c>
      <c r="B173" s="17" t="s">
        <v>175</v>
      </c>
      <c r="C173" s="17" t="s">
        <v>160</v>
      </c>
      <c r="D173" s="32">
        <v>0</v>
      </c>
      <c r="E173" s="77">
        <f t="shared" si="12"/>
        <v>0</v>
      </c>
      <c r="F173" s="74">
        <f>'landesw Umlage § 3_Plan'!F173</f>
        <v>1029.2895632210027</v>
      </c>
      <c r="G173" s="74">
        <f t="shared" si="13"/>
        <v>0</v>
      </c>
      <c r="H173" s="74">
        <f t="shared" si="14"/>
        <v>0</v>
      </c>
      <c r="I173" s="65">
        <f t="shared" si="17"/>
        <v>0</v>
      </c>
      <c r="J173" s="74">
        <f t="shared" si="15"/>
        <v>1029.2895632210027</v>
      </c>
      <c r="K173" s="74">
        <f t="shared" si="16"/>
        <v>85.774130268416897</v>
      </c>
    </row>
    <row r="174" spans="1:11" ht="15.75" x14ac:dyDescent="0.25">
      <c r="A174" s="20">
        <v>61746</v>
      </c>
      <c r="B174" s="17" t="s">
        <v>176</v>
      </c>
      <c r="C174" s="17" t="s">
        <v>160</v>
      </c>
      <c r="D174" s="32">
        <v>0</v>
      </c>
      <c r="E174" s="77">
        <f t="shared" si="12"/>
        <v>0</v>
      </c>
      <c r="F174" s="74">
        <f>'landesw Umlage § 3_Plan'!F174</f>
        <v>4312.7758634266729</v>
      </c>
      <c r="G174" s="74">
        <f t="shared" si="13"/>
        <v>0</v>
      </c>
      <c r="H174" s="74">
        <f t="shared" si="14"/>
        <v>0</v>
      </c>
      <c r="I174" s="65">
        <f t="shared" si="17"/>
        <v>0</v>
      </c>
      <c r="J174" s="74">
        <f t="shared" si="15"/>
        <v>4312.7758634266729</v>
      </c>
      <c r="K174" s="74">
        <f t="shared" si="16"/>
        <v>359.39798861888943</v>
      </c>
    </row>
    <row r="175" spans="1:11" ht="15.75" x14ac:dyDescent="0.25">
      <c r="A175" s="20">
        <v>61748</v>
      </c>
      <c r="B175" s="17" t="s">
        <v>177</v>
      </c>
      <c r="C175" s="17" t="s">
        <v>160</v>
      </c>
      <c r="D175" s="32">
        <v>0</v>
      </c>
      <c r="E175" s="77">
        <f t="shared" si="12"/>
        <v>0</v>
      </c>
      <c r="F175" s="74">
        <f>'landesw Umlage § 3_Plan'!F175</f>
        <v>5170.5203334314274</v>
      </c>
      <c r="G175" s="74">
        <f t="shared" si="13"/>
        <v>0</v>
      </c>
      <c r="H175" s="74">
        <f t="shared" si="14"/>
        <v>0</v>
      </c>
      <c r="I175" s="65">
        <f t="shared" si="17"/>
        <v>0</v>
      </c>
      <c r="J175" s="74">
        <f t="shared" si="15"/>
        <v>5170.5203334314274</v>
      </c>
      <c r="K175" s="74">
        <f t="shared" si="16"/>
        <v>430.87669445261895</v>
      </c>
    </row>
    <row r="176" spans="1:11" ht="15.75" x14ac:dyDescent="0.25">
      <c r="A176" s="20">
        <v>61750</v>
      </c>
      <c r="B176" s="17" t="s">
        <v>178</v>
      </c>
      <c r="C176" s="17" t="s">
        <v>160</v>
      </c>
      <c r="D176" s="32">
        <v>321001.36</v>
      </c>
      <c r="E176" s="77">
        <f t="shared" si="12"/>
        <v>128400.54399999999</v>
      </c>
      <c r="F176" s="74">
        <f>'landesw Umlage § 3_Plan'!F176</f>
        <v>1750.5831201914391</v>
      </c>
      <c r="G176" s="74">
        <f t="shared" si="13"/>
        <v>319250.77687980857</v>
      </c>
      <c r="H176" s="74">
        <f t="shared" si="14"/>
        <v>319250.77687980857</v>
      </c>
      <c r="I176" s="65">
        <f t="shared" si="17"/>
        <v>0</v>
      </c>
      <c r="J176" s="74">
        <f t="shared" si="15"/>
        <v>0</v>
      </c>
      <c r="K176" s="74">
        <f t="shared" si="16"/>
        <v>0</v>
      </c>
    </row>
    <row r="177" spans="1:11" ht="15.75" x14ac:dyDescent="0.25">
      <c r="A177" s="20">
        <v>61751</v>
      </c>
      <c r="B177" s="17" t="s">
        <v>179</v>
      </c>
      <c r="C177" s="17" t="s">
        <v>160</v>
      </c>
      <c r="D177" s="32">
        <v>0</v>
      </c>
      <c r="E177" s="77">
        <f t="shared" si="12"/>
        <v>0</v>
      </c>
      <c r="F177" s="74">
        <f>'landesw Umlage § 3_Plan'!F177</f>
        <v>2268.1519055265353</v>
      </c>
      <c r="G177" s="74">
        <f t="shared" si="13"/>
        <v>0</v>
      </c>
      <c r="H177" s="74">
        <f t="shared" si="14"/>
        <v>0</v>
      </c>
      <c r="I177" s="65">
        <f t="shared" si="17"/>
        <v>0</v>
      </c>
      <c r="J177" s="74">
        <f t="shared" si="15"/>
        <v>2268.1519055265353</v>
      </c>
      <c r="K177" s="74">
        <f t="shared" si="16"/>
        <v>189.01265879387793</v>
      </c>
    </row>
    <row r="178" spans="1:11" ht="15.75" x14ac:dyDescent="0.25">
      <c r="A178" s="20">
        <v>61756</v>
      </c>
      <c r="B178" s="17" t="s">
        <v>180</v>
      </c>
      <c r="C178" s="17" t="s">
        <v>160</v>
      </c>
      <c r="D178" s="32">
        <v>0</v>
      </c>
      <c r="E178" s="77">
        <f t="shared" si="12"/>
        <v>0</v>
      </c>
      <c r="F178" s="74">
        <f>'landesw Umlage § 3_Plan'!F178</f>
        <v>4564.4073278832921</v>
      </c>
      <c r="G178" s="74">
        <f t="shared" si="13"/>
        <v>0</v>
      </c>
      <c r="H178" s="74">
        <f t="shared" si="14"/>
        <v>0</v>
      </c>
      <c r="I178" s="65">
        <f t="shared" si="17"/>
        <v>0</v>
      </c>
      <c r="J178" s="74">
        <f t="shared" si="15"/>
        <v>4564.4073278832921</v>
      </c>
      <c r="K178" s="74">
        <f t="shared" si="16"/>
        <v>380.36727732360765</v>
      </c>
    </row>
    <row r="179" spans="1:11" ht="15.75" x14ac:dyDescent="0.25">
      <c r="A179" s="20">
        <v>61757</v>
      </c>
      <c r="B179" s="17" t="s">
        <v>181</v>
      </c>
      <c r="C179" s="17" t="s">
        <v>160</v>
      </c>
      <c r="D179" s="32">
        <v>0</v>
      </c>
      <c r="E179" s="77">
        <f t="shared" si="12"/>
        <v>0</v>
      </c>
      <c r="F179" s="74">
        <f>'landesw Umlage § 3_Plan'!F179</f>
        <v>5104.3009513022525</v>
      </c>
      <c r="G179" s="74">
        <f t="shared" si="13"/>
        <v>0</v>
      </c>
      <c r="H179" s="74">
        <f t="shared" si="14"/>
        <v>0</v>
      </c>
      <c r="I179" s="65">
        <f t="shared" si="17"/>
        <v>0</v>
      </c>
      <c r="J179" s="74">
        <f t="shared" si="15"/>
        <v>5104.3009513022525</v>
      </c>
      <c r="K179" s="74">
        <f t="shared" si="16"/>
        <v>425.35841260852106</v>
      </c>
    </row>
    <row r="180" spans="1:11" ht="15.75" x14ac:dyDescent="0.25">
      <c r="A180" s="20">
        <v>61758</v>
      </c>
      <c r="B180" s="17" t="s">
        <v>182</v>
      </c>
      <c r="C180" s="17" t="s">
        <v>160</v>
      </c>
      <c r="D180" s="32">
        <v>0</v>
      </c>
      <c r="E180" s="77">
        <f t="shared" si="12"/>
        <v>0</v>
      </c>
      <c r="F180" s="74">
        <f>'landesw Umlage § 3_Plan'!F180</f>
        <v>2166.274912501231</v>
      </c>
      <c r="G180" s="74">
        <f t="shared" si="13"/>
        <v>0</v>
      </c>
      <c r="H180" s="74">
        <f t="shared" si="14"/>
        <v>0</v>
      </c>
      <c r="I180" s="65">
        <f t="shared" si="17"/>
        <v>0</v>
      </c>
      <c r="J180" s="74">
        <f t="shared" si="15"/>
        <v>2166.274912501231</v>
      </c>
      <c r="K180" s="74">
        <f t="shared" si="16"/>
        <v>180.52290937510259</v>
      </c>
    </row>
    <row r="181" spans="1:11" ht="15.75" x14ac:dyDescent="0.25">
      <c r="A181" s="20">
        <v>61759</v>
      </c>
      <c r="B181" s="17" t="s">
        <v>183</v>
      </c>
      <c r="C181" s="17" t="s">
        <v>160</v>
      </c>
      <c r="D181" s="32">
        <v>0</v>
      </c>
      <c r="E181" s="77">
        <f t="shared" si="12"/>
        <v>0</v>
      </c>
      <c r="F181" s="74">
        <f>'landesw Umlage § 3_Plan'!F181</f>
        <v>1854.0845541983417</v>
      </c>
      <c r="G181" s="74">
        <f t="shared" si="13"/>
        <v>0</v>
      </c>
      <c r="H181" s="74">
        <f t="shared" si="14"/>
        <v>0</v>
      </c>
      <c r="I181" s="65">
        <f t="shared" si="17"/>
        <v>0</v>
      </c>
      <c r="J181" s="74">
        <f t="shared" si="15"/>
        <v>1854.0845541983417</v>
      </c>
      <c r="K181" s="74">
        <f t="shared" si="16"/>
        <v>154.50704618319514</v>
      </c>
    </row>
    <row r="182" spans="1:11" ht="15.75" x14ac:dyDescent="0.25">
      <c r="A182" s="20">
        <v>61760</v>
      </c>
      <c r="B182" s="17" t="s">
        <v>184</v>
      </c>
      <c r="C182" s="17" t="s">
        <v>160</v>
      </c>
      <c r="D182" s="32">
        <v>0</v>
      </c>
      <c r="E182" s="77">
        <f t="shared" si="12"/>
        <v>0</v>
      </c>
      <c r="F182" s="74">
        <f>'landesw Umlage § 3_Plan'!F182</f>
        <v>15180.713584125115</v>
      </c>
      <c r="G182" s="74">
        <f t="shared" si="13"/>
        <v>0</v>
      </c>
      <c r="H182" s="74">
        <f t="shared" si="14"/>
        <v>0</v>
      </c>
      <c r="I182" s="65">
        <f t="shared" si="17"/>
        <v>0</v>
      </c>
      <c r="J182" s="74">
        <f t="shared" si="15"/>
        <v>15180.713584125115</v>
      </c>
      <c r="K182" s="74">
        <f t="shared" si="16"/>
        <v>1265.0594653437595</v>
      </c>
    </row>
    <row r="183" spans="1:11" ht="15.75" x14ac:dyDescent="0.25">
      <c r="A183" s="20">
        <v>61761</v>
      </c>
      <c r="B183" s="17" t="s">
        <v>304</v>
      </c>
      <c r="C183" s="17" t="s">
        <v>160</v>
      </c>
      <c r="D183" s="32">
        <v>0</v>
      </c>
      <c r="E183" s="77">
        <f t="shared" si="12"/>
        <v>0</v>
      </c>
      <c r="F183" s="74">
        <f>'landesw Umlage § 3_Plan'!F183</f>
        <v>1381.8648675460902</v>
      </c>
      <c r="G183" s="74">
        <f t="shared" si="13"/>
        <v>0</v>
      </c>
      <c r="H183" s="74">
        <f t="shared" si="14"/>
        <v>0</v>
      </c>
      <c r="I183" s="65">
        <f t="shared" si="17"/>
        <v>0</v>
      </c>
      <c r="J183" s="74">
        <f t="shared" si="15"/>
        <v>1381.8648675460902</v>
      </c>
      <c r="K183" s="74">
        <f t="shared" si="16"/>
        <v>115.15540562884085</v>
      </c>
    </row>
    <row r="184" spans="1:11" ht="15.75" x14ac:dyDescent="0.25">
      <c r="A184" s="20">
        <v>61762</v>
      </c>
      <c r="B184" s="17" t="s">
        <v>186</v>
      </c>
      <c r="C184" s="17" t="s">
        <v>160</v>
      </c>
      <c r="D184" s="32">
        <v>0</v>
      </c>
      <c r="E184" s="77">
        <f t="shared" si="12"/>
        <v>0</v>
      </c>
      <c r="F184" s="74">
        <f>'landesw Umlage § 3_Plan'!F184</f>
        <v>2065.2518704686613</v>
      </c>
      <c r="G184" s="74">
        <f t="shared" si="13"/>
        <v>0</v>
      </c>
      <c r="H184" s="74">
        <f t="shared" si="14"/>
        <v>0</v>
      </c>
      <c r="I184" s="65">
        <f t="shared" si="17"/>
        <v>0</v>
      </c>
      <c r="J184" s="74">
        <f t="shared" si="15"/>
        <v>2065.2518704686613</v>
      </c>
      <c r="K184" s="74">
        <f t="shared" si="16"/>
        <v>172.10432253905512</v>
      </c>
    </row>
    <row r="185" spans="1:11" ht="15.75" x14ac:dyDescent="0.25">
      <c r="A185" s="20">
        <v>61763</v>
      </c>
      <c r="B185" s="17" t="s">
        <v>187</v>
      </c>
      <c r="C185" s="17" t="s">
        <v>160</v>
      </c>
      <c r="D185" s="32">
        <v>0</v>
      </c>
      <c r="E185" s="77">
        <f t="shared" si="12"/>
        <v>0</v>
      </c>
      <c r="F185" s="74">
        <f>'landesw Umlage § 3_Plan'!F185</f>
        <v>4519.2066758097608</v>
      </c>
      <c r="G185" s="74">
        <f t="shared" si="13"/>
        <v>0</v>
      </c>
      <c r="H185" s="74">
        <f t="shared" si="14"/>
        <v>0</v>
      </c>
      <c r="I185" s="65">
        <f t="shared" si="17"/>
        <v>0</v>
      </c>
      <c r="J185" s="74">
        <f t="shared" si="15"/>
        <v>4519.2066758097608</v>
      </c>
      <c r="K185" s="74">
        <f t="shared" si="16"/>
        <v>376.60055631748008</v>
      </c>
    </row>
    <row r="186" spans="1:11" ht="15.75" x14ac:dyDescent="0.25">
      <c r="A186" s="20">
        <v>61764</v>
      </c>
      <c r="B186" s="17" t="s">
        <v>188</v>
      </c>
      <c r="C186" s="17" t="s">
        <v>160</v>
      </c>
      <c r="D186" s="32">
        <v>0</v>
      </c>
      <c r="E186" s="77">
        <f t="shared" si="12"/>
        <v>0</v>
      </c>
      <c r="F186" s="74">
        <f>'landesw Umlage § 3_Plan'!F186</f>
        <v>4262.8180566888859</v>
      </c>
      <c r="G186" s="74">
        <f t="shared" si="13"/>
        <v>0</v>
      </c>
      <c r="H186" s="74">
        <f t="shared" si="14"/>
        <v>0</v>
      </c>
      <c r="I186" s="65">
        <f t="shared" si="17"/>
        <v>0</v>
      </c>
      <c r="J186" s="74">
        <f t="shared" si="15"/>
        <v>4262.8180566888859</v>
      </c>
      <c r="K186" s="74">
        <f t="shared" si="16"/>
        <v>355.23483805740716</v>
      </c>
    </row>
    <row r="187" spans="1:11" ht="15.75" x14ac:dyDescent="0.25">
      <c r="A187" s="20">
        <v>61765</v>
      </c>
      <c r="B187" s="17" t="s">
        <v>189</v>
      </c>
      <c r="C187" s="17" t="s">
        <v>160</v>
      </c>
      <c r="D187" s="32">
        <v>0</v>
      </c>
      <c r="E187" s="77">
        <f t="shared" si="12"/>
        <v>0</v>
      </c>
      <c r="F187" s="74">
        <f>'landesw Umlage § 3_Plan'!F187</f>
        <v>6814.6714935854961</v>
      </c>
      <c r="G187" s="74">
        <f t="shared" si="13"/>
        <v>0</v>
      </c>
      <c r="H187" s="74">
        <f t="shared" si="14"/>
        <v>0</v>
      </c>
      <c r="I187" s="65">
        <f t="shared" si="17"/>
        <v>0</v>
      </c>
      <c r="J187" s="74">
        <f t="shared" si="15"/>
        <v>6814.6714935854961</v>
      </c>
      <c r="K187" s="74">
        <f t="shared" si="16"/>
        <v>567.88929113212464</v>
      </c>
    </row>
    <row r="188" spans="1:11" ht="15.75" x14ac:dyDescent="0.25">
      <c r="A188" s="20">
        <v>61766</v>
      </c>
      <c r="B188" s="17" t="s">
        <v>160</v>
      </c>
      <c r="C188" s="17" t="s">
        <v>160</v>
      </c>
      <c r="D188" s="32">
        <v>0</v>
      </c>
      <c r="E188" s="77">
        <f t="shared" si="12"/>
        <v>0</v>
      </c>
      <c r="F188" s="74">
        <f>'landesw Umlage § 3_Plan'!F188</f>
        <v>20457.884380585514</v>
      </c>
      <c r="G188" s="74">
        <f t="shared" si="13"/>
        <v>0</v>
      </c>
      <c r="H188" s="74">
        <f t="shared" si="14"/>
        <v>0</v>
      </c>
      <c r="I188" s="65">
        <f t="shared" si="17"/>
        <v>0</v>
      </c>
      <c r="J188" s="74">
        <f t="shared" si="15"/>
        <v>20457.884380585514</v>
      </c>
      <c r="K188" s="74">
        <f t="shared" si="16"/>
        <v>1704.8236983821262</v>
      </c>
    </row>
    <row r="189" spans="1:11" ht="15.75" x14ac:dyDescent="0.25">
      <c r="A189" s="20">
        <v>62007</v>
      </c>
      <c r="B189" s="17" t="s">
        <v>190</v>
      </c>
      <c r="C189" s="17" t="s">
        <v>191</v>
      </c>
      <c r="D189" s="32">
        <v>0</v>
      </c>
      <c r="E189" s="77">
        <f t="shared" si="12"/>
        <v>0</v>
      </c>
      <c r="F189" s="74">
        <f>'landesw Umlage § 3_Plan'!F189</f>
        <v>8702.7852805695184</v>
      </c>
      <c r="G189" s="74">
        <f t="shared" si="13"/>
        <v>0</v>
      </c>
      <c r="H189" s="74">
        <f t="shared" si="14"/>
        <v>0</v>
      </c>
      <c r="I189" s="65">
        <f t="shared" si="17"/>
        <v>0</v>
      </c>
      <c r="J189" s="74">
        <f t="shared" si="15"/>
        <v>8702.7852805695184</v>
      </c>
      <c r="K189" s="74">
        <f t="shared" si="16"/>
        <v>725.23210671412653</v>
      </c>
    </row>
    <row r="190" spans="1:11" ht="15.75" x14ac:dyDescent="0.25">
      <c r="A190" s="20">
        <v>62008</v>
      </c>
      <c r="B190" s="17" t="s">
        <v>192</v>
      </c>
      <c r="C190" s="17" t="s">
        <v>191</v>
      </c>
      <c r="D190" s="32">
        <v>0</v>
      </c>
      <c r="E190" s="77">
        <f t="shared" si="12"/>
        <v>0</v>
      </c>
      <c r="F190" s="74">
        <f>'landesw Umlage § 3_Plan'!F190</f>
        <v>1291.8800564813157</v>
      </c>
      <c r="G190" s="74">
        <f t="shared" si="13"/>
        <v>0</v>
      </c>
      <c r="H190" s="74">
        <f t="shared" si="14"/>
        <v>0</v>
      </c>
      <c r="I190" s="65">
        <f t="shared" si="17"/>
        <v>0</v>
      </c>
      <c r="J190" s="74">
        <f t="shared" si="15"/>
        <v>1291.8800564813157</v>
      </c>
      <c r="K190" s="74">
        <f t="shared" si="16"/>
        <v>107.65667137344298</v>
      </c>
    </row>
    <row r="191" spans="1:11" ht="15.75" x14ac:dyDescent="0.25">
      <c r="A191" s="20">
        <v>62010</v>
      </c>
      <c r="B191" s="17" t="s">
        <v>193</v>
      </c>
      <c r="C191" s="17" t="s">
        <v>191</v>
      </c>
      <c r="D191" s="32">
        <v>0</v>
      </c>
      <c r="E191" s="77">
        <f t="shared" si="12"/>
        <v>0</v>
      </c>
      <c r="F191" s="74">
        <f>'landesw Umlage § 3_Plan'!F191</f>
        <v>490.55269736646773</v>
      </c>
      <c r="G191" s="74">
        <f t="shared" si="13"/>
        <v>0</v>
      </c>
      <c r="H191" s="74">
        <f t="shared" si="14"/>
        <v>0</v>
      </c>
      <c r="I191" s="65">
        <f t="shared" si="17"/>
        <v>0</v>
      </c>
      <c r="J191" s="74">
        <f t="shared" si="15"/>
        <v>490.55269736646773</v>
      </c>
      <c r="K191" s="74">
        <f t="shared" si="16"/>
        <v>40.879391447205641</v>
      </c>
    </row>
    <row r="192" spans="1:11" ht="15.75" x14ac:dyDescent="0.25">
      <c r="A192" s="20">
        <v>62014</v>
      </c>
      <c r="B192" s="17" t="s">
        <v>194</v>
      </c>
      <c r="C192" s="17" t="s">
        <v>191</v>
      </c>
      <c r="D192" s="32">
        <v>0</v>
      </c>
      <c r="E192" s="77">
        <f t="shared" si="12"/>
        <v>0</v>
      </c>
      <c r="F192" s="74">
        <f>'landesw Umlage § 3_Plan'!F192</f>
        <v>2103.9355325585593</v>
      </c>
      <c r="G192" s="74">
        <f t="shared" si="13"/>
        <v>0</v>
      </c>
      <c r="H192" s="74">
        <f t="shared" si="14"/>
        <v>0</v>
      </c>
      <c r="I192" s="65">
        <f t="shared" si="17"/>
        <v>0</v>
      </c>
      <c r="J192" s="74">
        <f t="shared" si="15"/>
        <v>2103.9355325585593</v>
      </c>
      <c r="K192" s="74">
        <f t="shared" si="16"/>
        <v>175.32796104654662</v>
      </c>
    </row>
    <row r="193" spans="1:11" ht="15.75" x14ac:dyDescent="0.25">
      <c r="A193" s="20">
        <v>62021</v>
      </c>
      <c r="B193" s="17" t="s">
        <v>195</v>
      </c>
      <c r="C193" s="17" t="s">
        <v>191</v>
      </c>
      <c r="D193" s="32">
        <v>0</v>
      </c>
      <c r="E193" s="77">
        <f t="shared" si="12"/>
        <v>0</v>
      </c>
      <c r="F193" s="74">
        <f>'landesw Umlage § 3_Plan'!F193</f>
        <v>417.23015264146869</v>
      </c>
      <c r="G193" s="74">
        <f t="shared" si="13"/>
        <v>0</v>
      </c>
      <c r="H193" s="74">
        <f t="shared" si="14"/>
        <v>0</v>
      </c>
      <c r="I193" s="65">
        <f t="shared" si="17"/>
        <v>0</v>
      </c>
      <c r="J193" s="74">
        <f t="shared" si="15"/>
        <v>417.23015264146869</v>
      </c>
      <c r="K193" s="74">
        <f t="shared" si="16"/>
        <v>34.769179386789055</v>
      </c>
    </row>
    <row r="194" spans="1:11" ht="15.75" x14ac:dyDescent="0.25">
      <c r="A194" s="20">
        <v>62026</v>
      </c>
      <c r="B194" s="17" t="s">
        <v>196</v>
      </c>
      <c r="C194" s="17" t="s">
        <v>191</v>
      </c>
      <c r="D194" s="32">
        <v>0</v>
      </c>
      <c r="E194" s="77">
        <f t="shared" si="12"/>
        <v>0</v>
      </c>
      <c r="F194" s="74">
        <f>'landesw Umlage § 3_Plan'!F194</f>
        <v>864.54057484890166</v>
      </c>
      <c r="G194" s="74">
        <f t="shared" si="13"/>
        <v>0</v>
      </c>
      <c r="H194" s="74">
        <f t="shared" si="14"/>
        <v>0</v>
      </c>
      <c r="I194" s="65">
        <f t="shared" si="17"/>
        <v>0</v>
      </c>
      <c r="J194" s="74">
        <f t="shared" si="15"/>
        <v>864.54057484890166</v>
      </c>
      <c r="K194" s="74">
        <f t="shared" si="16"/>
        <v>72.045047904075133</v>
      </c>
    </row>
    <row r="195" spans="1:11" ht="15.75" x14ac:dyDescent="0.25">
      <c r="A195" s="20">
        <v>62032</v>
      </c>
      <c r="B195" s="17" t="s">
        <v>197</v>
      </c>
      <c r="C195" s="17" t="s">
        <v>191</v>
      </c>
      <c r="D195" s="32">
        <v>0</v>
      </c>
      <c r="E195" s="77">
        <f t="shared" si="12"/>
        <v>0</v>
      </c>
      <c r="F195" s="74">
        <f>'landesw Umlage § 3_Plan'!F195</f>
        <v>1150.0497002901132</v>
      </c>
      <c r="G195" s="74">
        <f t="shared" si="13"/>
        <v>0</v>
      </c>
      <c r="H195" s="74">
        <f t="shared" si="14"/>
        <v>0</v>
      </c>
      <c r="I195" s="65">
        <f t="shared" si="17"/>
        <v>0</v>
      </c>
      <c r="J195" s="74">
        <f t="shared" si="15"/>
        <v>1150.0497002901132</v>
      </c>
      <c r="K195" s="74">
        <f t="shared" si="16"/>
        <v>95.837475024176101</v>
      </c>
    </row>
    <row r="196" spans="1:11" ht="15.75" x14ac:dyDescent="0.25">
      <c r="A196" s="20">
        <v>62034</v>
      </c>
      <c r="B196" s="17" t="s">
        <v>198</v>
      </c>
      <c r="C196" s="17" t="s">
        <v>191</v>
      </c>
      <c r="D196" s="32">
        <v>0</v>
      </c>
      <c r="E196" s="77">
        <f t="shared" ref="E196:E259" si="18">D196*0.4</f>
        <v>0</v>
      </c>
      <c r="F196" s="74">
        <f>'landesw Umlage § 3_Plan'!F196</f>
        <v>1219.5099522486673</v>
      </c>
      <c r="G196" s="74">
        <f t="shared" ref="G196:G259" si="19">IF(D196-F196&lt;0,0,D196-F196)</f>
        <v>0</v>
      </c>
      <c r="H196" s="74">
        <f t="shared" ref="H196:H259" si="20">IF(G196&lt;0,0,G196)</f>
        <v>0</v>
      </c>
      <c r="I196" s="65">
        <f t="shared" si="17"/>
        <v>0</v>
      </c>
      <c r="J196" s="74">
        <f t="shared" ref="J196:J259" si="21">IF(E196=0,F196,0)</f>
        <v>1219.5099522486673</v>
      </c>
      <c r="K196" s="74">
        <f t="shared" ref="K196:K259" si="22">J196/12</f>
        <v>101.62582935405561</v>
      </c>
    </row>
    <row r="197" spans="1:11" ht="15.75" x14ac:dyDescent="0.25">
      <c r="A197" s="20">
        <v>62036</v>
      </c>
      <c r="B197" s="17" t="s">
        <v>199</v>
      </c>
      <c r="C197" s="17" t="s">
        <v>191</v>
      </c>
      <c r="D197" s="32">
        <v>0</v>
      </c>
      <c r="E197" s="77">
        <f t="shared" si="18"/>
        <v>0</v>
      </c>
      <c r="F197" s="74">
        <f>'landesw Umlage § 3_Plan'!F197</f>
        <v>1350.5354710833114</v>
      </c>
      <c r="G197" s="74">
        <f t="shared" si="19"/>
        <v>0</v>
      </c>
      <c r="H197" s="74">
        <f t="shared" si="20"/>
        <v>0</v>
      </c>
      <c r="I197" s="65">
        <f t="shared" ref="I197:I260" si="23">IF(G197&lt;0,G197,0)</f>
        <v>0</v>
      </c>
      <c r="J197" s="74">
        <f t="shared" si="21"/>
        <v>1350.5354710833114</v>
      </c>
      <c r="K197" s="74">
        <f t="shared" si="22"/>
        <v>112.54462259027595</v>
      </c>
    </row>
    <row r="198" spans="1:11" ht="15.75" x14ac:dyDescent="0.25">
      <c r="A198" s="20">
        <v>62038</v>
      </c>
      <c r="B198" s="17" t="s">
        <v>200</v>
      </c>
      <c r="C198" s="17" t="s">
        <v>191</v>
      </c>
      <c r="D198" s="32">
        <v>202727.59</v>
      </c>
      <c r="E198" s="77">
        <f t="shared" si="18"/>
        <v>81091.036000000007</v>
      </c>
      <c r="F198" s="74">
        <f>'landesw Umlage § 3_Plan'!F198</f>
        <v>9734.0804049729923</v>
      </c>
      <c r="G198" s="74">
        <f t="shared" si="19"/>
        <v>192993.50959502702</v>
      </c>
      <c r="H198" s="74">
        <f t="shared" si="20"/>
        <v>192993.50959502702</v>
      </c>
      <c r="I198" s="65">
        <f t="shared" si="23"/>
        <v>0</v>
      </c>
      <c r="J198" s="74">
        <f t="shared" si="21"/>
        <v>0</v>
      </c>
      <c r="K198" s="74">
        <f t="shared" si="22"/>
        <v>0</v>
      </c>
    </row>
    <row r="199" spans="1:11" ht="15.75" x14ac:dyDescent="0.25">
      <c r="A199" s="20">
        <v>62039</v>
      </c>
      <c r="B199" s="17" t="s">
        <v>201</v>
      </c>
      <c r="C199" s="17" t="s">
        <v>191</v>
      </c>
      <c r="D199" s="32">
        <v>0</v>
      </c>
      <c r="E199" s="77">
        <f t="shared" si="18"/>
        <v>0</v>
      </c>
      <c r="F199" s="74">
        <f>'landesw Umlage § 3_Plan'!F199</f>
        <v>1803.3355224370489</v>
      </c>
      <c r="G199" s="74">
        <f t="shared" si="19"/>
        <v>0</v>
      </c>
      <c r="H199" s="74">
        <f t="shared" si="20"/>
        <v>0</v>
      </c>
      <c r="I199" s="65">
        <f t="shared" si="23"/>
        <v>0</v>
      </c>
      <c r="J199" s="74">
        <f t="shared" si="21"/>
        <v>1803.3355224370489</v>
      </c>
      <c r="K199" s="74">
        <f t="shared" si="22"/>
        <v>150.27796020308742</v>
      </c>
    </row>
    <row r="200" spans="1:11" ht="15.75" x14ac:dyDescent="0.25">
      <c r="A200" s="20">
        <v>62040</v>
      </c>
      <c r="B200" s="17" t="s">
        <v>202</v>
      </c>
      <c r="C200" s="17" t="s">
        <v>191</v>
      </c>
      <c r="D200" s="32">
        <v>0</v>
      </c>
      <c r="E200" s="77">
        <f t="shared" si="18"/>
        <v>0</v>
      </c>
      <c r="F200" s="74">
        <f>'landesw Umlage § 3_Plan'!F200</f>
        <v>12347.54275419357</v>
      </c>
      <c r="G200" s="74">
        <f t="shared" si="19"/>
        <v>0</v>
      </c>
      <c r="H200" s="74">
        <f t="shared" si="20"/>
        <v>0</v>
      </c>
      <c r="I200" s="65">
        <f t="shared" si="23"/>
        <v>0</v>
      </c>
      <c r="J200" s="74">
        <f t="shared" si="21"/>
        <v>12347.54275419357</v>
      </c>
      <c r="K200" s="74">
        <f t="shared" si="22"/>
        <v>1028.9618961827975</v>
      </c>
    </row>
    <row r="201" spans="1:11" ht="15.75" x14ac:dyDescent="0.25">
      <c r="A201" s="20">
        <v>62041</v>
      </c>
      <c r="B201" s="17" t="s">
        <v>203</v>
      </c>
      <c r="C201" s="17" t="s">
        <v>191</v>
      </c>
      <c r="D201" s="32">
        <v>0</v>
      </c>
      <c r="E201" s="77">
        <f t="shared" si="18"/>
        <v>0</v>
      </c>
      <c r="F201" s="74">
        <f>'landesw Umlage § 3_Plan'!F201</f>
        <v>15227.143470637029</v>
      </c>
      <c r="G201" s="74">
        <f t="shared" si="19"/>
        <v>0</v>
      </c>
      <c r="H201" s="74">
        <f t="shared" si="20"/>
        <v>0</v>
      </c>
      <c r="I201" s="65">
        <f t="shared" si="23"/>
        <v>0</v>
      </c>
      <c r="J201" s="74">
        <f t="shared" si="21"/>
        <v>15227.143470637029</v>
      </c>
      <c r="K201" s="74">
        <f t="shared" si="22"/>
        <v>1268.9286225530857</v>
      </c>
    </row>
    <row r="202" spans="1:11" ht="15.75" x14ac:dyDescent="0.25">
      <c r="A202" s="20">
        <v>62042</v>
      </c>
      <c r="B202" s="17" t="s">
        <v>204</v>
      </c>
      <c r="C202" s="17" t="s">
        <v>191</v>
      </c>
      <c r="D202" s="32">
        <v>0</v>
      </c>
      <c r="E202" s="77">
        <f t="shared" si="18"/>
        <v>0</v>
      </c>
      <c r="F202" s="74">
        <f>'landesw Umlage § 3_Plan'!F202</f>
        <v>4229.4959598205714</v>
      </c>
      <c r="G202" s="74">
        <f t="shared" si="19"/>
        <v>0</v>
      </c>
      <c r="H202" s="74">
        <f t="shared" si="20"/>
        <v>0</v>
      </c>
      <c r="I202" s="65">
        <f t="shared" si="23"/>
        <v>0</v>
      </c>
      <c r="J202" s="74">
        <f t="shared" si="21"/>
        <v>4229.4959598205714</v>
      </c>
      <c r="K202" s="74">
        <f t="shared" si="22"/>
        <v>352.45799665171427</v>
      </c>
    </row>
    <row r="203" spans="1:11" ht="15.75" x14ac:dyDescent="0.25">
      <c r="A203" s="20">
        <v>62043</v>
      </c>
      <c r="B203" s="17" t="s">
        <v>205</v>
      </c>
      <c r="C203" s="17" t="s">
        <v>191</v>
      </c>
      <c r="D203" s="32">
        <v>0</v>
      </c>
      <c r="E203" s="77">
        <f t="shared" si="18"/>
        <v>0</v>
      </c>
      <c r="F203" s="74">
        <f>'landesw Umlage § 3_Plan'!F203</f>
        <v>3466.653368850451</v>
      </c>
      <c r="G203" s="74">
        <f t="shared" si="19"/>
        <v>0</v>
      </c>
      <c r="H203" s="74">
        <f t="shared" si="20"/>
        <v>0</v>
      </c>
      <c r="I203" s="65">
        <f t="shared" si="23"/>
        <v>0</v>
      </c>
      <c r="J203" s="74">
        <f t="shared" si="21"/>
        <v>3466.653368850451</v>
      </c>
      <c r="K203" s="74">
        <f t="shared" si="22"/>
        <v>288.88778073753758</v>
      </c>
    </row>
    <row r="204" spans="1:11" ht="15.75" x14ac:dyDescent="0.25">
      <c r="A204" s="20">
        <v>62044</v>
      </c>
      <c r="B204" s="17" t="s">
        <v>206</v>
      </c>
      <c r="C204" s="17" t="s">
        <v>191</v>
      </c>
      <c r="D204" s="32">
        <v>0</v>
      </c>
      <c r="E204" s="77">
        <f t="shared" si="18"/>
        <v>0</v>
      </c>
      <c r="F204" s="74">
        <f>'landesw Umlage § 3_Plan'!F204</f>
        <v>2718.3303422691529</v>
      </c>
      <c r="G204" s="74">
        <f t="shared" si="19"/>
        <v>0</v>
      </c>
      <c r="H204" s="74">
        <f t="shared" si="20"/>
        <v>0</v>
      </c>
      <c r="I204" s="65">
        <f t="shared" si="23"/>
        <v>0</v>
      </c>
      <c r="J204" s="74">
        <f t="shared" si="21"/>
        <v>2718.3303422691529</v>
      </c>
      <c r="K204" s="74">
        <f t="shared" si="22"/>
        <v>226.52752852242941</v>
      </c>
    </row>
    <row r="205" spans="1:11" ht="15.75" x14ac:dyDescent="0.25">
      <c r="A205" s="20">
        <v>62045</v>
      </c>
      <c r="B205" s="17" t="s">
        <v>207</v>
      </c>
      <c r="C205" s="17" t="s">
        <v>191</v>
      </c>
      <c r="D205" s="32">
        <v>0</v>
      </c>
      <c r="E205" s="77">
        <f t="shared" si="18"/>
        <v>0</v>
      </c>
      <c r="F205" s="74">
        <f>'landesw Umlage § 3_Plan'!F205</f>
        <v>1916.2336497927911</v>
      </c>
      <c r="G205" s="74">
        <f t="shared" si="19"/>
        <v>0</v>
      </c>
      <c r="H205" s="74">
        <f t="shared" si="20"/>
        <v>0</v>
      </c>
      <c r="I205" s="65">
        <f t="shared" si="23"/>
        <v>0</v>
      </c>
      <c r="J205" s="74">
        <f t="shared" si="21"/>
        <v>1916.2336497927911</v>
      </c>
      <c r="K205" s="74">
        <f t="shared" si="22"/>
        <v>159.68613748273259</v>
      </c>
    </row>
    <row r="206" spans="1:11" ht="15.75" x14ac:dyDescent="0.25">
      <c r="A206" s="20">
        <v>62046</v>
      </c>
      <c r="B206" s="17" t="s">
        <v>208</v>
      </c>
      <c r="C206" s="17" t="s">
        <v>191</v>
      </c>
      <c r="D206" s="32">
        <v>0</v>
      </c>
      <c r="E206" s="77">
        <f t="shared" si="18"/>
        <v>0</v>
      </c>
      <c r="F206" s="74">
        <f>'landesw Umlage § 3_Plan'!F206</f>
        <v>2649.1729198616395</v>
      </c>
      <c r="G206" s="74">
        <f t="shared" si="19"/>
        <v>0</v>
      </c>
      <c r="H206" s="74">
        <f t="shared" si="20"/>
        <v>0</v>
      </c>
      <c r="I206" s="65">
        <f t="shared" si="23"/>
        <v>0</v>
      </c>
      <c r="J206" s="74">
        <f t="shared" si="21"/>
        <v>2649.1729198616395</v>
      </c>
      <c r="K206" s="74">
        <f t="shared" si="22"/>
        <v>220.76440998846996</v>
      </c>
    </row>
    <row r="207" spans="1:11" ht="15.75" x14ac:dyDescent="0.25">
      <c r="A207" s="20">
        <v>62047</v>
      </c>
      <c r="B207" s="17" t="s">
        <v>209</v>
      </c>
      <c r="C207" s="17" t="s">
        <v>191</v>
      </c>
      <c r="D207" s="32">
        <v>0</v>
      </c>
      <c r="E207" s="77">
        <f t="shared" si="18"/>
        <v>0</v>
      </c>
      <c r="F207" s="74">
        <f>'landesw Umlage § 3_Plan'!F207</f>
        <v>6792.9955923819707</v>
      </c>
      <c r="G207" s="74">
        <f t="shared" si="19"/>
        <v>0</v>
      </c>
      <c r="H207" s="74">
        <f t="shared" si="20"/>
        <v>0</v>
      </c>
      <c r="I207" s="65">
        <f t="shared" si="23"/>
        <v>0</v>
      </c>
      <c r="J207" s="74">
        <f t="shared" si="21"/>
        <v>6792.9955923819707</v>
      </c>
      <c r="K207" s="74">
        <f t="shared" si="22"/>
        <v>566.08296603183089</v>
      </c>
    </row>
    <row r="208" spans="1:11" ht="15.75" x14ac:dyDescent="0.25">
      <c r="A208" s="20">
        <v>62048</v>
      </c>
      <c r="B208" s="17" t="s">
        <v>210</v>
      </c>
      <c r="C208" s="17" t="s">
        <v>191</v>
      </c>
      <c r="D208" s="32">
        <v>0</v>
      </c>
      <c r="E208" s="77">
        <f t="shared" si="18"/>
        <v>0</v>
      </c>
      <c r="F208" s="74">
        <f>'landesw Umlage § 3_Plan'!F208</f>
        <v>4959.1434071784543</v>
      </c>
      <c r="G208" s="74">
        <f t="shared" si="19"/>
        <v>0</v>
      </c>
      <c r="H208" s="74">
        <f t="shared" si="20"/>
        <v>0</v>
      </c>
      <c r="I208" s="65">
        <f t="shared" si="23"/>
        <v>0</v>
      </c>
      <c r="J208" s="74">
        <f t="shared" si="21"/>
        <v>4959.1434071784543</v>
      </c>
      <c r="K208" s="74">
        <f t="shared" si="22"/>
        <v>413.26195059820452</v>
      </c>
    </row>
    <row r="209" spans="1:11" ht="15.75" x14ac:dyDescent="0.25">
      <c r="A209" s="20">
        <v>62105</v>
      </c>
      <c r="B209" s="17" t="s">
        <v>211</v>
      </c>
      <c r="C209" s="17" t="s">
        <v>212</v>
      </c>
      <c r="D209" s="32">
        <v>0</v>
      </c>
      <c r="E209" s="77">
        <f t="shared" si="18"/>
        <v>0</v>
      </c>
      <c r="F209" s="74">
        <f>'landesw Umlage § 3_Plan'!F209</f>
        <v>1783.8961938344821</v>
      </c>
      <c r="G209" s="74">
        <f t="shared" si="19"/>
        <v>0</v>
      </c>
      <c r="H209" s="74">
        <f t="shared" si="20"/>
        <v>0</v>
      </c>
      <c r="I209" s="65">
        <f t="shared" si="23"/>
        <v>0</v>
      </c>
      <c r="J209" s="74">
        <f t="shared" si="21"/>
        <v>1783.8961938344821</v>
      </c>
      <c r="K209" s="74">
        <f t="shared" si="22"/>
        <v>148.6580161528735</v>
      </c>
    </row>
    <row r="210" spans="1:11" ht="15.75" x14ac:dyDescent="0.25">
      <c r="A210" s="20">
        <v>62115</v>
      </c>
      <c r="B210" s="17" t="s">
        <v>213</v>
      </c>
      <c r="C210" s="17" t="s">
        <v>212</v>
      </c>
      <c r="D210" s="32">
        <v>0</v>
      </c>
      <c r="E210" s="77">
        <f t="shared" si="18"/>
        <v>0</v>
      </c>
      <c r="F210" s="74">
        <f>'landesw Umlage § 3_Plan'!F210</f>
        <v>5672.3538471174406</v>
      </c>
      <c r="G210" s="74">
        <f t="shared" si="19"/>
        <v>0</v>
      </c>
      <c r="H210" s="74">
        <f t="shared" si="20"/>
        <v>0</v>
      </c>
      <c r="I210" s="65">
        <f t="shared" si="23"/>
        <v>0</v>
      </c>
      <c r="J210" s="74">
        <f t="shared" si="21"/>
        <v>5672.3538471174406</v>
      </c>
      <c r="K210" s="74">
        <f t="shared" si="22"/>
        <v>472.69615392645341</v>
      </c>
    </row>
    <row r="211" spans="1:11" ht="15.75" x14ac:dyDescent="0.25">
      <c r="A211" s="20">
        <v>62116</v>
      </c>
      <c r="B211" s="17" t="s">
        <v>214</v>
      </c>
      <c r="C211" s="17" t="s">
        <v>212</v>
      </c>
      <c r="D211" s="32">
        <v>0</v>
      </c>
      <c r="E211" s="77">
        <f t="shared" si="18"/>
        <v>0</v>
      </c>
      <c r="F211" s="74">
        <f>'landesw Umlage § 3_Plan'!F211</f>
        <v>3914.5636287243069</v>
      </c>
      <c r="G211" s="74">
        <f t="shared" si="19"/>
        <v>0</v>
      </c>
      <c r="H211" s="74">
        <f t="shared" si="20"/>
        <v>0</v>
      </c>
      <c r="I211" s="65">
        <f t="shared" si="23"/>
        <v>0</v>
      </c>
      <c r="J211" s="74">
        <f t="shared" si="21"/>
        <v>3914.5636287243069</v>
      </c>
      <c r="K211" s="74">
        <f t="shared" si="22"/>
        <v>326.21363572702558</v>
      </c>
    </row>
    <row r="212" spans="1:11" ht="15.75" x14ac:dyDescent="0.25">
      <c r="A212" s="20">
        <v>62125</v>
      </c>
      <c r="B212" s="17" t="s">
        <v>215</v>
      </c>
      <c r="C212" s="17" t="s">
        <v>212</v>
      </c>
      <c r="D212" s="32">
        <v>0</v>
      </c>
      <c r="E212" s="77">
        <f t="shared" si="18"/>
        <v>0</v>
      </c>
      <c r="F212" s="74">
        <f>'landesw Umlage § 3_Plan'!F212</f>
        <v>2361.6915686168891</v>
      </c>
      <c r="G212" s="74">
        <f t="shared" si="19"/>
        <v>0</v>
      </c>
      <c r="H212" s="74">
        <f t="shared" si="20"/>
        <v>0</v>
      </c>
      <c r="I212" s="65">
        <f t="shared" si="23"/>
        <v>0</v>
      </c>
      <c r="J212" s="74">
        <f t="shared" si="21"/>
        <v>2361.6915686168891</v>
      </c>
      <c r="K212" s="74">
        <f t="shared" si="22"/>
        <v>196.80763071807408</v>
      </c>
    </row>
    <row r="213" spans="1:11" ht="15.75" x14ac:dyDescent="0.25">
      <c r="A213" s="20">
        <v>62128</v>
      </c>
      <c r="B213" s="17" t="s">
        <v>216</v>
      </c>
      <c r="C213" s="17" t="s">
        <v>212</v>
      </c>
      <c r="D213" s="32">
        <v>0</v>
      </c>
      <c r="E213" s="77">
        <f t="shared" si="18"/>
        <v>0</v>
      </c>
      <c r="F213" s="74">
        <f>'landesw Umlage § 3_Plan'!F213</f>
        <v>3749.0729817894248</v>
      </c>
      <c r="G213" s="74">
        <f t="shared" si="19"/>
        <v>0</v>
      </c>
      <c r="H213" s="74">
        <f t="shared" si="20"/>
        <v>0</v>
      </c>
      <c r="I213" s="65">
        <f t="shared" si="23"/>
        <v>0</v>
      </c>
      <c r="J213" s="74">
        <f t="shared" si="21"/>
        <v>3749.0729817894248</v>
      </c>
      <c r="K213" s="74">
        <f t="shared" si="22"/>
        <v>312.42274848245205</v>
      </c>
    </row>
    <row r="214" spans="1:11" ht="15.75" x14ac:dyDescent="0.25">
      <c r="A214" s="20">
        <v>62131</v>
      </c>
      <c r="B214" s="17" t="s">
        <v>217</v>
      </c>
      <c r="C214" s="17" t="s">
        <v>212</v>
      </c>
      <c r="D214" s="32">
        <v>0</v>
      </c>
      <c r="E214" s="77">
        <f t="shared" si="18"/>
        <v>0</v>
      </c>
      <c r="F214" s="74">
        <f>'landesw Umlage § 3_Plan'!F214</f>
        <v>2609.7326549708405</v>
      </c>
      <c r="G214" s="74">
        <f t="shared" si="19"/>
        <v>0</v>
      </c>
      <c r="H214" s="74">
        <f t="shared" si="20"/>
        <v>0</v>
      </c>
      <c r="I214" s="65">
        <f t="shared" si="23"/>
        <v>0</v>
      </c>
      <c r="J214" s="74">
        <f t="shared" si="21"/>
        <v>2609.7326549708405</v>
      </c>
      <c r="K214" s="74">
        <f t="shared" si="22"/>
        <v>217.47772124757003</v>
      </c>
    </row>
    <row r="215" spans="1:11" ht="15.75" x14ac:dyDescent="0.25">
      <c r="A215" s="20">
        <v>62132</v>
      </c>
      <c r="B215" s="17" t="s">
        <v>218</v>
      </c>
      <c r="C215" s="17" t="s">
        <v>212</v>
      </c>
      <c r="D215" s="32">
        <v>0</v>
      </c>
      <c r="E215" s="77">
        <f t="shared" si="18"/>
        <v>0</v>
      </c>
      <c r="F215" s="74">
        <f>'landesw Umlage § 3_Plan'!F215</f>
        <v>1658.5952297141309</v>
      </c>
      <c r="G215" s="74">
        <f t="shared" si="19"/>
        <v>0</v>
      </c>
      <c r="H215" s="74">
        <f t="shared" si="20"/>
        <v>0</v>
      </c>
      <c r="I215" s="65">
        <f t="shared" si="23"/>
        <v>0</v>
      </c>
      <c r="J215" s="74">
        <f t="shared" si="21"/>
        <v>1658.5952297141309</v>
      </c>
      <c r="K215" s="74">
        <f t="shared" si="22"/>
        <v>138.21626914284425</v>
      </c>
    </row>
    <row r="216" spans="1:11" ht="15.75" x14ac:dyDescent="0.25">
      <c r="A216" s="20">
        <v>62135</v>
      </c>
      <c r="B216" s="17" t="s">
        <v>219</v>
      </c>
      <c r="C216" s="17" t="s">
        <v>212</v>
      </c>
      <c r="D216" s="32">
        <v>0</v>
      </c>
      <c r="E216" s="77">
        <f t="shared" si="18"/>
        <v>0</v>
      </c>
      <c r="F216" s="74">
        <f>'landesw Umlage § 3_Plan'!F216</f>
        <v>1538.5501181396603</v>
      </c>
      <c r="G216" s="74">
        <f t="shared" si="19"/>
        <v>0</v>
      </c>
      <c r="H216" s="74">
        <f t="shared" si="20"/>
        <v>0</v>
      </c>
      <c r="I216" s="65">
        <f t="shared" si="23"/>
        <v>0</v>
      </c>
      <c r="J216" s="74">
        <f t="shared" si="21"/>
        <v>1538.5501181396603</v>
      </c>
      <c r="K216" s="74">
        <f t="shared" si="22"/>
        <v>128.21250984497169</v>
      </c>
    </row>
    <row r="217" spans="1:11" ht="15.75" x14ac:dyDescent="0.25">
      <c r="A217" s="20">
        <v>62138</v>
      </c>
      <c r="B217" s="17" t="s">
        <v>220</v>
      </c>
      <c r="C217" s="17" t="s">
        <v>212</v>
      </c>
      <c r="D217" s="32">
        <v>0</v>
      </c>
      <c r="E217" s="77">
        <f t="shared" si="18"/>
        <v>0</v>
      </c>
      <c r="F217" s="74">
        <f>'landesw Umlage § 3_Plan'!F217</f>
        <v>2461.1882072402336</v>
      </c>
      <c r="G217" s="74">
        <f t="shared" si="19"/>
        <v>0</v>
      </c>
      <c r="H217" s="74">
        <f t="shared" si="20"/>
        <v>0</v>
      </c>
      <c r="I217" s="65">
        <f t="shared" si="23"/>
        <v>0</v>
      </c>
      <c r="J217" s="74">
        <f t="shared" si="21"/>
        <v>2461.1882072402336</v>
      </c>
      <c r="K217" s="74">
        <f t="shared" si="22"/>
        <v>205.09901727001946</v>
      </c>
    </row>
    <row r="218" spans="1:11" ht="15.75" x14ac:dyDescent="0.25">
      <c r="A218" s="20">
        <v>62139</v>
      </c>
      <c r="B218" s="17" t="s">
        <v>221</v>
      </c>
      <c r="C218" s="17" t="s">
        <v>212</v>
      </c>
      <c r="D218" s="32">
        <v>0</v>
      </c>
      <c r="E218" s="77">
        <f t="shared" si="18"/>
        <v>0</v>
      </c>
      <c r="F218" s="74">
        <f>'landesw Umlage § 3_Plan'!F218</f>
        <v>20297.783816247163</v>
      </c>
      <c r="G218" s="74">
        <f t="shared" si="19"/>
        <v>0</v>
      </c>
      <c r="H218" s="74">
        <f t="shared" si="20"/>
        <v>0</v>
      </c>
      <c r="I218" s="65">
        <f t="shared" si="23"/>
        <v>0</v>
      </c>
      <c r="J218" s="74">
        <f t="shared" si="21"/>
        <v>20297.783816247163</v>
      </c>
      <c r="K218" s="74">
        <f t="shared" si="22"/>
        <v>1691.4819846872635</v>
      </c>
    </row>
    <row r="219" spans="1:11" ht="15.75" x14ac:dyDescent="0.25">
      <c r="A219" s="20">
        <v>62140</v>
      </c>
      <c r="B219" s="17" t="s">
        <v>222</v>
      </c>
      <c r="C219" s="17" t="s">
        <v>212</v>
      </c>
      <c r="D219" s="32">
        <v>0</v>
      </c>
      <c r="E219" s="77">
        <f t="shared" si="18"/>
        <v>0</v>
      </c>
      <c r="F219" s="74">
        <f>'landesw Umlage § 3_Plan'!F219</f>
        <v>36341.761188845201</v>
      </c>
      <c r="G219" s="74">
        <f t="shared" si="19"/>
        <v>0</v>
      </c>
      <c r="H219" s="74">
        <f t="shared" si="20"/>
        <v>0</v>
      </c>
      <c r="I219" s="65">
        <f t="shared" si="23"/>
        <v>0</v>
      </c>
      <c r="J219" s="74">
        <f t="shared" si="21"/>
        <v>36341.761188845201</v>
      </c>
      <c r="K219" s="74">
        <f t="shared" si="22"/>
        <v>3028.4800990704334</v>
      </c>
    </row>
    <row r="220" spans="1:11" ht="15.75" x14ac:dyDescent="0.25">
      <c r="A220" s="20">
        <v>62141</v>
      </c>
      <c r="B220" s="17" t="s">
        <v>223</v>
      </c>
      <c r="C220" s="17" t="s">
        <v>212</v>
      </c>
      <c r="D220" s="32">
        <v>0</v>
      </c>
      <c r="E220" s="77">
        <f t="shared" si="18"/>
        <v>0</v>
      </c>
      <c r="F220" s="74">
        <f>'landesw Umlage § 3_Plan'!F220</f>
        <v>9167.3640265275626</v>
      </c>
      <c r="G220" s="74">
        <f t="shared" si="19"/>
        <v>0</v>
      </c>
      <c r="H220" s="74">
        <f t="shared" si="20"/>
        <v>0</v>
      </c>
      <c r="I220" s="65">
        <f t="shared" si="23"/>
        <v>0</v>
      </c>
      <c r="J220" s="74">
        <f t="shared" si="21"/>
        <v>9167.3640265275626</v>
      </c>
      <c r="K220" s="74">
        <f t="shared" si="22"/>
        <v>763.94700221063022</v>
      </c>
    </row>
    <row r="221" spans="1:11" ht="15.75" x14ac:dyDescent="0.25">
      <c r="A221" s="20">
        <v>62142</v>
      </c>
      <c r="B221" s="17" t="s">
        <v>224</v>
      </c>
      <c r="C221" s="17" t="s">
        <v>212</v>
      </c>
      <c r="D221" s="32">
        <v>0</v>
      </c>
      <c r="E221" s="77">
        <f t="shared" si="18"/>
        <v>0</v>
      </c>
      <c r="F221" s="74">
        <f>'landesw Umlage § 3_Plan'!F221</f>
        <v>4323.2346930311214</v>
      </c>
      <c r="G221" s="74">
        <f t="shared" si="19"/>
        <v>0</v>
      </c>
      <c r="H221" s="74">
        <f t="shared" si="20"/>
        <v>0</v>
      </c>
      <c r="I221" s="65">
        <f t="shared" si="23"/>
        <v>0</v>
      </c>
      <c r="J221" s="74">
        <f t="shared" si="21"/>
        <v>4323.2346930311214</v>
      </c>
      <c r="K221" s="74">
        <f t="shared" si="22"/>
        <v>360.26955775259347</v>
      </c>
    </row>
    <row r="222" spans="1:11" ht="15.75" x14ac:dyDescent="0.25">
      <c r="A222" s="20">
        <v>62143</v>
      </c>
      <c r="B222" s="17" t="s">
        <v>225</v>
      </c>
      <c r="C222" s="17" t="s">
        <v>212</v>
      </c>
      <c r="D222" s="32">
        <v>0</v>
      </c>
      <c r="E222" s="77">
        <f t="shared" si="18"/>
        <v>0</v>
      </c>
      <c r="F222" s="74">
        <f>'landesw Umlage § 3_Plan'!F222</f>
        <v>9862.3490986935449</v>
      </c>
      <c r="G222" s="74">
        <f t="shared" si="19"/>
        <v>0</v>
      </c>
      <c r="H222" s="74">
        <f t="shared" si="20"/>
        <v>0</v>
      </c>
      <c r="I222" s="65">
        <f t="shared" si="23"/>
        <v>0</v>
      </c>
      <c r="J222" s="74">
        <f t="shared" si="21"/>
        <v>9862.3490986935449</v>
      </c>
      <c r="K222" s="74">
        <f t="shared" si="22"/>
        <v>821.86242489112874</v>
      </c>
    </row>
    <row r="223" spans="1:11" ht="15.75" x14ac:dyDescent="0.25">
      <c r="A223" s="20">
        <v>62144</v>
      </c>
      <c r="B223" s="17" t="s">
        <v>226</v>
      </c>
      <c r="C223" s="17" t="s">
        <v>212</v>
      </c>
      <c r="D223" s="32">
        <v>0</v>
      </c>
      <c r="E223" s="77">
        <f t="shared" si="18"/>
        <v>0</v>
      </c>
      <c r="F223" s="74">
        <f>'landesw Umlage § 3_Plan'!F223</f>
        <v>2548.1188020863465</v>
      </c>
      <c r="G223" s="74">
        <f t="shared" si="19"/>
        <v>0</v>
      </c>
      <c r="H223" s="74">
        <f t="shared" si="20"/>
        <v>0</v>
      </c>
      <c r="I223" s="65">
        <f t="shared" si="23"/>
        <v>0</v>
      </c>
      <c r="J223" s="74">
        <f t="shared" si="21"/>
        <v>2548.1188020863465</v>
      </c>
      <c r="K223" s="74">
        <f t="shared" si="22"/>
        <v>212.34323350719555</v>
      </c>
    </row>
    <row r="224" spans="1:11" ht="15.75" x14ac:dyDescent="0.25">
      <c r="A224" s="20">
        <v>62145</v>
      </c>
      <c r="B224" s="17" t="s">
        <v>227</v>
      </c>
      <c r="C224" s="17" t="s">
        <v>212</v>
      </c>
      <c r="D224" s="32">
        <v>0</v>
      </c>
      <c r="E224" s="77">
        <f t="shared" si="18"/>
        <v>0</v>
      </c>
      <c r="F224" s="74">
        <f>'landesw Umlage § 3_Plan'!F224</f>
        <v>7406.7942028234283</v>
      </c>
      <c r="G224" s="74">
        <f t="shared" si="19"/>
        <v>0</v>
      </c>
      <c r="H224" s="74">
        <f t="shared" si="20"/>
        <v>0</v>
      </c>
      <c r="I224" s="65">
        <f t="shared" si="23"/>
        <v>0</v>
      </c>
      <c r="J224" s="74">
        <f t="shared" si="21"/>
        <v>7406.7942028234283</v>
      </c>
      <c r="K224" s="74">
        <f t="shared" si="22"/>
        <v>617.2328502352857</v>
      </c>
    </row>
    <row r="225" spans="1:11" ht="15.75" x14ac:dyDescent="0.25">
      <c r="A225" s="20">
        <v>62146</v>
      </c>
      <c r="B225" s="17" t="s">
        <v>228</v>
      </c>
      <c r="C225" s="17" t="s">
        <v>212</v>
      </c>
      <c r="D225" s="32">
        <v>0</v>
      </c>
      <c r="E225" s="77">
        <f t="shared" si="18"/>
        <v>0</v>
      </c>
      <c r="F225" s="74">
        <f>'landesw Umlage § 3_Plan'!F225</f>
        <v>2780.7554505116914</v>
      </c>
      <c r="G225" s="74">
        <f t="shared" si="19"/>
        <v>0</v>
      </c>
      <c r="H225" s="74">
        <f t="shared" si="20"/>
        <v>0</v>
      </c>
      <c r="I225" s="65">
        <f t="shared" si="23"/>
        <v>0</v>
      </c>
      <c r="J225" s="74">
        <f t="shared" si="21"/>
        <v>2780.7554505116914</v>
      </c>
      <c r="K225" s="74">
        <f t="shared" si="22"/>
        <v>231.72962087597429</v>
      </c>
    </row>
    <row r="226" spans="1:11" ht="15.75" x14ac:dyDescent="0.25">
      <c r="A226" s="20">
        <v>62147</v>
      </c>
      <c r="B226" s="17" t="s">
        <v>229</v>
      </c>
      <c r="C226" s="17" t="s">
        <v>212</v>
      </c>
      <c r="D226" s="32">
        <v>0</v>
      </c>
      <c r="E226" s="77">
        <f t="shared" si="18"/>
        <v>0</v>
      </c>
      <c r="F226" s="74">
        <f>'landesw Umlage § 3_Plan'!F226</f>
        <v>2402.3904049178814</v>
      </c>
      <c r="G226" s="74">
        <f t="shared" si="19"/>
        <v>0</v>
      </c>
      <c r="H226" s="74">
        <f t="shared" si="20"/>
        <v>0</v>
      </c>
      <c r="I226" s="65">
        <f t="shared" si="23"/>
        <v>0</v>
      </c>
      <c r="J226" s="74">
        <f t="shared" si="21"/>
        <v>2402.3904049178814</v>
      </c>
      <c r="K226" s="74">
        <f t="shared" si="22"/>
        <v>200.19920040982345</v>
      </c>
    </row>
    <row r="227" spans="1:11" ht="15.75" x14ac:dyDescent="0.25">
      <c r="A227" s="20">
        <v>62148</v>
      </c>
      <c r="B227" s="17" t="s">
        <v>230</v>
      </c>
      <c r="C227" s="17" t="s">
        <v>212</v>
      </c>
      <c r="D227" s="32">
        <v>0</v>
      </c>
      <c r="E227" s="77">
        <f t="shared" si="18"/>
        <v>0</v>
      </c>
      <c r="F227" s="74">
        <f>'landesw Umlage § 3_Plan'!F227</f>
        <v>1790.8306803320781</v>
      </c>
      <c r="G227" s="74">
        <f t="shared" si="19"/>
        <v>0</v>
      </c>
      <c r="H227" s="74">
        <f t="shared" si="20"/>
        <v>0</v>
      </c>
      <c r="I227" s="65">
        <f t="shared" si="23"/>
        <v>0</v>
      </c>
      <c r="J227" s="74">
        <f t="shared" si="21"/>
        <v>1790.8306803320781</v>
      </c>
      <c r="K227" s="74">
        <f t="shared" si="22"/>
        <v>149.23589002767318</v>
      </c>
    </row>
    <row r="228" spans="1:11" ht="15.75" x14ac:dyDescent="0.25">
      <c r="A228" s="20">
        <v>62202</v>
      </c>
      <c r="B228" s="17" t="s">
        <v>231</v>
      </c>
      <c r="C228" s="17" t="s">
        <v>232</v>
      </c>
      <c r="D228" s="32">
        <v>0</v>
      </c>
      <c r="E228" s="77">
        <f t="shared" si="18"/>
        <v>0</v>
      </c>
      <c r="F228" s="74">
        <f>'landesw Umlage § 3_Plan'!F228</f>
        <v>2121.5423268340592</v>
      </c>
      <c r="G228" s="74">
        <f t="shared" si="19"/>
        <v>0</v>
      </c>
      <c r="H228" s="74">
        <f t="shared" si="20"/>
        <v>0</v>
      </c>
      <c r="I228" s="65">
        <f t="shared" si="23"/>
        <v>0</v>
      </c>
      <c r="J228" s="74">
        <f t="shared" si="21"/>
        <v>2121.5423268340592</v>
      </c>
      <c r="K228" s="74">
        <f t="shared" si="22"/>
        <v>176.79519390283826</v>
      </c>
    </row>
    <row r="229" spans="1:11" ht="15.75" x14ac:dyDescent="0.25">
      <c r="A229" s="20">
        <v>62205</v>
      </c>
      <c r="B229" s="17" t="s">
        <v>233</v>
      </c>
      <c r="C229" s="17" t="s">
        <v>232</v>
      </c>
      <c r="D229" s="32">
        <v>0</v>
      </c>
      <c r="E229" s="77">
        <f t="shared" si="18"/>
        <v>0</v>
      </c>
      <c r="F229" s="74">
        <f>'landesw Umlage § 3_Plan'!F229</f>
        <v>2035.9642200068481</v>
      </c>
      <c r="G229" s="74">
        <f t="shared" si="19"/>
        <v>0</v>
      </c>
      <c r="H229" s="74">
        <f t="shared" si="20"/>
        <v>0</v>
      </c>
      <c r="I229" s="65">
        <f t="shared" si="23"/>
        <v>0</v>
      </c>
      <c r="J229" s="74">
        <f t="shared" si="21"/>
        <v>2035.9642200068481</v>
      </c>
      <c r="K229" s="74">
        <f t="shared" si="22"/>
        <v>169.66368500057067</v>
      </c>
    </row>
    <row r="230" spans="1:11" ht="15.75" x14ac:dyDescent="0.25">
      <c r="A230" s="20">
        <v>62206</v>
      </c>
      <c r="B230" s="17" t="s">
        <v>234</v>
      </c>
      <c r="C230" s="17" t="s">
        <v>232</v>
      </c>
      <c r="D230" s="32">
        <v>0</v>
      </c>
      <c r="E230" s="77">
        <f t="shared" si="18"/>
        <v>0</v>
      </c>
      <c r="F230" s="74">
        <f>'landesw Umlage § 3_Plan'!F230</f>
        <v>1125.8487973280608</v>
      </c>
      <c r="G230" s="74">
        <f t="shared" si="19"/>
        <v>0</v>
      </c>
      <c r="H230" s="74">
        <f t="shared" si="20"/>
        <v>0</v>
      </c>
      <c r="I230" s="65">
        <f t="shared" si="23"/>
        <v>0</v>
      </c>
      <c r="J230" s="74">
        <f t="shared" si="21"/>
        <v>1125.8487973280608</v>
      </c>
      <c r="K230" s="74">
        <f t="shared" si="22"/>
        <v>93.820733110671725</v>
      </c>
    </row>
    <row r="231" spans="1:11" ht="15.75" x14ac:dyDescent="0.25">
      <c r="A231" s="20">
        <v>62209</v>
      </c>
      <c r="B231" s="17" t="s">
        <v>235</v>
      </c>
      <c r="C231" s="17" t="s">
        <v>232</v>
      </c>
      <c r="D231" s="32">
        <v>0</v>
      </c>
      <c r="E231" s="77">
        <f t="shared" si="18"/>
        <v>0</v>
      </c>
      <c r="F231" s="74">
        <f>'landesw Umlage § 3_Plan'!F231</f>
        <v>1320.0212900867825</v>
      </c>
      <c r="G231" s="74">
        <f t="shared" si="19"/>
        <v>0</v>
      </c>
      <c r="H231" s="74">
        <f t="shared" si="20"/>
        <v>0</v>
      </c>
      <c r="I231" s="65">
        <f t="shared" si="23"/>
        <v>0</v>
      </c>
      <c r="J231" s="74">
        <f t="shared" si="21"/>
        <v>1320.0212900867825</v>
      </c>
      <c r="K231" s="74">
        <f t="shared" si="22"/>
        <v>110.00177417389854</v>
      </c>
    </row>
    <row r="232" spans="1:11" ht="15.75" x14ac:dyDescent="0.25">
      <c r="A232" s="20">
        <v>62211</v>
      </c>
      <c r="B232" s="17" t="s">
        <v>236</v>
      </c>
      <c r="C232" s="17" t="s">
        <v>232</v>
      </c>
      <c r="D232" s="32">
        <v>0</v>
      </c>
      <c r="E232" s="77">
        <f t="shared" si="18"/>
        <v>0</v>
      </c>
      <c r="F232" s="74">
        <f>'landesw Umlage § 3_Plan'!F232</f>
        <v>2542.1013449007687</v>
      </c>
      <c r="G232" s="74">
        <f t="shared" si="19"/>
        <v>0</v>
      </c>
      <c r="H232" s="74">
        <f t="shared" si="20"/>
        <v>0</v>
      </c>
      <c r="I232" s="65">
        <f t="shared" si="23"/>
        <v>0</v>
      </c>
      <c r="J232" s="74">
        <f t="shared" si="21"/>
        <v>2542.1013449007687</v>
      </c>
      <c r="K232" s="74">
        <f t="shared" si="22"/>
        <v>211.84177874173074</v>
      </c>
    </row>
    <row r="233" spans="1:11" ht="15.75" x14ac:dyDescent="0.25">
      <c r="A233" s="20">
        <v>62214</v>
      </c>
      <c r="B233" s="17" t="s">
        <v>237</v>
      </c>
      <c r="C233" s="17" t="s">
        <v>232</v>
      </c>
      <c r="D233" s="32">
        <v>0</v>
      </c>
      <c r="E233" s="77">
        <f t="shared" si="18"/>
        <v>0</v>
      </c>
      <c r="F233" s="74">
        <f>'landesw Umlage § 3_Plan'!F233</f>
        <v>2126.46192253256</v>
      </c>
      <c r="G233" s="74">
        <f t="shared" si="19"/>
        <v>0</v>
      </c>
      <c r="H233" s="74">
        <f t="shared" si="20"/>
        <v>0</v>
      </c>
      <c r="I233" s="65">
        <f t="shared" si="23"/>
        <v>0</v>
      </c>
      <c r="J233" s="74">
        <f t="shared" si="21"/>
        <v>2126.46192253256</v>
      </c>
      <c r="K233" s="74">
        <f t="shared" si="22"/>
        <v>177.20516021104666</v>
      </c>
    </row>
    <row r="234" spans="1:11" ht="15.75" x14ac:dyDescent="0.25">
      <c r="A234" s="20">
        <v>62216</v>
      </c>
      <c r="B234" s="17" t="s">
        <v>238</v>
      </c>
      <c r="C234" s="17" t="s">
        <v>232</v>
      </c>
      <c r="D234" s="32">
        <v>0</v>
      </c>
      <c r="E234" s="77">
        <f t="shared" si="18"/>
        <v>0</v>
      </c>
      <c r="F234" s="74">
        <f>'landesw Umlage § 3_Plan'!F234</f>
        <v>1246.5754534823461</v>
      </c>
      <c r="G234" s="74">
        <f t="shared" si="19"/>
        <v>0</v>
      </c>
      <c r="H234" s="74">
        <f t="shared" si="20"/>
        <v>0</v>
      </c>
      <c r="I234" s="65">
        <f t="shared" si="23"/>
        <v>0</v>
      </c>
      <c r="J234" s="74">
        <f t="shared" si="21"/>
        <v>1246.5754534823461</v>
      </c>
      <c r="K234" s="74">
        <f t="shared" si="22"/>
        <v>103.88128779019551</v>
      </c>
    </row>
    <row r="235" spans="1:11" ht="15.75" x14ac:dyDescent="0.25">
      <c r="A235" s="20">
        <v>62219</v>
      </c>
      <c r="B235" s="17" t="s">
        <v>239</v>
      </c>
      <c r="C235" s="17" t="s">
        <v>232</v>
      </c>
      <c r="D235" s="32">
        <v>0</v>
      </c>
      <c r="E235" s="77">
        <f t="shared" si="18"/>
        <v>0</v>
      </c>
      <c r="F235" s="74">
        <f>'landesw Umlage § 3_Plan'!F235</f>
        <v>9654.7946956097221</v>
      </c>
      <c r="G235" s="74">
        <f t="shared" si="19"/>
        <v>0</v>
      </c>
      <c r="H235" s="74">
        <f t="shared" si="20"/>
        <v>0</v>
      </c>
      <c r="I235" s="65">
        <f t="shared" si="23"/>
        <v>0</v>
      </c>
      <c r="J235" s="74">
        <f t="shared" si="21"/>
        <v>9654.7946956097221</v>
      </c>
      <c r="K235" s="74">
        <f t="shared" si="22"/>
        <v>804.56622463414351</v>
      </c>
    </row>
    <row r="236" spans="1:11" ht="15.75" x14ac:dyDescent="0.25">
      <c r="A236" s="20">
        <v>62220</v>
      </c>
      <c r="B236" s="17" t="s">
        <v>240</v>
      </c>
      <c r="C236" s="17" t="s">
        <v>232</v>
      </c>
      <c r="D236" s="32">
        <v>0</v>
      </c>
      <c r="E236" s="77">
        <f t="shared" si="18"/>
        <v>0</v>
      </c>
      <c r="F236" s="74">
        <f>'landesw Umlage § 3_Plan'!F236</f>
        <v>2551.4533817102747</v>
      </c>
      <c r="G236" s="74">
        <f t="shared" si="19"/>
        <v>0</v>
      </c>
      <c r="H236" s="74">
        <f t="shared" si="20"/>
        <v>0</v>
      </c>
      <c r="I236" s="65">
        <f t="shared" si="23"/>
        <v>0</v>
      </c>
      <c r="J236" s="74">
        <f t="shared" si="21"/>
        <v>2551.4533817102747</v>
      </c>
      <c r="K236" s="74">
        <f t="shared" si="22"/>
        <v>212.62111514252288</v>
      </c>
    </row>
    <row r="237" spans="1:11" ht="15.75" x14ac:dyDescent="0.25">
      <c r="A237" s="20">
        <v>62226</v>
      </c>
      <c r="B237" s="17" t="s">
        <v>241</v>
      </c>
      <c r="C237" s="17" t="s">
        <v>232</v>
      </c>
      <c r="D237" s="32">
        <v>0</v>
      </c>
      <c r="E237" s="77">
        <f t="shared" si="18"/>
        <v>0</v>
      </c>
      <c r="F237" s="74">
        <f>'landesw Umlage § 3_Plan'!F237</f>
        <v>2158.2187042901382</v>
      </c>
      <c r="G237" s="74">
        <f t="shared" si="19"/>
        <v>0</v>
      </c>
      <c r="H237" s="74">
        <f t="shared" si="20"/>
        <v>0</v>
      </c>
      <c r="I237" s="65">
        <f t="shared" si="23"/>
        <v>0</v>
      </c>
      <c r="J237" s="74">
        <f t="shared" si="21"/>
        <v>2158.2187042901382</v>
      </c>
      <c r="K237" s="74">
        <f t="shared" si="22"/>
        <v>179.85155869084485</v>
      </c>
    </row>
    <row r="238" spans="1:11" ht="15.75" x14ac:dyDescent="0.25">
      <c r="A238" s="20">
        <v>62232</v>
      </c>
      <c r="B238" s="17" t="s">
        <v>242</v>
      </c>
      <c r="C238" s="17" t="s">
        <v>232</v>
      </c>
      <c r="D238" s="32">
        <v>0</v>
      </c>
      <c r="E238" s="77">
        <f t="shared" si="18"/>
        <v>0</v>
      </c>
      <c r="F238" s="74">
        <f>'landesw Umlage § 3_Plan'!F238</f>
        <v>1404.1204611847436</v>
      </c>
      <c r="G238" s="74">
        <f t="shared" si="19"/>
        <v>0</v>
      </c>
      <c r="H238" s="74">
        <f t="shared" si="20"/>
        <v>0</v>
      </c>
      <c r="I238" s="65">
        <f t="shared" si="23"/>
        <v>0</v>
      </c>
      <c r="J238" s="74">
        <f t="shared" si="21"/>
        <v>1404.1204611847436</v>
      </c>
      <c r="K238" s="74">
        <f t="shared" si="22"/>
        <v>117.01003843206196</v>
      </c>
    </row>
    <row r="239" spans="1:11" ht="15.75" x14ac:dyDescent="0.25">
      <c r="A239" s="20">
        <v>62233</v>
      </c>
      <c r="B239" s="17" t="s">
        <v>243</v>
      </c>
      <c r="C239" s="17" t="s">
        <v>232</v>
      </c>
      <c r="D239" s="32">
        <v>0</v>
      </c>
      <c r="E239" s="77">
        <f t="shared" si="18"/>
        <v>0</v>
      </c>
      <c r="F239" s="74">
        <f>'landesw Umlage § 3_Plan'!F239</f>
        <v>3405.1847454660888</v>
      </c>
      <c r="G239" s="74">
        <f t="shared" si="19"/>
        <v>0</v>
      </c>
      <c r="H239" s="74">
        <f t="shared" si="20"/>
        <v>0</v>
      </c>
      <c r="I239" s="65">
        <f t="shared" si="23"/>
        <v>0</v>
      </c>
      <c r="J239" s="74">
        <f t="shared" si="21"/>
        <v>3405.1847454660888</v>
      </c>
      <c r="K239" s="74">
        <f t="shared" si="22"/>
        <v>283.76539545550742</v>
      </c>
    </row>
    <row r="240" spans="1:11" ht="15.75" x14ac:dyDescent="0.25">
      <c r="A240" s="20">
        <v>62235</v>
      </c>
      <c r="B240" s="17" t="s">
        <v>244</v>
      </c>
      <c r="C240" s="17" t="s">
        <v>232</v>
      </c>
      <c r="D240" s="32">
        <v>0</v>
      </c>
      <c r="E240" s="77">
        <f t="shared" si="18"/>
        <v>0</v>
      </c>
      <c r="F240" s="74">
        <f>'landesw Umlage § 3_Plan'!F240</f>
        <v>2006.8855973841235</v>
      </c>
      <c r="G240" s="74">
        <f t="shared" si="19"/>
        <v>0</v>
      </c>
      <c r="H240" s="74">
        <f t="shared" si="20"/>
        <v>0</v>
      </c>
      <c r="I240" s="65">
        <f t="shared" si="23"/>
        <v>0</v>
      </c>
      <c r="J240" s="74">
        <f t="shared" si="21"/>
        <v>2006.8855973841235</v>
      </c>
      <c r="K240" s="74">
        <f t="shared" si="22"/>
        <v>167.24046644867695</v>
      </c>
    </row>
    <row r="241" spans="1:11" ht="15.75" x14ac:dyDescent="0.25">
      <c r="A241" s="20">
        <v>62242</v>
      </c>
      <c r="B241" s="17" t="s">
        <v>245</v>
      </c>
      <c r="C241" s="17" t="s">
        <v>232</v>
      </c>
      <c r="D241" s="32">
        <v>0</v>
      </c>
      <c r="E241" s="77">
        <f t="shared" si="18"/>
        <v>0</v>
      </c>
      <c r="F241" s="74">
        <f>'landesw Umlage § 3_Plan'!F241</f>
        <v>1023.249992239703</v>
      </c>
      <c r="G241" s="74">
        <f t="shared" si="19"/>
        <v>0</v>
      </c>
      <c r="H241" s="74">
        <f t="shared" si="20"/>
        <v>0</v>
      </c>
      <c r="I241" s="65">
        <f t="shared" si="23"/>
        <v>0</v>
      </c>
      <c r="J241" s="74">
        <f t="shared" si="21"/>
        <v>1023.249992239703</v>
      </c>
      <c r="K241" s="74">
        <f t="shared" si="22"/>
        <v>85.270832686641924</v>
      </c>
    </row>
    <row r="242" spans="1:11" ht="15.75" x14ac:dyDescent="0.25">
      <c r="A242" s="20">
        <v>62244</v>
      </c>
      <c r="B242" s="17" t="s">
        <v>246</v>
      </c>
      <c r="C242" s="17" t="s">
        <v>232</v>
      </c>
      <c r="D242" s="32">
        <v>0</v>
      </c>
      <c r="E242" s="77">
        <f t="shared" si="18"/>
        <v>0</v>
      </c>
      <c r="F242" s="74">
        <f>'landesw Umlage § 3_Plan'!F242</f>
        <v>2875.6278393788407</v>
      </c>
      <c r="G242" s="74">
        <f t="shared" si="19"/>
        <v>0</v>
      </c>
      <c r="H242" s="74">
        <f t="shared" si="20"/>
        <v>0</v>
      </c>
      <c r="I242" s="65">
        <f t="shared" si="23"/>
        <v>0</v>
      </c>
      <c r="J242" s="74">
        <f t="shared" si="21"/>
        <v>2875.6278393788407</v>
      </c>
      <c r="K242" s="74">
        <f t="shared" si="22"/>
        <v>239.63565328157006</v>
      </c>
    </row>
    <row r="243" spans="1:11" ht="15.75" x14ac:dyDescent="0.25">
      <c r="A243" s="20">
        <v>62245</v>
      </c>
      <c r="B243" s="17" t="s">
        <v>247</v>
      </c>
      <c r="C243" s="17" t="s">
        <v>232</v>
      </c>
      <c r="D243" s="32">
        <v>0</v>
      </c>
      <c r="E243" s="77">
        <f t="shared" si="18"/>
        <v>0</v>
      </c>
      <c r="F243" s="74">
        <f>'landesw Umlage § 3_Plan'!F243</f>
        <v>1353.8184390842487</v>
      </c>
      <c r="G243" s="74">
        <f t="shared" si="19"/>
        <v>0</v>
      </c>
      <c r="H243" s="74">
        <f t="shared" si="20"/>
        <v>0</v>
      </c>
      <c r="I243" s="65">
        <f t="shared" si="23"/>
        <v>0</v>
      </c>
      <c r="J243" s="74">
        <f t="shared" si="21"/>
        <v>1353.8184390842487</v>
      </c>
      <c r="K243" s="74">
        <f t="shared" si="22"/>
        <v>112.81820325702073</v>
      </c>
    </row>
    <row r="244" spans="1:11" ht="15.75" x14ac:dyDescent="0.25">
      <c r="A244" s="20">
        <v>62247</v>
      </c>
      <c r="B244" s="17" t="s">
        <v>248</v>
      </c>
      <c r="C244" s="17" t="s">
        <v>232</v>
      </c>
      <c r="D244" s="32">
        <v>0</v>
      </c>
      <c r="E244" s="77">
        <f t="shared" si="18"/>
        <v>0</v>
      </c>
      <c r="F244" s="74">
        <f>'landesw Umlage § 3_Plan'!F244</f>
        <v>1311.557634998024</v>
      </c>
      <c r="G244" s="74">
        <f t="shared" si="19"/>
        <v>0</v>
      </c>
      <c r="H244" s="74">
        <f t="shared" si="20"/>
        <v>0</v>
      </c>
      <c r="I244" s="65">
        <f t="shared" si="23"/>
        <v>0</v>
      </c>
      <c r="J244" s="74">
        <f t="shared" si="21"/>
        <v>1311.557634998024</v>
      </c>
      <c r="K244" s="74">
        <f t="shared" si="22"/>
        <v>109.29646958316867</v>
      </c>
    </row>
    <row r="245" spans="1:11" ht="15.75" x14ac:dyDescent="0.25">
      <c r="A245" s="20">
        <v>62252</v>
      </c>
      <c r="B245" s="17" t="s">
        <v>249</v>
      </c>
      <c r="C245" s="17" t="s">
        <v>232</v>
      </c>
      <c r="D245" s="32">
        <v>0</v>
      </c>
      <c r="E245" s="77">
        <f t="shared" si="18"/>
        <v>0</v>
      </c>
      <c r="F245" s="74">
        <f>'landesw Umlage § 3_Plan'!F245</f>
        <v>1339.2542717745778</v>
      </c>
      <c r="G245" s="74">
        <f t="shared" si="19"/>
        <v>0</v>
      </c>
      <c r="H245" s="74">
        <f t="shared" si="20"/>
        <v>0</v>
      </c>
      <c r="I245" s="65">
        <f t="shared" si="23"/>
        <v>0</v>
      </c>
      <c r="J245" s="74">
        <f t="shared" si="21"/>
        <v>1339.2542717745778</v>
      </c>
      <c r="K245" s="74">
        <f t="shared" si="22"/>
        <v>111.60452264788148</v>
      </c>
    </row>
    <row r="246" spans="1:11" ht="15.75" x14ac:dyDescent="0.25">
      <c r="A246" s="20">
        <v>62256</v>
      </c>
      <c r="B246" s="17" t="s">
        <v>250</v>
      </c>
      <c r="C246" s="17" t="s">
        <v>232</v>
      </c>
      <c r="D246" s="32">
        <v>0</v>
      </c>
      <c r="E246" s="77">
        <f t="shared" si="18"/>
        <v>0</v>
      </c>
      <c r="F246" s="74">
        <f>'landesw Umlage § 3_Plan'!F246</f>
        <v>2313.8263075659793</v>
      </c>
      <c r="G246" s="74">
        <f t="shared" si="19"/>
        <v>0</v>
      </c>
      <c r="H246" s="74">
        <f t="shared" si="20"/>
        <v>0</v>
      </c>
      <c r="I246" s="65">
        <f t="shared" si="23"/>
        <v>0</v>
      </c>
      <c r="J246" s="74">
        <f t="shared" si="21"/>
        <v>2313.8263075659793</v>
      </c>
      <c r="K246" s="74">
        <f t="shared" si="22"/>
        <v>192.81885896383162</v>
      </c>
    </row>
    <row r="247" spans="1:11" ht="15.75" x14ac:dyDescent="0.25">
      <c r="A247" s="20">
        <v>62262</v>
      </c>
      <c r="B247" s="17" t="s">
        <v>251</v>
      </c>
      <c r="C247" s="17" t="s">
        <v>232</v>
      </c>
      <c r="D247" s="32">
        <v>0</v>
      </c>
      <c r="E247" s="77">
        <f t="shared" si="18"/>
        <v>0</v>
      </c>
      <c r="F247" s="74">
        <f>'landesw Umlage § 3_Plan'!F247</f>
        <v>1386.7457736768076</v>
      </c>
      <c r="G247" s="74">
        <f t="shared" si="19"/>
        <v>0</v>
      </c>
      <c r="H247" s="74">
        <f t="shared" si="20"/>
        <v>0</v>
      </c>
      <c r="I247" s="65">
        <f t="shared" si="23"/>
        <v>0</v>
      </c>
      <c r="J247" s="74">
        <f t="shared" si="21"/>
        <v>1386.7457736768076</v>
      </c>
      <c r="K247" s="74">
        <f t="shared" si="22"/>
        <v>115.56214780640063</v>
      </c>
    </row>
    <row r="248" spans="1:11" ht="15.75" x14ac:dyDescent="0.25">
      <c r="A248" s="20">
        <v>62264</v>
      </c>
      <c r="B248" s="17" t="s">
        <v>252</v>
      </c>
      <c r="C248" s="17" t="s">
        <v>232</v>
      </c>
      <c r="D248" s="32">
        <v>0</v>
      </c>
      <c r="E248" s="77">
        <f t="shared" si="18"/>
        <v>0</v>
      </c>
      <c r="F248" s="74">
        <f>'landesw Umlage § 3_Plan'!F248</f>
        <v>4617.6927668211338</v>
      </c>
      <c r="G248" s="74">
        <f t="shared" si="19"/>
        <v>0</v>
      </c>
      <c r="H248" s="74">
        <f t="shared" si="20"/>
        <v>0</v>
      </c>
      <c r="I248" s="65">
        <f t="shared" si="23"/>
        <v>0</v>
      </c>
      <c r="J248" s="74">
        <f t="shared" si="21"/>
        <v>4617.6927668211338</v>
      </c>
      <c r="K248" s="74">
        <f t="shared" si="22"/>
        <v>384.80773056842781</v>
      </c>
    </row>
    <row r="249" spans="1:11" ht="15.75" x14ac:dyDescent="0.25">
      <c r="A249" s="20">
        <v>62265</v>
      </c>
      <c r="B249" s="17" t="s">
        <v>253</v>
      </c>
      <c r="C249" s="17" t="s">
        <v>232</v>
      </c>
      <c r="D249" s="32">
        <v>0</v>
      </c>
      <c r="E249" s="77">
        <f t="shared" si="18"/>
        <v>0</v>
      </c>
      <c r="F249" s="74">
        <f>'landesw Umlage § 3_Plan'!F249</f>
        <v>1914.6332758517747</v>
      </c>
      <c r="G249" s="74">
        <f t="shared" si="19"/>
        <v>0</v>
      </c>
      <c r="H249" s="74">
        <f t="shared" si="20"/>
        <v>0</v>
      </c>
      <c r="I249" s="65">
        <f t="shared" si="23"/>
        <v>0</v>
      </c>
      <c r="J249" s="74">
        <f t="shared" si="21"/>
        <v>1914.6332758517747</v>
      </c>
      <c r="K249" s="74">
        <f t="shared" si="22"/>
        <v>159.5527729876479</v>
      </c>
    </row>
    <row r="250" spans="1:11" ht="15.75" x14ac:dyDescent="0.25">
      <c r="A250" s="20">
        <v>62266</v>
      </c>
      <c r="B250" s="17" t="s">
        <v>254</v>
      </c>
      <c r="C250" s="17" t="s">
        <v>232</v>
      </c>
      <c r="D250" s="32">
        <v>0</v>
      </c>
      <c r="E250" s="77">
        <f t="shared" si="18"/>
        <v>0</v>
      </c>
      <c r="F250" s="74">
        <f>'landesw Umlage § 3_Plan'!F250</f>
        <v>2457.7338822167508</v>
      </c>
      <c r="G250" s="74">
        <f t="shared" si="19"/>
        <v>0</v>
      </c>
      <c r="H250" s="74">
        <f t="shared" si="20"/>
        <v>0</v>
      </c>
      <c r="I250" s="65">
        <f t="shared" si="23"/>
        <v>0</v>
      </c>
      <c r="J250" s="74">
        <f t="shared" si="21"/>
        <v>2457.7338822167508</v>
      </c>
      <c r="K250" s="74">
        <f t="shared" si="22"/>
        <v>204.81115685139591</v>
      </c>
    </row>
    <row r="251" spans="1:11" ht="15.75" x14ac:dyDescent="0.25">
      <c r="A251" s="20">
        <v>62267</v>
      </c>
      <c r="B251" s="17" t="s">
        <v>255</v>
      </c>
      <c r="C251" s="17" t="s">
        <v>232</v>
      </c>
      <c r="D251" s="32">
        <v>0</v>
      </c>
      <c r="E251" s="77">
        <f t="shared" si="18"/>
        <v>0</v>
      </c>
      <c r="F251" s="74">
        <f>'landesw Umlage § 3_Plan'!F251</f>
        <v>11186.347111056397</v>
      </c>
      <c r="G251" s="74">
        <f t="shared" si="19"/>
        <v>0</v>
      </c>
      <c r="H251" s="74">
        <f t="shared" si="20"/>
        <v>0</v>
      </c>
      <c r="I251" s="65">
        <f t="shared" si="23"/>
        <v>0</v>
      </c>
      <c r="J251" s="74">
        <f t="shared" si="21"/>
        <v>11186.347111056397</v>
      </c>
      <c r="K251" s="74">
        <f t="shared" si="22"/>
        <v>932.19559258803304</v>
      </c>
    </row>
    <row r="252" spans="1:11" ht="15.75" x14ac:dyDescent="0.25">
      <c r="A252" s="20">
        <v>62268</v>
      </c>
      <c r="B252" s="17" t="s">
        <v>256</v>
      </c>
      <c r="C252" s="17" t="s">
        <v>232</v>
      </c>
      <c r="D252" s="32">
        <v>0</v>
      </c>
      <c r="E252" s="77">
        <f t="shared" si="18"/>
        <v>0</v>
      </c>
      <c r="F252" s="74">
        <f>'landesw Umlage § 3_Plan'!F252</f>
        <v>3423.1100795091261</v>
      </c>
      <c r="G252" s="74">
        <f t="shared" si="19"/>
        <v>0</v>
      </c>
      <c r="H252" s="74">
        <f t="shared" si="20"/>
        <v>0</v>
      </c>
      <c r="I252" s="65">
        <f t="shared" si="23"/>
        <v>0</v>
      </c>
      <c r="J252" s="74">
        <f t="shared" si="21"/>
        <v>3423.1100795091261</v>
      </c>
      <c r="K252" s="74">
        <f t="shared" si="22"/>
        <v>285.25917329242719</v>
      </c>
    </row>
    <row r="253" spans="1:11" ht="15.75" x14ac:dyDescent="0.25">
      <c r="A253" s="20">
        <v>62269</v>
      </c>
      <c r="B253" s="17" t="s">
        <v>257</v>
      </c>
      <c r="C253" s="17" t="s">
        <v>232</v>
      </c>
      <c r="D253" s="32">
        <v>0</v>
      </c>
      <c r="E253" s="77">
        <f t="shared" si="18"/>
        <v>0</v>
      </c>
      <c r="F253" s="74">
        <f>'landesw Umlage § 3_Plan'!F253</f>
        <v>2748.3238801035773</v>
      </c>
      <c r="G253" s="74">
        <f t="shared" si="19"/>
        <v>0</v>
      </c>
      <c r="H253" s="74">
        <f t="shared" si="20"/>
        <v>0</v>
      </c>
      <c r="I253" s="65">
        <f t="shared" si="23"/>
        <v>0</v>
      </c>
      <c r="J253" s="74">
        <f t="shared" si="21"/>
        <v>2748.3238801035773</v>
      </c>
      <c r="K253" s="74">
        <f t="shared" si="22"/>
        <v>229.02699000863143</v>
      </c>
    </row>
    <row r="254" spans="1:11" ht="15.75" x14ac:dyDescent="0.25">
      <c r="A254" s="20">
        <v>62270</v>
      </c>
      <c r="B254" s="17" t="s">
        <v>258</v>
      </c>
      <c r="C254" s="17" t="s">
        <v>232</v>
      </c>
      <c r="D254" s="32">
        <v>0</v>
      </c>
      <c r="E254" s="77">
        <f t="shared" si="18"/>
        <v>0</v>
      </c>
      <c r="F254" s="74">
        <f>'landesw Umlage § 3_Plan'!F254</f>
        <v>2644.6963507363803</v>
      </c>
      <c r="G254" s="74">
        <f t="shared" si="19"/>
        <v>0</v>
      </c>
      <c r="H254" s="74">
        <f t="shared" si="20"/>
        <v>0</v>
      </c>
      <c r="I254" s="65">
        <f t="shared" si="23"/>
        <v>0</v>
      </c>
      <c r="J254" s="74">
        <f t="shared" si="21"/>
        <v>2644.6963507363803</v>
      </c>
      <c r="K254" s="74">
        <f t="shared" si="22"/>
        <v>220.39136256136501</v>
      </c>
    </row>
    <row r="255" spans="1:11" ht="15.75" x14ac:dyDescent="0.25">
      <c r="A255" s="20">
        <v>62271</v>
      </c>
      <c r="B255" s="17" t="s">
        <v>259</v>
      </c>
      <c r="C255" s="17" t="s">
        <v>232</v>
      </c>
      <c r="D255" s="32">
        <v>0</v>
      </c>
      <c r="E255" s="77">
        <f t="shared" si="18"/>
        <v>0</v>
      </c>
      <c r="F255" s="74">
        <f>'landesw Umlage § 3_Plan'!F255</f>
        <v>5772.2583845456929</v>
      </c>
      <c r="G255" s="74">
        <f t="shared" si="19"/>
        <v>0</v>
      </c>
      <c r="H255" s="74">
        <f t="shared" si="20"/>
        <v>0</v>
      </c>
      <c r="I255" s="65">
        <f t="shared" si="23"/>
        <v>0</v>
      </c>
      <c r="J255" s="74">
        <f t="shared" si="21"/>
        <v>5772.2583845456929</v>
      </c>
      <c r="K255" s="74">
        <f t="shared" si="22"/>
        <v>481.02153204547443</v>
      </c>
    </row>
    <row r="256" spans="1:11" ht="15.75" x14ac:dyDescent="0.25">
      <c r="A256" s="20">
        <v>62272</v>
      </c>
      <c r="B256" s="17" t="s">
        <v>260</v>
      </c>
      <c r="C256" s="17" t="s">
        <v>232</v>
      </c>
      <c r="D256" s="32">
        <v>0</v>
      </c>
      <c r="E256" s="77">
        <f t="shared" si="18"/>
        <v>0</v>
      </c>
      <c r="F256" s="74">
        <f>'landesw Umlage § 3_Plan'!F256</f>
        <v>3155.9467106623119</v>
      </c>
      <c r="G256" s="74">
        <f t="shared" si="19"/>
        <v>0</v>
      </c>
      <c r="H256" s="74">
        <f t="shared" si="20"/>
        <v>0</v>
      </c>
      <c r="I256" s="65">
        <f t="shared" si="23"/>
        <v>0</v>
      </c>
      <c r="J256" s="74">
        <f t="shared" si="21"/>
        <v>3155.9467106623119</v>
      </c>
      <c r="K256" s="74">
        <f t="shared" si="22"/>
        <v>262.99555922185931</v>
      </c>
    </row>
    <row r="257" spans="1:14" ht="15.75" x14ac:dyDescent="0.25">
      <c r="A257" s="20">
        <v>62273</v>
      </c>
      <c r="B257" s="17" t="s">
        <v>261</v>
      </c>
      <c r="C257" s="17" t="s">
        <v>232</v>
      </c>
      <c r="D257" s="32">
        <v>0</v>
      </c>
      <c r="E257" s="77">
        <f t="shared" si="18"/>
        <v>0</v>
      </c>
      <c r="F257" s="74">
        <f>'landesw Umlage § 3_Plan'!F257</f>
        <v>2267.8933342060727</v>
      </c>
      <c r="G257" s="74">
        <f t="shared" si="19"/>
        <v>0</v>
      </c>
      <c r="H257" s="74">
        <f t="shared" si="20"/>
        <v>0</v>
      </c>
      <c r="I257" s="65">
        <f t="shared" si="23"/>
        <v>0</v>
      </c>
      <c r="J257" s="74">
        <f t="shared" si="21"/>
        <v>2267.8933342060727</v>
      </c>
      <c r="K257" s="74">
        <f t="shared" si="22"/>
        <v>188.99111118383939</v>
      </c>
    </row>
    <row r="258" spans="1:14" ht="15.75" x14ac:dyDescent="0.25">
      <c r="A258" s="20">
        <v>62274</v>
      </c>
      <c r="B258" s="17" t="s">
        <v>262</v>
      </c>
      <c r="C258" s="17" t="s">
        <v>232</v>
      </c>
      <c r="D258" s="32">
        <v>0</v>
      </c>
      <c r="E258" s="77">
        <f t="shared" si="18"/>
        <v>0</v>
      </c>
      <c r="F258" s="74">
        <f>'landesw Umlage § 3_Plan'!F258</f>
        <v>1423.5371474665094</v>
      </c>
      <c r="G258" s="74">
        <f t="shared" si="19"/>
        <v>0</v>
      </c>
      <c r="H258" s="74">
        <f t="shared" si="20"/>
        <v>0</v>
      </c>
      <c r="I258" s="65">
        <f t="shared" si="23"/>
        <v>0</v>
      </c>
      <c r="J258" s="74">
        <f t="shared" si="21"/>
        <v>1423.5371474665094</v>
      </c>
      <c r="K258" s="74">
        <f t="shared" si="22"/>
        <v>118.62809562220912</v>
      </c>
    </row>
    <row r="259" spans="1:14" ht="15.75" x14ac:dyDescent="0.25">
      <c r="A259" s="20">
        <v>62275</v>
      </c>
      <c r="B259" s="17" t="s">
        <v>263</v>
      </c>
      <c r="C259" s="17" t="s">
        <v>232</v>
      </c>
      <c r="D259" s="32">
        <v>0</v>
      </c>
      <c r="E259" s="77">
        <f t="shared" si="18"/>
        <v>0</v>
      </c>
      <c r="F259" s="74">
        <f>'landesw Umlage § 3_Plan'!F259</f>
        <v>6166.6020454589288</v>
      </c>
      <c r="G259" s="74">
        <f t="shared" si="19"/>
        <v>0</v>
      </c>
      <c r="H259" s="74">
        <f t="shared" si="20"/>
        <v>0</v>
      </c>
      <c r="I259" s="65">
        <f t="shared" si="23"/>
        <v>0</v>
      </c>
      <c r="J259" s="74">
        <f t="shared" si="21"/>
        <v>6166.6020454589288</v>
      </c>
      <c r="K259" s="74">
        <f t="shared" si="22"/>
        <v>513.88350378824407</v>
      </c>
    </row>
    <row r="260" spans="1:14" ht="15.75" x14ac:dyDescent="0.25">
      <c r="A260" s="20">
        <v>62276</v>
      </c>
      <c r="B260" s="17" t="s">
        <v>264</v>
      </c>
      <c r="C260" s="17" t="s">
        <v>232</v>
      </c>
      <c r="D260" s="32">
        <v>0</v>
      </c>
      <c r="E260" s="77">
        <f t="shared" ref="E260:E288" si="24">D260*0.4</f>
        <v>0</v>
      </c>
      <c r="F260" s="74">
        <f>'landesw Umlage § 3_Plan'!F260</f>
        <v>1332.5864070301789</v>
      </c>
      <c r="G260" s="74">
        <f t="shared" ref="G260:G288" si="25">IF(D260-F260&lt;0,0,D260-F260)</f>
        <v>0</v>
      </c>
      <c r="H260" s="74">
        <f t="shared" ref="H260:H288" si="26">IF(G260&lt;0,0,G260)</f>
        <v>0</v>
      </c>
      <c r="I260" s="65">
        <f t="shared" si="23"/>
        <v>0</v>
      </c>
      <c r="J260" s="74">
        <f t="shared" ref="J260:J288" si="27">IF(E260=0,F260,0)</f>
        <v>1332.5864070301789</v>
      </c>
      <c r="K260" s="74">
        <f t="shared" ref="K260:K288" si="28">J260/12</f>
        <v>111.04886725251491</v>
      </c>
    </row>
    <row r="261" spans="1:14" ht="15.75" x14ac:dyDescent="0.25">
      <c r="A261" s="20">
        <v>62277</v>
      </c>
      <c r="B261" s="17" t="s">
        <v>265</v>
      </c>
      <c r="C261" s="17" t="s">
        <v>232</v>
      </c>
      <c r="D261" s="32">
        <v>0</v>
      </c>
      <c r="E261" s="77">
        <f t="shared" si="24"/>
        <v>0</v>
      </c>
      <c r="F261" s="74">
        <f>'landesw Umlage § 3_Plan'!F261</f>
        <v>2885.1533319916425</v>
      </c>
      <c r="G261" s="74">
        <f t="shared" si="25"/>
        <v>0</v>
      </c>
      <c r="H261" s="74">
        <f t="shared" si="26"/>
        <v>0</v>
      </c>
      <c r="I261" s="65">
        <f t="shared" ref="I261:I288" si="29">IF(G261&lt;0,G261,0)</f>
        <v>0</v>
      </c>
      <c r="J261" s="74">
        <f t="shared" si="27"/>
        <v>2885.1533319916425</v>
      </c>
      <c r="K261" s="74">
        <f t="shared" si="28"/>
        <v>240.42944433263688</v>
      </c>
    </row>
    <row r="262" spans="1:14" ht="15.75" x14ac:dyDescent="0.25">
      <c r="A262" s="20">
        <v>62278</v>
      </c>
      <c r="B262" s="17" t="s">
        <v>266</v>
      </c>
      <c r="C262" s="17" t="s">
        <v>232</v>
      </c>
      <c r="D262" s="32">
        <v>0</v>
      </c>
      <c r="E262" s="77">
        <f t="shared" si="24"/>
        <v>0</v>
      </c>
      <c r="F262" s="74">
        <f>'landesw Umlage § 3_Plan'!F262</f>
        <v>4608.0725456625441</v>
      </c>
      <c r="G262" s="74">
        <f t="shared" si="25"/>
        <v>0</v>
      </c>
      <c r="H262" s="74">
        <f t="shared" si="26"/>
        <v>0</v>
      </c>
      <c r="I262" s="65">
        <f t="shared" si="29"/>
        <v>0</v>
      </c>
      <c r="J262" s="74">
        <f t="shared" si="27"/>
        <v>4608.0725456625441</v>
      </c>
      <c r="K262" s="74">
        <f t="shared" si="28"/>
        <v>384.00604547187868</v>
      </c>
    </row>
    <row r="263" spans="1:14" ht="15.75" x14ac:dyDescent="0.25">
      <c r="A263" s="20">
        <v>62279</v>
      </c>
      <c r="B263" s="17" t="s">
        <v>267</v>
      </c>
      <c r="C263" s="17" t="s">
        <v>232</v>
      </c>
      <c r="D263" s="32">
        <v>0</v>
      </c>
      <c r="E263" s="77">
        <f t="shared" si="24"/>
        <v>0</v>
      </c>
      <c r="F263" s="74">
        <f>'landesw Umlage § 3_Plan'!F263</f>
        <v>1459.4460988472308</v>
      </c>
      <c r="G263" s="74">
        <f t="shared" si="25"/>
        <v>0</v>
      </c>
      <c r="H263" s="74">
        <f t="shared" si="26"/>
        <v>0</v>
      </c>
      <c r="I263" s="65">
        <f t="shared" si="29"/>
        <v>0</v>
      </c>
      <c r="J263" s="74">
        <f t="shared" si="27"/>
        <v>1459.4460988472308</v>
      </c>
      <c r="K263" s="74">
        <f t="shared" si="28"/>
        <v>121.62050823726923</v>
      </c>
    </row>
    <row r="264" spans="1:14" ht="15.75" x14ac:dyDescent="0.25">
      <c r="A264" s="20">
        <v>62311</v>
      </c>
      <c r="B264" s="17" t="s">
        <v>268</v>
      </c>
      <c r="C264" s="17" t="s">
        <v>269</v>
      </c>
      <c r="D264" s="32">
        <v>0</v>
      </c>
      <c r="E264" s="77">
        <f t="shared" si="24"/>
        <v>0</v>
      </c>
      <c r="F264" s="74">
        <f>'landesw Umlage § 3_Plan'!F264</f>
        <v>1377.8864830969446</v>
      </c>
      <c r="G264" s="74">
        <f t="shared" si="25"/>
        <v>0</v>
      </c>
      <c r="H264" s="74">
        <f t="shared" si="26"/>
        <v>0</v>
      </c>
      <c r="I264" s="65">
        <f t="shared" si="29"/>
        <v>0</v>
      </c>
      <c r="J264" s="74">
        <f t="shared" si="27"/>
        <v>1377.8864830969446</v>
      </c>
      <c r="K264" s="74">
        <f t="shared" si="28"/>
        <v>114.82387359141205</v>
      </c>
    </row>
    <row r="265" spans="1:14" ht="15.75" x14ac:dyDescent="0.25">
      <c r="A265" s="20">
        <v>62314</v>
      </c>
      <c r="B265" s="17" t="s">
        <v>270</v>
      </c>
      <c r="C265" s="17" t="s">
        <v>269</v>
      </c>
      <c r="D265" s="32">
        <v>0</v>
      </c>
      <c r="E265" s="77">
        <f t="shared" si="24"/>
        <v>0</v>
      </c>
      <c r="F265" s="74">
        <f>'landesw Umlage § 3_Plan'!F265</f>
        <v>1218.6775865265738</v>
      </c>
      <c r="G265" s="74">
        <f t="shared" si="25"/>
        <v>0</v>
      </c>
      <c r="H265" s="74">
        <f t="shared" si="26"/>
        <v>0</v>
      </c>
      <c r="I265" s="65">
        <f t="shared" si="29"/>
        <v>0</v>
      </c>
      <c r="J265" s="74">
        <f t="shared" si="27"/>
        <v>1218.6775865265738</v>
      </c>
      <c r="K265" s="74">
        <f t="shared" si="28"/>
        <v>101.55646554388115</v>
      </c>
    </row>
    <row r="266" spans="1:14" ht="15.75" x14ac:dyDescent="0.25">
      <c r="A266" s="20">
        <v>62326</v>
      </c>
      <c r="B266" s="17" t="s">
        <v>271</v>
      </c>
      <c r="C266" s="17" t="s">
        <v>269</v>
      </c>
      <c r="D266" s="32">
        <v>0</v>
      </c>
      <c r="E266" s="77">
        <f t="shared" si="24"/>
        <v>0</v>
      </c>
      <c r="F266" s="74">
        <f>'landesw Umlage § 3_Plan'!F266</f>
        <v>1789.0298498500028</v>
      </c>
      <c r="G266" s="74">
        <f t="shared" si="25"/>
        <v>0</v>
      </c>
      <c r="H266" s="74">
        <f t="shared" si="26"/>
        <v>0</v>
      </c>
      <c r="I266" s="65">
        <f t="shared" si="29"/>
        <v>0</v>
      </c>
      <c r="J266" s="74">
        <f t="shared" si="27"/>
        <v>1789.0298498500028</v>
      </c>
      <c r="K266" s="74">
        <f t="shared" si="28"/>
        <v>149.08582082083356</v>
      </c>
    </row>
    <row r="267" spans="1:14" ht="15.75" x14ac:dyDescent="0.25">
      <c r="A267" s="20">
        <v>62330</v>
      </c>
      <c r="B267" s="17" t="s">
        <v>272</v>
      </c>
      <c r="C267" s="17" t="s">
        <v>269</v>
      </c>
      <c r="D267" s="32">
        <v>0</v>
      </c>
      <c r="E267" s="77">
        <f t="shared" si="24"/>
        <v>0</v>
      </c>
      <c r="F267" s="74">
        <f>'landesw Umlage § 3_Plan'!F267</f>
        <v>1613.7838708307484</v>
      </c>
      <c r="G267" s="74">
        <f t="shared" si="25"/>
        <v>0</v>
      </c>
      <c r="H267" s="74">
        <f t="shared" si="26"/>
        <v>0</v>
      </c>
      <c r="I267" s="65">
        <f t="shared" si="29"/>
        <v>0</v>
      </c>
      <c r="J267" s="74">
        <f t="shared" si="27"/>
        <v>1613.7838708307484</v>
      </c>
      <c r="K267" s="74">
        <f t="shared" si="28"/>
        <v>134.4819892358957</v>
      </c>
    </row>
    <row r="268" spans="1:14" ht="15.75" x14ac:dyDescent="0.25">
      <c r="A268" s="20">
        <v>62332</v>
      </c>
      <c r="B268" s="17" t="s">
        <v>273</v>
      </c>
      <c r="C268" s="17" t="s">
        <v>269</v>
      </c>
      <c r="D268" s="32">
        <v>0</v>
      </c>
      <c r="E268" s="77">
        <f t="shared" si="24"/>
        <v>0</v>
      </c>
      <c r="F268" s="74">
        <f>'landesw Umlage § 3_Plan'!F268</f>
        <v>1553.8051596457683</v>
      </c>
      <c r="G268" s="74">
        <f t="shared" si="25"/>
        <v>0</v>
      </c>
      <c r="H268" s="74">
        <f t="shared" si="26"/>
        <v>0</v>
      </c>
      <c r="I268" s="65">
        <f t="shared" si="29"/>
        <v>0</v>
      </c>
      <c r="J268" s="74">
        <f t="shared" si="27"/>
        <v>1553.8051596457683</v>
      </c>
      <c r="K268" s="74">
        <f t="shared" si="28"/>
        <v>129.48376330381402</v>
      </c>
      <c r="N268" s="74"/>
    </row>
    <row r="269" spans="1:14" ht="15.75" x14ac:dyDescent="0.25">
      <c r="A269" s="20">
        <v>62335</v>
      </c>
      <c r="B269" s="17" t="s">
        <v>274</v>
      </c>
      <c r="C269" s="17" t="s">
        <v>269</v>
      </c>
      <c r="D269" s="32">
        <v>0</v>
      </c>
      <c r="E269" s="77">
        <f t="shared" si="24"/>
        <v>0</v>
      </c>
      <c r="F269" s="74">
        <f>'landesw Umlage § 3_Plan'!F269</f>
        <v>1292.9748080961856</v>
      </c>
      <c r="G269" s="74">
        <f t="shared" si="25"/>
        <v>0</v>
      </c>
      <c r="H269" s="74">
        <f t="shared" si="26"/>
        <v>0</v>
      </c>
      <c r="I269" s="65">
        <f t="shared" si="29"/>
        <v>0</v>
      </c>
      <c r="J269" s="74">
        <f t="shared" si="27"/>
        <v>1292.9748080961856</v>
      </c>
      <c r="K269" s="74">
        <f t="shared" si="28"/>
        <v>107.74790067468213</v>
      </c>
    </row>
    <row r="270" spans="1:14" ht="15.75" x14ac:dyDescent="0.25">
      <c r="A270" s="20">
        <v>62343</v>
      </c>
      <c r="B270" s="17" t="s">
        <v>275</v>
      </c>
      <c r="C270" s="17" t="s">
        <v>269</v>
      </c>
      <c r="D270" s="32">
        <v>0</v>
      </c>
      <c r="E270" s="77">
        <f t="shared" si="24"/>
        <v>0</v>
      </c>
      <c r="F270" s="74">
        <f>'landesw Umlage § 3_Plan'!F270</f>
        <v>1582.7751512151767</v>
      </c>
      <c r="G270" s="74">
        <f t="shared" si="25"/>
        <v>0</v>
      </c>
      <c r="H270" s="74">
        <f t="shared" si="26"/>
        <v>0</v>
      </c>
      <c r="I270" s="65">
        <f t="shared" si="29"/>
        <v>0</v>
      </c>
      <c r="J270" s="74">
        <f t="shared" si="27"/>
        <v>1582.7751512151767</v>
      </c>
      <c r="K270" s="74">
        <f t="shared" si="28"/>
        <v>131.8979292679314</v>
      </c>
    </row>
    <row r="271" spans="1:14" ht="15.75" x14ac:dyDescent="0.25">
      <c r="A271" s="20">
        <v>62368</v>
      </c>
      <c r="B271" s="17" t="s">
        <v>276</v>
      </c>
      <c r="C271" s="17" t="s">
        <v>269</v>
      </c>
      <c r="D271" s="32">
        <v>0</v>
      </c>
      <c r="E271" s="77">
        <f t="shared" si="24"/>
        <v>0</v>
      </c>
      <c r="F271" s="74">
        <f>'landesw Umlage § 3_Plan'!F271</f>
        <v>1216.1896274823216</v>
      </c>
      <c r="G271" s="74">
        <f t="shared" si="25"/>
        <v>0</v>
      </c>
      <c r="H271" s="74">
        <f t="shared" si="26"/>
        <v>0</v>
      </c>
      <c r="I271" s="65">
        <f t="shared" si="29"/>
        <v>0</v>
      </c>
      <c r="J271" s="74">
        <f t="shared" si="27"/>
        <v>1216.1896274823216</v>
      </c>
      <c r="K271" s="74">
        <f t="shared" si="28"/>
        <v>101.34913562352681</v>
      </c>
    </row>
    <row r="272" spans="1:14" ht="15.75" x14ac:dyDescent="0.25">
      <c r="A272" s="20">
        <v>62372</v>
      </c>
      <c r="B272" s="17" t="s">
        <v>277</v>
      </c>
      <c r="C272" s="17" t="s">
        <v>269</v>
      </c>
      <c r="D272" s="32">
        <v>0</v>
      </c>
      <c r="E272" s="77">
        <f t="shared" si="24"/>
        <v>0</v>
      </c>
      <c r="F272" s="74">
        <f>'landesw Umlage § 3_Plan'!F272</f>
        <v>1192.111166163709</v>
      </c>
      <c r="G272" s="74">
        <f t="shared" si="25"/>
        <v>0</v>
      </c>
      <c r="H272" s="74">
        <f t="shared" si="26"/>
        <v>0</v>
      </c>
      <c r="I272" s="65">
        <f t="shared" si="29"/>
        <v>0</v>
      </c>
      <c r="J272" s="74">
        <f t="shared" si="27"/>
        <v>1192.111166163709</v>
      </c>
      <c r="K272" s="74">
        <f t="shared" si="28"/>
        <v>99.342597180309085</v>
      </c>
    </row>
    <row r="273" spans="1:11" ht="15.75" x14ac:dyDescent="0.25">
      <c r="A273" s="20">
        <v>62375</v>
      </c>
      <c r="B273" s="17" t="s">
        <v>278</v>
      </c>
      <c r="C273" s="17" t="s">
        <v>269</v>
      </c>
      <c r="D273" s="32">
        <v>0</v>
      </c>
      <c r="E273" s="77">
        <f t="shared" si="24"/>
        <v>0</v>
      </c>
      <c r="F273" s="74">
        <f>'landesw Umlage § 3_Plan'!F273</f>
        <v>6342.0831338809821</v>
      </c>
      <c r="G273" s="74">
        <f t="shared" si="25"/>
        <v>0</v>
      </c>
      <c r="H273" s="74">
        <f t="shared" si="26"/>
        <v>0</v>
      </c>
      <c r="I273" s="65">
        <f t="shared" si="29"/>
        <v>0</v>
      </c>
      <c r="J273" s="74">
        <f t="shared" si="27"/>
        <v>6342.0831338809821</v>
      </c>
      <c r="K273" s="74">
        <f t="shared" si="28"/>
        <v>528.50692782341514</v>
      </c>
    </row>
    <row r="274" spans="1:11" ht="15.75" x14ac:dyDescent="0.25">
      <c r="A274" s="20">
        <v>62376</v>
      </c>
      <c r="B274" s="17" t="s">
        <v>279</v>
      </c>
      <c r="C274" s="17" t="s">
        <v>269</v>
      </c>
      <c r="D274" s="32">
        <v>202727.59</v>
      </c>
      <c r="E274" s="77">
        <f t="shared" si="24"/>
        <v>81091.036000000007</v>
      </c>
      <c r="F274" s="74">
        <f>'landesw Umlage § 3_Plan'!F274</f>
        <v>4668.1304743311939</v>
      </c>
      <c r="G274" s="74">
        <f t="shared" si="25"/>
        <v>198059.45952566879</v>
      </c>
      <c r="H274" s="74">
        <f t="shared" si="26"/>
        <v>198059.45952566879</v>
      </c>
      <c r="I274" s="65">
        <f t="shared" si="29"/>
        <v>0</v>
      </c>
      <c r="J274" s="74">
        <f t="shared" si="27"/>
        <v>0</v>
      </c>
      <c r="K274" s="74">
        <f t="shared" si="28"/>
        <v>0</v>
      </c>
    </row>
    <row r="275" spans="1:11" ht="15.75" x14ac:dyDescent="0.25">
      <c r="A275" s="20">
        <v>62377</v>
      </c>
      <c r="B275" s="17" t="s">
        <v>280</v>
      </c>
      <c r="C275" s="17" t="s">
        <v>269</v>
      </c>
      <c r="D275" s="32">
        <v>0</v>
      </c>
      <c r="E275" s="77">
        <f t="shared" si="24"/>
        <v>0</v>
      </c>
      <c r="F275" s="74">
        <f>'landesw Umlage § 3_Plan'!F275</f>
        <v>2072.3788166930681</v>
      </c>
      <c r="G275" s="74">
        <f t="shared" si="25"/>
        <v>0</v>
      </c>
      <c r="H275" s="74">
        <f t="shared" si="26"/>
        <v>0</v>
      </c>
      <c r="I275" s="65">
        <f t="shared" si="29"/>
        <v>0</v>
      </c>
      <c r="J275" s="74">
        <f t="shared" si="27"/>
        <v>2072.3788166930681</v>
      </c>
      <c r="K275" s="74">
        <f t="shared" si="28"/>
        <v>172.69823472442235</v>
      </c>
    </row>
    <row r="276" spans="1:11" ht="15.75" x14ac:dyDescent="0.25">
      <c r="A276" s="20">
        <v>62378</v>
      </c>
      <c r="B276" s="17" t="s">
        <v>281</v>
      </c>
      <c r="C276" s="17" t="s">
        <v>269</v>
      </c>
      <c r="D276" s="32">
        <v>202727.59</v>
      </c>
      <c r="E276" s="77">
        <f t="shared" si="24"/>
        <v>81091.036000000007</v>
      </c>
      <c r="F276" s="74">
        <f>'landesw Umlage § 3_Plan'!F276</f>
        <v>7638.0387391684681</v>
      </c>
      <c r="G276" s="74">
        <f t="shared" si="25"/>
        <v>195089.55126083153</v>
      </c>
      <c r="H276" s="74">
        <f t="shared" si="26"/>
        <v>195089.55126083153</v>
      </c>
      <c r="I276" s="65">
        <f t="shared" si="29"/>
        <v>0</v>
      </c>
      <c r="J276" s="74">
        <f t="shared" si="27"/>
        <v>0</v>
      </c>
      <c r="K276" s="74">
        <f t="shared" si="28"/>
        <v>0</v>
      </c>
    </row>
    <row r="277" spans="1:11" ht="15.75" x14ac:dyDescent="0.25">
      <c r="A277" s="20">
        <v>62379</v>
      </c>
      <c r="B277" s="17" t="s">
        <v>282</v>
      </c>
      <c r="C277" s="17" t="s">
        <v>269</v>
      </c>
      <c r="D277" s="32">
        <v>0</v>
      </c>
      <c r="E277" s="77">
        <f t="shared" si="24"/>
        <v>0</v>
      </c>
      <c r="F277" s="74">
        <f>'landesw Umlage § 3_Plan'!F277</f>
        <v>16785.820428930623</v>
      </c>
      <c r="G277" s="74">
        <f t="shared" si="25"/>
        <v>0</v>
      </c>
      <c r="H277" s="74">
        <f t="shared" si="26"/>
        <v>0</v>
      </c>
      <c r="I277" s="65">
        <f t="shared" si="29"/>
        <v>0</v>
      </c>
      <c r="J277" s="74">
        <f t="shared" si="27"/>
        <v>16785.820428930623</v>
      </c>
      <c r="K277" s="74">
        <f t="shared" si="28"/>
        <v>1398.818369077552</v>
      </c>
    </row>
    <row r="278" spans="1:11" ht="15.75" x14ac:dyDescent="0.25">
      <c r="A278" s="20">
        <v>62380</v>
      </c>
      <c r="B278" s="17" t="s">
        <v>283</v>
      </c>
      <c r="C278" s="17" t="s">
        <v>269</v>
      </c>
      <c r="D278" s="32">
        <v>0</v>
      </c>
      <c r="E278" s="77">
        <f t="shared" si="24"/>
        <v>0</v>
      </c>
      <c r="F278" s="74">
        <f>'landesw Umlage § 3_Plan'!F278</f>
        <v>6092.7796079260379</v>
      </c>
      <c r="G278" s="74">
        <f t="shared" si="25"/>
        <v>0</v>
      </c>
      <c r="H278" s="74">
        <f t="shared" si="26"/>
        <v>0</v>
      </c>
      <c r="I278" s="65">
        <f t="shared" si="29"/>
        <v>0</v>
      </c>
      <c r="J278" s="74">
        <f t="shared" si="27"/>
        <v>6092.7796079260379</v>
      </c>
      <c r="K278" s="74">
        <f t="shared" si="28"/>
        <v>507.73163399383651</v>
      </c>
    </row>
    <row r="279" spans="1:11" ht="15.75" x14ac:dyDescent="0.25">
      <c r="A279" s="20">
        <v>62381</v>
      </c>
      <c r="B279" s="17" t="s">
        <v>284</v>
      </c>
      <c r="C279" s="17" t="s">
        <v>269</v>
      </c>
      <c r="D279" s="32">
        <v>0</v>
      </c>
      <c r="E279" s="77">
        <f t="shared" si="24"/>
        <v>0</v>
      </c>
      <c r="F279" s="74">
        <f>'landesw Umlage § 3_Plan'!F279</f>
        <v>3464.5967628689864</v>
      </c>
      <c r="G279" s="74">
        <f t="shared" si="25"/>
        <v>0</v>
      </c>
      <c r="H279" s="74">
        <f t="shared" si="26"/>
        <v>0</v>
      </c>
      <c r="I279" s="65">
        <f t="shared" si="29"/>
        <v>0</v>
      </c>
      <c r="J279" s="74">
        <f t="shared" si="27"/>
        <v>3464.5967628689864</v>
      </c>
      <c r="K279" s="74">
        <f t="shared" si="28"/>
        <v>288.71639690574887</v>
      </c>
    </row>
    <row r="280" spans="1:11" ht="15.75" x14ac:dyDescent="0.25">
      <c r="A280" s="20">
        <v>62382</v>
      </c>
      <c r="B280" s="17" t="s">
        <v>285</v>
      </c>
      <c r="C280" s="17" t="s">
        <v>269</v>
      </c>
      <c r="D280" s="32">
        <v>0</v>
      </c>
      <c r="E280" s="77">
        <f t="shared" si="24"/>
        <v>0</v>
      </c>
      <c r="F280" s="74">
        <f>'landesw Umlage § 3_Plan'!F280</f>
        <v>5088.1795039950121</v>
      </c>
      <c r="G280" s="74">
        <f t="shared" si="25"/>
        <v>0</v>
      </c>
      <c r="H280" s="74">
        <f t="shared" si="26"/>
        <v>0</v>
      </c>
      <c r="I280" s="65">
        <f t="shared" si="29"/>
        <v>0</v>
      </c>
      <c r="J280" s="74">
        <f t="shared" si="27"/>
        <v>5088.1795039950121</v>
      </c>
      <c r="K280" s="74">
        <f t="shared" si="28"/>
        <v>424.014958666251</v>
      </c>
    </row>
    <row r="281" spans="1:11" ht="15.75" x14ac:dyDescent="0.25">
      <c r="A281" s="20">
        <v>62383</v>
      </c>
      <c r="B281" s="17" t="s">
        <v>286</v>
      </c>
      <c r="C281" s="17" t="s">
        <v>269</v>
      </c>
      <c r="D281" s="32">
        <v>0</v>
      </c>
      <c r="E281" s="77">
        <f t="shared" si="24"/>
        <v>0</v>
      </c>
      <c r="F281" s="74">
        <f>'landesw Umlage § 3_Plan'!F281</f>
        <v>3737.3263663595121</v>
      </c>
      <c r="G281" s="74">
        <f t="shared" si="25"/>
        <v>0</v>
      </c>
      <c r="H281" s="74">
        <f t="shared" si="26"/>
        <v>0</v>
      </c>
      <c r="I281" s="65">
        <f t="shared" si="29"/>
        <v>0</v>
      </c>
      <c r="J281" s="74">
        <f t="shared" si="27"/>
        <v>3737.3263663595121</v>
      </c>
      <c r="K281" s="74">
        <f t="shared" si="28"/>
        <v>311.44386386329268</v>
      </c>
    </row>
    <row r="282" spans="1:11" ht="15.75" x14ac:dyDescent="0.25">
      <c r="A282" s="20">
        <v>62384</v>
      </c>
      <c r="B282" s="17" t="s">
        <v>287</v>
      </c>
      <c r="C282" s="17" t="s">
        <v>269</v>
      </c>
      <c r="D282" s="32">
        <v>0</v>
      </c>
      <c r="E282" s="77">
        <f t="shared" si="24"/>
        <v>0</v>
      </c>
      <c r="F282" s="74">
        <f>'landesw Umlage § 3_Plan'!F282</f>
        <v>3214.9253221803724</v>
      </c>
      <c r="G282" s="74">
        <f t="shared" si="25"/>
        <v>0</v>
      </c>
      <c r="H282" s="74">
        <f t="shared" si="26"/>
        <v>0</v>
      </c>
      <c r="I282" s="65">
        <f t="shared" si="29"/>
        <v>0</v>
      </c>
      <c r="J282" s="74">
        <f t="shared" si="27"/>
        <v>3214.9253221803724</v>
      </c>
      <c r="K282" s="74">
        <f t="shared" si="28"/>
        <v>267.91044351503103</v>
      </c>
    </row>
    <row r="283" spans="1:11" ht="15.75" x14ac:dyDescent="0.25">
      <c r="A283" s="20">
        <v>62385</v>
      </c>
      <c r="B283" s="17" t="s">
        <v>288</v>
      </c>
      <c r="C283" s="17" t="s">
        <v>269</v>
      </c>
      <c r="D283" s="32">
        <v>0</v>
      </c>
      <c r="E283" s="77">
        <f t="shared" si="24"/>
        <v>0</v>
      </c>
      <c r="F283" s="74">
        <f>'landesw Umlage § 3_Plan'!F283</f>
        <v>2389.0822200114917</v>
      </c>
      <c r="G283" s="74">
        <f t="shared" si="25"/>
        <v>0</v>
      </c>
      <c r="H283" s="74">
        <f t="shared" si="26"/>
        <v>0</v>
      </c>
      <c r="I283" s="65">
        <f t="shared" si="29"/>
        <v>0</v>
      </c>
      <c r="J283" s="74">
        <f t="shared" si="27"/>
        <v>2389.0822200114917</v>
      </c>
      <c r="K283" s="74">
        <f t="shared" si="28"/>
        <v>199.09018500095763</v>
      </c>
    </row>
    <row r="284" spans="1:11" ht="15.75" x14ac:dyDescent="0.25">
      <c r="A284" s="20">
        <v>62386</v>
      </c>
      <c r="B284" s="17" t="s">
        <v>289</v>
      </c>
      <c r="C284" s="17" t="s">
        <v>269</v>
      </c>
      <c r="D284" s="32">
        <v>0</v>
      </c>
      <c r="E284" s="77">
        <f t="shared" si="24"/>
        <v>0</v>
      </c>
      <c r="F284" s="74">
        <f>'landesw Umlage § 3_Plan'!F284</f>
        <v>4855.3820077704431</v>
      </c>
      <c r="G284" s="74">
        <f t="shared" si="25"/>
        <v>0</v>
      </c>
      <c r="H284" s="74">
        <f t="shared" si="26"/>
        <v>0</v>
      </c>
      <c r="I284" s="65">
        <f t="shared" si="29"/>
        <v>0</v>
      </c>
      <c r="J284" s="74">
        <f t="shared" si="27"/>
        <v>4855.3820077704431</v>
      </c>
      <c r="K284" s="74">
        <f t="shared" si="28"/>
        <v>404.61516731420357</v>
      </c>
    </row>
    <row r="285" spans="1:11" ht="15.75" x14ac:dyDescent="0.25">
      <c r="A285" s="20">
        <v>62387</v>
      </c>
      <c r="B285" s="17" t="s">
        <v>290</v>
      </c>
      <c r="C285" s="17" t="s">
        <v>269</v>
      </c>
      <c r="D285" s="32">
        <v>0</v>
      </c>
      <c r="E285" s="77">
        <f t="shared" si="24"/>
        <v>0</v>
      </c>
      <c r="F285" s="74">
        <f>'landesw Umlage § 3_Plan'!F285</f>
        <v>2177.0117845964664</v>
      </c>
      <c r="G285" s="74">
        <f t="shared" si="25"/>
        <v>0</v>
      </c>
      <c r="H285" s="74">
        <f t="shared" si="26"/>
        <v>0</v>
      </c>
      <c r="I285" s="65">
        <f t="shared" si="29"/>
        <v>0</v>
      </c>
      <c r="J285" s="74">
        <f t="shared" si="27"/>
        <v>2177.0117845964664</v>
      </c>
      <c r="K285" s="74">
        <f t="shared" si="28"/>
        <v>181.41764871637221</v>
      </c>
    </row>
    <row r="286" spans="1:11" ht="15.75" x14ac:dyDescent="0.25">
      <c r="A286" s="20">
        <v>62388</v>
      </c>
      <c r="B286" s="17" t="s">
        <v>291</v>
      </c>
      <c r="C286" s="17" t="s">
        <v>269</v>
      </c>
      <c r="D286" s="32">
        <v>0</v>
      </c>
      <c r="E286" s="77">
        <f t="shared" si="24"/>
        <v>0</v>
      </c>
      <c r="F286" s="74">
        <f>'landesw Umlage § 3_Plan'!F286</f>
        <v>2850.8053909231835</v>
      </c>
      <c r="G286" s="74">
        <f t="shared" si="25"/>
        <v>0</v>
      </c>
      <c r="H286" s="74">
        <f t="shared" si="26"/>
        <v>0</v>
      </c>
      <c r="I286" s="65">
        <f t="shared" si="29"/>
        <v>0</v>
      </c>
      <c r="J286" s="74">
        <f t="shared" si="27"/>
        <v>2850.8053909231835</v>
      </c>
      <c r="K286" s="74">
        <f t="shared" si="28"/>
        <v>237.5671159102653</v>
      </c>
    </row>
    <row r="287" spans="1:11" ht="15.75" x14ac:dyDescent="0.25">
      <c r="A287" s="20">
        <v>62389</v>
      </c>
      <c r="B287" s="17" t="s">
        <v>292</v>
      </c>
      <c r="C287" s="17" t="s">
        <v>269</v>
      </c>
      <c r="D287" s="32">
        <v>0</v>
      </c>
      <c r="E287" s="77">
        <f t="shared" si="24"/>
        <v>0</v>
      </c>
      <c r="F287" s="74">
        <f>'landesw Umlage § 3_Plan'!F287</f>
        <v>4149.8855062649163</v>
      </c>
      <c r="G287" s="74">
        <f t="shared" si="25"/>
        <v>0</v>
      </c>
      <c r="H287" s="74">
        <f t="shared" si="26"/>
        <v>0</v>
      </c>
      <c r="I287" s="65">
        <f t="shared" si="29"/>
        <v>0</v>
      </c>
      <c r="J287" s="74">
        <f t="shared" si="27"/>
        <v>4149.8855062649163</v>
      </c>
      <c r="K287" s="74">
        <f t="shared" si="28"/>
        <v>345.82379218874303</v>
      </c>
    </row>
    <row r="288" spans="1:11" ht="16.5" thickBot="1" x14ac:dyDescent="0.3">
      <c r="A288" s="21">
        <v>62390</v>
      </c>
      <c r="B288" s="18" t="s">
        <v>293</v>
      </c>
      <c r="C288" s="18" t="s">
        <v>269</v>
      </c>
      <c r="D288" s="33">
        <v>0</v>
      </c>
      <c r="E288" s="78">
        <f t="shared" si="24"/>
        <v>0</v>
      </c>
      <c r="F288" s="76">
        <f>'landesw Umlage § 3_Plan'!F288</f>
        <v>3803.6924333477327</v>
      </c>
      <c r="G288" s="76">
        <f t="shared" si="25"/>
        <v>0</v>
      </c>
      <c r="H288" s="76">
        <f t="shared" si="26"/>
        <v>0</v>
      </c>
      <c r="I288" s="66">
        <f t="shared" si="29"/>
        <v>0</v>
      </c>
      <c r="J288" s="76">
        <f t="shared" si="27"/>
        <v>3803.6924333477327</v>
      </c>
      <c r="K288" s="76">
        <f t="shared" si="28"/>
        <v>316.97436944564441</v>
      </c>
    </row>
    <row r="289" spans="1:15" s="12" customFormat="1" x14ac:dyDescent="0.25">
      <c r="A289" s="145"/>
      <c r="B289" s="146" t="s">
        <v>308</v>
      </c>
      <c r="C289" s="146"/>
      <c r="D289" s="147">
        <f t="shared" ref="D289:K289" si="30">SUM(D3:D288)</f>
        <v>2449024.52</v>
      </c>
      <c r="E289" s="148">
        <f t="shared" si="30"/>
        <v>979609.80799999984</v>
      </c>
      <c r="F289" s="148">
        <f t="shared" si="30"/>
        <v>1635260.1400000004</v>
      </c>
      <c r="G289" s="148">
        <f t="shared" si="30"/>
        <v>1849174.9256012372</v>
      </c>
      <c r="H289" s="148">
        <f t="shared" si="30"/>
        <v>2033577.8299718054</v>
      </c>
      <c r="I289" s="148">
        <f t="shared" si="30"/>
        <v>-184402.90437056829</v>
      </c>
      <c r="J289" s="148">
        <f t="shared" si="30"/>
        <v>1035410.545601237</v>
      </c>
      <c r="K289" s="148">
        <f t="shared" si="30"/>
        <v>86284.212133436376</v>
      </c>
      <c r="M289" s="30"/>
      <c r="N289" s="30"/>
      <c r="O289" s="30"/>
    </row>
    <row r="290" spans="1:15" x14ac:dyDescent="0.25">
      <c r="A290" s="79"/>
    </row>
    <row r="291" spans="1:15" x14ac:dyDescent="0.25">
      <c r="A291" s="79"/>
    </row>
    <row r="296" spans="1:15" ht="15.75" x14ac:dyDescent="0.25">
      <c r="B296" s="83"/>
      <c r="C296" s="83"/>
      <c r="D296" s="84"/>
    </row>
    <row r="297" spans="1:15" ht="25.5" customHeight="1" x14ac:dyDescent="0.25">
      <c r="B297" s="27" t="s">
        <v>307</v>
      </c>
      <c r="C297" s="27"/>
      <c r="D297" s="138" t="s">
        <v>348</v>
      </c>
      <c r="E297" s="139" t="s">
        <v>313</v>
      </c>
      <c r="F297" s="40" t="s">
        <v>351</v>
      </c>
    </row>
    <row r="298" spans="1:15" ht="15.75" x14ac:dyDescent="0.25">
      <c r="B298" s="85" t="s">
        <v>212</v>
      </c>
      <c r="C298" s="85"/>
      <c r="D298" s="140">
        <v>437530.07</v>
      </c>
      <c r="E298" s="74">
        <f>D298*0.4</f>
        <v>175012.02800000002</v>
      </c>
      <c r="F298" s="74">
        <f>D298</f>
        <v>437530.07</v>
      </c>
    </row>
    <row r="299" spans="1:15" ht="15.75" x14ac:dyDescent="0.25">
      <c r="B299" s="85" t="s">
        <v>5</v>
      </c>
      <c r="C299" s="85"/>
      <c r="D299" s="140">
        <v>0</v>
      </c>
      <c r="E299" s="74">
        <f t="shared" ref="E299:E303" si="31">D299*0.4</f>
        <v>0</v>
      </c>
      <c r="F299" s="74">
        <f t="shared" ref="F299:F303" si="32">D299</f>
        <v>0</v>
      </c>
    </row>
    <row r="300" spans="1:15" ht="15.75" x14ac:dyDescent="0.25">
      <c r="B300" s="85" t="s">
        <v>232</v>
      </c>
      <c r="C300" s="85"/>
      <c r="D300" s="140">
        <v>620387.07999999996</v>
      </c>
      <c r="E300" s="74">
        <f t="shared" si="31"/>
        <v>248154.83199999999</v>
      </c>
      <c r="F300" s="74">
        <f t="shared" si="32"/>
        <v>620387.07999999996</v>
      </c>
    </row>
    <row r="301" spans="1:15" ht="15.75" x14ac:dyDescent="0.25">
      <c r="B301" s="85" t="s">
        <v>102</v>
      </c>
      <c r="C301" s="85"/>
      <c r="D301" s="140">
        <v>341681.74</v>
      </c>
      <c r="E301" s="74">
        <f t="shared" si="31"/>
        <v>136672.696</v>
      </c>
      <c r="F301" s="74">
        <f t="shared" si="32"/>
        <v>341681.74</v>
      </c>
    </row>
    <row r="302" spans="1:15" ht="15.75" x14ac:dyDescent="0.25">
      <c r="B302" s="85" t="s">
        <v>145</v>
      </c>
      <c r="C302" s="85"/>
      <c r="D302" s="140">
        <v>0</v>
      </c>
      <c r="E302" s="74">
        <f t="shared" si="31"/>
        <v>0</v>
      </c>
      <c r="F302" s="74">
        <f t="shared" si="32"/>
        <v>0</v>
      </c>
    </row>
    <row r="303" spans="1:15" ht="16.5" thickBot="1" x14ac:dyDescent="0.3">
      <c r="B303" s="86" t="s">
        <v>160</v>
      </c>
      <c r="C303" s="86"/>
      <c r="D303" s="141">
        <v>239526.94</v>
      </c>
      <c r="E303" s="76">
        <f t="shared" si="31"/>
        <v>95810.776000000013</v>
      </c>
      <c r="F303" s="76">
        <f t="shared" si="32"/>
        <v>239526.94</v>
      </c>
    </row>
    <row r="304" spans="1:15" ht="15.75" x14ac:dyDescent="0.25">
      <c r="B304" s="38" t="s">
        <v>309</v>
      </c>
      <c r="C304" s="28"/>
      <c r="D304" s="80">
        <f>SUM(D298:D303)</f>
        <v>1639125.8299999998</v>
      </c>
      <c r="E304" s="8">
        <f>E298+E299+E300+E301+E302+E303</f>
        <v>655650.33199999994</v>
      </c>
      <c r="F304" s="148">
        <f>SUM(F298:F303)</f>
        <v>1639125.8299999998</v>
      </c>
    </row>
    <row r="309" spans="1:11" s="64" customFormat="1" ht="30" x14ac:dyDescent="0.25">
      <c r="A309" s="87"/>
      <c r="B309" s="88"/>
      <c r="C309" s="88"/>
      <c r="D309" s="89" t="s">
        <v>348</v>
      </c>
      <c r="E309" s="6" t="s">
        <v>313</v>
      </c>
      <c r="F309" s="63"/>
      <c r="G309" s="63"/>
      <c r="H309" s="63"/>
      <c r="I309" s="63"/>
      <c r="J309" s="63"/>
      <c r="K309" s="63"/>
    </row>
    <row r="310" spans="1:11" ht="60" x14ac:dyDescent="0.25">
      <c r="B310" s="23" t="s">
        <v>306</v>
      </c>
      <c r="C310" s="23"/>
      <c r="D310" s="6">
        <f>D304+D289</f>
        <v>4088150.3499999996</v>
      </c>
      <c r="E310" s="36">
        <f>E289+E304</f>
        <v>1635260.1399999997</v>
      </c>
    </row>
    <row r="311" spans="1:11" x14ac:dyDescent="0.25">
      <c r="B311" s="90"/>
      <c r="C311" s="90"/>
    </row>
    <row r="313" spans="1:11" x14ac:dyDescent="0.25">
      <c r="B313" s="90"/>
      <c r="C313" s="90"/>
    </row>
    <row r="314" spans="1:11" x14ac:dyDescent="0.25">
      <c r="B314" s="90"/>
      <c r="C314" s="90"/>
    </row>
  </sheetData>
  <mergeCells count="2">
    <mergeCell ref="A1:C1"/>
    <mergeCell ref="D1:E1"/>
  </mergeCells>
  <pageMargins left="0.7" right="0.7" top="0.78740157499999996" bottom="0.78740157499999996" header="0.3" footer="0.3"/>
  <pageSetup paperSize="8" scale="9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11828-7B81-40AA-8F5B-3AFF6BEDBC2D}">
  <sheetPr>
    <tabColor rgb="FFFFFF00"/>
  </sheetPr>
  <dimension ref="A1:G289"/>
  <sheetViews>
    <sheetView workbookViewId="0">
      <selection activeCell="I276" sqref="I276"/>
    </sheetView>
  </sheetViews>
  <sheetFormatPr baseColWidth="10" defaultRowHeight="15" x14ac:dyDescent="0.25"/>
  <cols>
    <col min="1" max="1" width="9" style="71" customWidth="1"/>
    <col min="2" max="2" width="29.28515625" style="71" customWidth="1"/>
    <col min="3" max="3" width="20.28515625" style="71" customWidth="1"/>
    <col min="4" max="4" width="22.85546875" style="24" customWidth="1"/>
    <col min="5" max="5" width="17.28515625" style="39" customWidth="1"/>
    <col min="6" max="6" width="21.85546875" style="24" customWidth="1"/>
    <col min="7" max="8" width="11.42578125" style="71"/>
    <col min="9" max="9" width="42.42578125" style="71" customWidth="1"/>
    <col min="10" max="16384" width="11.42578125" style="71"/>
  </cols>
  <sheetData>
    <row r="1" spans="1:6" ht="26.25" customHeight="1" x14ac:dyDescent="0.25">
      <c r="A1" s="155" t="s">
        <v>316</v>
      </c>
      <c r="B1" s="155"/>
      <c r="C1" s="155"/>
      <c r="D1" s="153" t="s">
        <v>303</v>
      </c>
      <c r="E1" s="153"/>
      <c r="F1" s="153"/>
    </row>
    <row r="2" spans="1:6" ht="67.5" customHeight="1" x14ac:dyDescent="0.25">
      <c r="A2" s="2" t="s">
        <v>0</v>
      </c>
      <c r="B2" s="2" t="s">
        <v>1</v>
      </c>
      <c r="C2" s="2" t="s">
        <v>2</v>
      </c>
      <c r="D2" s="45" t="s">
        <v>300</v>
      </c>
      <c r="E2" s="46" t="s">
        <v>301</v>
      </c>
      <c r="F2" s="31" t="s">
        <v>305</v>
      </c>
    </row>
    <row r="3" spans="1:6" x14ac:dyDescent="0.25">
      <c r="A3" s="71">
        <v>60101</v>
      </c>
      <c r="B3" s="71" t="s">
        <v>3</v>
      </c>
      <c r="C3" s="71" t="s">
        <v>3</v>
      </c>
      <c r="D3" s="24">
        <v>650219979.87</v>
      </c>
      <c r="E3" s="9">
        <f>D3/$D$289</f>
        <v>0.30457199572574939</v>
      </c>
      <c r="F3" s="24">
        <f>$F$289*E3</f>
        <v>498054.44437056826</v>
      </c>
    </row>
    <row r="4" spans="1:6" x14ac:dyDescent="0.25">
      <c r="A4" s="71">
        <v>60305</v>
      </c>
      <c r="B4" s="71" t="s">
        <v>4</v>
      </c>
      <c r="C4" s="71" t="s">
        <v>5</v>
      </c>
      <c r="D4" s="24">
        <v>5039748.5599999996</v>
      </c>
      <c r="E4" s="9">
        <f t="shared" ref="E4:E67" si="0">D4/$D$289</f>
        <v>2.3606876509424716E-3</v>
      </c>
      <c r="F4" s="24">
        <f t="shared" ref="F4:F67" si="1">$F$289*E4</f>
        <v>3860.3384185764562</v>
      </c>
    </row>
    <row r="5" spans="1:6" x14ac:dyDescent="0.25">
      <c r="A5" s="71">
        <v>60318</v>
      </c>
      <c r="B5" s="71" t="s">
        <v>6</v>
      </c>
      <c r="C5" s="71" t="s">
        <v>5</v>
      </c>
      <c r="D5" s="24">
        <v>10330220.109999999</v>
      </c>
      <c r="E5" s="9">
        <f t="shared" si="0"/>
        <v>4.8388174042545053E-3</v>
      </c>
      <c r="F5" s="24">
        <f t="shared" si="1"/>
        <v>7912.7252259156576</v>
      </c>
    </row>
    <row r="6" spans="1:6" x14ac:dyDescent="0.25">
      <c r="A6" s="71">
        <v>60323</v>
      </c>
      <c r="B6" s="71" t="s">
        <v>7</v>
      </c>
      <c r="C6" s="71" t="s">
        <v>5</v>
      </c>
      <c r="D6" s="24">
        <v>2190145.66</v>
      </c>
      <c r="E6" s="9">
        <f t="shared" si="0"/>
        <v>1.0258943976616266E-3</v>
      </c>
      <c r="F6" s="24">
        <f t="shared" si="1"/>
        <v>1677.6042163453667</v>
      </c>
    </row>
    <row r="7" spans="1:6" x14ac:dyDescent="0.25">
      <c r="A7" s="71">
        <v>60324</v>
      </c>
      <c r="B7" s="71" t="s">
        <v>8</v>
      </c>
      <c r="C7" s="71" t="s">
        <v>5</v>
      </c>
      <c r="D7" s="24">
        <v>2627471.91</v>
      </c>
      <c r="E7" s="9">
        <f t="shared" si="0"/>
        <v>1.2307440375825475E-3</v>
      </c>
      <c r="F7" s="24">
        <f t="shared" si="1"/>
        <v>2012.5866672014015</v>
      </c>
    </row>
    <row r="8" spans="1:6" x14ac:dyDescent="0.25">
      <c r="A8" s="71">
        <v>60326</v>
      </c>
      <c r="B8" s="71" t="s">
        <v>9</v>
      </c>
      <c r="C8" s="71" t="s">
        <v>5</v>
      </c>
      <c r="D8" s="24">
        <v>2016576.18</v>
      </c>
      <c r="E8" s="9">
        <f t="shared" si="0"/>
        <v>9.4459206221009229E-4</v>
      </c>
      <c r="F8" s="24">
        <f t="shared" si="1"/>
        <v>1544.6537478925638</v>
      </c>
    </row>
    <row r="9" spans="1:6" x14ac:dyDescent="0.25">
      <c r="A9" s="71">
        <v>60329</v>
      </c>
      <c r="B9" s="71" t="s">
        <v>10</v>
      </c>
      <c r="C9" s="71" t="s">
        <v>5</v>
      </c>
      <c r="D9" s="24">
        <v>1786492.7</v>
      </c>
      <c r="E9" s="9">
        <f t="shared" si="0"/>
        <v>8.3681779064566537E-4</v>
      </c>
      <c r="F9" s="24">
        <f t="shared" si="1"/>
        <v>1368.4147774857211</v>
      </c>
    </row>
    <row r="10" spans="1:6" x14ac:dyDescent="0.25">
      <c r="A10" s="71">
        <v>60341</v>
      </c>
      <c r="B10" s="71" t="s">
        <v>11</v>
      </c>
      <c r="C10" s="71" t="s">
        <v>5</v>
      </c>
      <c r="D10" s="24">
        <v>2483730.19</v>
      </c>
      <c r="E10" s="9">
        <f t="shared" si="0"/>
        <v>1.1634134358095832E-3</v>
      </c>
      <c r="F10" s="24">
        <f t="shared" si="1"/>
        <v>1902.4836179198596</v>
      </c>
    </row>
    <row r="11" spans="1:6" x14ac:dyDescent="0.25">
      <c r="A11" s="71">
        <v>60344</v>
      </c>
      <c r="B11" s="71" t="s">
        <v>5</v>
      </c>
      <c r="C11" s="71" t="s">
        <v>5</v>
      </c>
      <c r="D11" s="24">
        <v>20691576.350000001</v>
      </c>
      <c r="E11" s="9">
        <f t="shared" si="0"/>
        <v>9.6922194007191317E-3</v>
      </c>
      <c r="F11" s="24">
        <f t="shared" si="1"/>
        <v>15849.300054130679</v>
      </c>
    </row>
    <row r="12" spans="1:6" x14ac:dyDescent="0.25">
      <c r="A12" s="71">
        <v>60345</v>
      </c>
      <c r="B12" s="71" t="s">
        <v>12</v>
      </c>
      <c r="C12" s="71" t="s">
        <v>5</v>
      </c>
      <c r="D12" s="24">
        <v>8644967.2100000009</v>
      </c>
      <c r="E12" s="9">
        <f t="shared" si="0"/>
        <v>4.0494217305653826E-3</v>
      </c>
      <c r="F12" s="24">
        <f t="shared" si="1"/>
        <v>6621.8579460433884</v>
      </c>
    </row>
    <row r="13" spans="1:6" x14ac:dyDescent="0.25">
      <c r="A13" s="71">
        <v>60346</v>
      </c>
      <c r="B13" s="71" t="s">
        <v>13</v>
      </c>
      <c r="C13" s="71" t="s">
        <v>5</v>
      </c>
      <c r="D13" s="24">
        <v>5659777.0099999998</v>
      </c>
      <c r="E13" s="9">
        <f t="shared" si="0"/>
        <v>2.6511175181714039E-3</v>
      </c>
      <c r="F13" s="24">
        <f t="shared" si="1"/>
        <v>4335.2668039214213</v>
      </c>
    </row>
    <row r="14" spans="1:6" x14ac:dyDescent="0.25">
      <c r="A14" s="71">
        <v>60347</v>
      </c>
      <c r="B14" s="71" t="s">
        <v>14</v>
      </c>
      <c r="C14" s="71" t="s">
        <v>5</v>
      </c>
      <c r="D14" s="24">
        <v>4455839.43</v>
      </c>
      <c r="E14" s="9">
        <f t="shared" si="0"/>
        <v>2.087176570765971E-3</v>
      </c>
      <c r="F14" s="24">
        <f t="shared" si="1"/>
        <v>3413.0766513154808</v>
      </c>
    </row>
    <row r="15" spans="1:6" x14ac:dyDescent="0.25">
      <c r="A15" s="71">
        <v>60348</v>
      </c>
      <c r="B15" s="71" t="s">
        <v>15</v>
      </c>
      <c r="C15" s="71" t="s">
        <v>5</v>
      </c>
      <c r="D15" s="24">
        <v>4657138.68</v>
      </c>
      <c r="E15" s="9">
        <f t="shared" si="0"/>
        <v>2.1814679124790549E-3</v>
      </c>
      <c r="F15" s="24">
        <f t="shared" si="1"/>
        <v>3567.2675239660061</v>
      </c>
    </row>
    <row r="16" spans="1:6" x14ac:dyDescent="0.25">
      <c r="A16" s="71">
        <v>60349</v>
      </c>
      <c r="B16" s="71" t="s">
        <v>16</v>
      </c>
      <c r="C16" s="71" t="s">
        <v>5</v>
      </c>
      <c r="D16" s="24">
        <v>5855862.1699999999</v>
      </c>
      <c r="E16" s="9">
        <f t="shared" si="0"/>
        <v>2.7429665083013952E-3</v>
      </c>
      <c r="F16" s="24">
        <f t="shared" si="1"/>
        <v>4485.4637963802497</v>
      </c>
    </row>
    <row r="17" spans="1:6" x14ac:dyDescent="0.25">
      <c r="A17" s="71">
        <v>60350</v>
      </c>
      <c r="B17" s="71" t="s">
        <v>17</v>
      </c>
      <c r="C17" s="71" t="s">
        <v>5</v>
      </c>
      <c r="D17" s="24">
        <v>11545915.029999999</v>
      </c>
      <c r="E17" s="9">
        <f t="shared" si="0"/>
        <v>5.4082656516800665E-3</v>
      </c>
      <c r="F17" s="24">
        <f t="shared" si="1"/>
        <v>8843.9212467235357</v>
      </c>
    </row>
    <row r="18" spans="1:6" x14ac:dyDescent="0.25">
      <c r="A18" s="71">
        <v>60351</v>
      </c>
      <c r="B18" s="71" t="s">
        <v>18</v>
      </c>
      <c r="C18" s="71" t="s">
        <v>5</v>
      </c>
      <c r="D18" s="24">
        <v>6018290.1399999997</v>
      </c>
      <c r="E18" s="9">
        <f t="shared" si="0"/>
        <v>2.8190500069882134E-3</v>
      </c>
      <c r="F18" s="24">
        <f t="shared" si="1"/>
        <v>4609.8801090945462</v>
      </c>
    </row>
    <row r="19" spans="1:6" x14ac:dyDescent="0.25">
      <c r="A19" s="71">
        <v>60608</v>
      </c>
      <c r="B19" s="71" t="s">
        <v>19</v>
      </c>
      <c r="C19" s="71" t="s">
        <v>20</v>
      </c>
      <c r="D19" s="24">
        <v>11379231.74</v>
      </c>
      <c r="E19" s="9">
        <f t="shared" si="0"/>
        <v>5.3301889024857654E-3</v>
      </c>
      <c r="F19" s="24">
        <f t="shared" si="1"/>
        <v>8716.2454509053168</v>
      </c>
    </row>
    <row r="20" spans="1:6" x14ac:dyDescent="0.25">
      <c r="A20" s="71">
        <v>60611</v>
      </c>
      <c r="B20" s="71" t="s">
        <v>21</v>
      </c>
      <c r="C20" s="71" t="s">
        <v>20</v>
      </c>
      <c r="D20" s="24">
        <v>6450233.75</v>
      </c>
      <c r="E20" s="9">
        <f t="shared" si="0"/>
        <v>3.0213783441841689E-3</v>
      </c>
      <c r="F20" s="24">
        <f t="shared" si="1"/>
        <v>4940.7395741035716</v>
      </c>
    </row>
    <row r="21" spans="1:6" x14ac:dyDescent="0.25">
      <c r="A21" s="71">
        <v>60613</v>
      </c>
      <c r="B21" s="71" t="s">
        <v>22</v>
      </c>
      <c r="C21" s="71" t="s">
        <v>20</v>
      </c>
      <c r="D21" s="24">
        <v>15947875.68</v>
      </c>
      <c r="E21" s="9">
        <f t="shared" si="0"/>
        <v>7.4702046596828182E-3</v>
      </c>
      <c r="F21" s="24">
        <f t="shared" si="1"/>
        <v>12215.727917621574</v>
      </c>
    </row>
    <row r="22" spans="1:6" x14ac:dyDescent="0.25">
      <c r="A22" s="71">
        <v>60617</v>
      </c>
      <c r="B22" s="71" t="s">
        <v>23</v>
      </c>
      <c r="C22" s="71" t="s">
        <v>20</v>
      </c>
      <c r="D22" s="24">
        <v>12579474.6</v>
      </c>
      <c r="E22" s="9">
        <f t="shared" si="0"/>
        <v>5.8923991921463019E-3</v>
      </c>
      <c r="F22" s="24">
        <f t="shared" si="1"/>
        <v>9635.6055278850472</v>
      </c>
    </row>
    <row r="23" spans="1:6" x14ac:dyDescent="0.25">
      <c r="A23" s="71">
        <v>60618</v>
      </c>
      <c r="B23" s="71" t="s">
        <v>24</v>
      </c>
      <c r="C23" s="71" t="s">
        <v>20</v>
      </c>
      <c r="D23" s="24">
        <v>1966142.79</v>
      </c>
      <c r="E23" s="9">
        <f t="shared" si="0"/>
        <v>9.2096836758510383E-4</v>
      </c>
      <c r="F23" s="24">
        <f t="shared" si="1"/>
        <v>1506.022861712788</v>
      </c>
    </row>
    <row r="24" spans="1:6" x14ac:dyDescent="0.25">
      <c r="A24" s="71">
        <v>60619</v>
      </c>
      <c r="B24" s="71" t="s">
        <v>25</v>
      </c>
      <c r="C24" s="71" t="s">
        <v>20</v>
      </c>
      <c r="D24" s="24">
        <v>5079505.9000000004</v>
      </c>
      <c r="E24" s="9">
        <f t="shared" si="0"/>
        <v>2.379310536678724E-3</v>
      </c>
      <c r="F24" s="24">
        <f t="shared" si="1"/>
        <v>3890.7916813127244</v>
      </c>
    </row>
    <row r="25" spans="1:6" x14ac:dyDescent="0.25">
      <c r="A25" s="71">
        <v>60623</v>
      </c>
      <c r="B25" s="71" t="s">
        <v>26</v>
      </c>
      <c r="C25" s="71" t="s">
        <v>20</v>
      </c>
      <c r="D25" s="24">
        <v>3246695.85</v>
      </c>
      <c r="E25" s="9">
        <f t="shared" si="0"/>
        <v>1.5207970612448911E-3</v>
      </c>
      <c r="F25" s="24">
        <f t="shared" si="1"/>
        <v>2486.8988152829088</v>
      </c>
    </row>
    <row r="26" spans="1:6" x14ac:dyDescent="0.25">
      <c r="A26" s="71">
        <v>60624</v>
      </c>
      <c r="B26" s="71" t="s">
        <v>27</v>
      </c>
      <c r="C26" s="71" t="s">
        <v>20</v>
      </c>
      <c r="D26" s="24">
        <v>15835078.800000001</v>
      </c>
      <c r="E26" s="9">
        <f t="shared" si="0"/>
        <v>7.4173690472488446E-3</v>
      </c>
      <c r="F26" s="24">
        <f t="shared" si="1"/>
        <v>12129.327946635809</v>
      </c>
    </row>
    <row r="27" spans="1:6" x14ac:dyDescent="0.25">
      <c r="A27" s="71">
        <v>60626</v>
      </c>
      <c r="B27" s="71" t="s">
        <v>28</v>
      </c>
      <c r="C27" s="71" t="s">
        <v>20</v>
      </c>
      <c r="D27" s="24">
        <v>4730701.83</v>
      </c>
      <c r="E27" s="9">
        <f t="shared" si="0"/>
        <v>2.2159259053138062E-3</v>
      </c>
      <c r="F27" s="24">
        <f t="shared" si="1"/>
        <v>3623.6153061530808</v>
      </c>
    </row>
    <row r="28" spans="1:6" x14ac:dyDescent="0.25">
      <c r="A28" s="71">
        <v>60628</v>
      </c>
      <c r="B28" s="71" t="s">
        <v>29</v>
      </c>
      <c r="C28" s="71" t="s">
        <v>20</v>
      </c>
      <c r="D28" s="24">
        <v>4205212.5199999996</v>
      </c>
      <c r="E28" s="9">
        <f t="shared" si="0"/>
        <v>1.9697794735919665E-3</v>
      </c>
      <c r="F28" s="24">
        <f t="shared" si="1"/>
        <v>3221.1018577551249</v>
      </c>
    </row>
    <row r="29" spans="1:6" x14ac:dyDescent="0.25">
      <c r="A29" s="71">
        <v>60629</v>
      </c>
      <c r="B29" s="71" t="s">
        <v>30</v>
      </c>
      <c r="C29" s="71" t="s">
        <v>20</v>
      </c>
      <c r="D29" s="24">
        <v>8755844.1899999995</v>
      </c>
      <c r="E29" s="9">
        <f t="shared" si="0"/>
        <v>4.1013580353916283E-3</v>
      </c>
      <c r="F29" s="24">
        <f t="shared" si="1"/>
        <v>6706.7873151446374</v>
      </c>
    </row>
    <row r="30" spans="1:6" x14ac:dyDescent="0.25">
      <c r="A30" s="71">
        <v>60632</v>
      </c>
      <c r="B30" s="71" t="s">
        <v>31</v>
      </c>
      <c r="C30" s="71" t="s">
        <v>20</v>
      </c>
      <c r="D30" s="24">
        <v>4554923.67</v>
      </c>
      <c r="E30" s="9">
        <f t="shared" si="0"/>
        <v>2.1335889937244335E-3</v>
      </c>
      <c r="F30" s="24">
        <f t="shared" si="1"/>
        <v>3488.9730365802757</v>
      </c>
    </row>
    <row r="31" spans="1:6" x14ac:dyDescent="0.25">
      <c r="A31" s="71">
        <v>60639</v>
      </c>
      <c r="B31" s="71" t="s">
        <v>32</v>
      </c>
      <c r="C31" s="71" t="s">
        <v>20</v>
      </c>
      <c r="D31" s="24">
        <v>1915557.49</v>
      </c>
      <c r="E31" s="9">
        <f t="shared" si="0"/>
        <v>8.9727351622346759E-4</v>
      </c>
      <c r="F31" s="24">
        <f t="shared" si="1"/>
        <v>1467.2756157578797</v>
      </c>
    </row>
    <row r="32" spans="1:6" x14ac:dyDescent="0.25">
      <c r="A32" s="71">
        <v>60641</v>
      </c>
      <c r="B32" s="71" t="s">
        <v>33</v>
      </c>
      <c r="C32" s="71" t="s">
        <v>20</v>
      </c>
      <c r="D32" s="24">
        <v>1425933.94</v>
      </c>
      <c r="E32" s="9">
        <f t="shared" si="0"/>
        <v>6.6792710055712449E-4</v>
      </c>
      <c r="F32" s="24">
        <f t="shared" si="1"/>
        <v>1092.2345639668372</v>
      </c>
    </row>
    <row r="33" spans="1:6" x14ac:dyDescent="0.25">
      <c r="A33" s="71">
        <v>60642</v>
      </c>
      <c r="B33" s="71" t="s">
        <v>34</v>
      </c>
      <c r="C33" s="71" t="s">
        <v>20</v>
      </c>
      <c r="D33" s="24">
        <v>2863599.3</v>
      </c>
      <c r="E33" s="9">
        <f t="shared" si="0"/>
        <v>1.3413493598493148E-3</v>
      </c>
      <c r="F33" s="24">
        <f t="shared" si="1"/>
        <v>2193.4551419761005</v>
      </c>
    </row>
    <row r="34" spans="1:6" x14ac:dyDescent="0.25">
      <c r="A34" s="71">
        <v>60645</v>
      </c>
      <c r="B34" s="71" t="s">
        <v>35</v>
      </c>
      <c r="C34" s="71" t="s">
        <v>20</v>
      </c>
      <c r="D34" s="24">
        <v>4244628.7200000007</v>
      </c>
      <c r="E34" s="9">
        <f t="shared" si="0"/>
        <v>1.9882425646528192E-3</v>
      </c>
      <c r="F34" s="24">
        <f t="shared" si="1"/>
        <v>3251.2938146281276</v>
      </c>
    </row>
    <row r="35" spans="1:6" x14ac:dyDescent="0.25">
      <c r="A35" s="71">
        <v>60646</v>
      </c>
      <c r="B35" s="71" t="s">
        <v>36</v>
      </c>
      <c r="C35" s="71" t="s">
        <v>20</v>
      </c>
      <c r="D35" s="24">
        <v>3503393.87</v>
      </c>
      <c r="E35" s="9">
        <f t="shared" si="0"/>
        <v>1.641037949975932E-3</v>
      </c>
      <c r="F35" s="24">
        <f t="shared" si="1"/>
        <v>2683.5239478229551</v>
      </c>
    </row>
    <row r="36" spans="1:6" x14ac:dyDescent="0.25">
      <c r="A36" s="71">
        <v>60647</v>
      </c>
      <c r="B36" s="71" t="s">
        <v>37</v>
      </c>
      <c r="C36" s="71" t="s">
        <v>20</v>
      </c>
      <c r="D36" s="24">
        <v>787346.26</v>
      </c>
      <c r="E36" s="9">
        <f t="shared" si="0"/>
        <v>3.6880383433211209E-4</v>
      </c>
      <c r="F36" s="24">
        <f t="shared" si="1"/>
        <v>603.09020976246632</v>
      </c>
    </row>
    <row r="37" spans="1:6" x14ac:dyDescent="0.25">
      <c r="A37" s="71">
        <v>60648</v>
      </c>
      <c r="B37" s="71" t="s">
        <v>38</v>
      </c>
      <c r="C37" s="71" t="s">
        <v>20</v>
      </c>
      <c r="D37" s="24">
        <v>2837574.03</v>
      </c>
      <c r="E37" s="9">
        <f t="shared" si="0"/>
        <v>1.3291587648682343E-3</v>
      </c>
      <c r="F37" s="24">
        <f t="shared" si="1"/>
        <v>2173.5203479206552</v>
      </c>
    </row>
    <row r="38" spans="1:6" x14ac:dyDescent="0.25">
      <c r="A38" s="71">
        <v>60651</v>
      </c>
      <c r="B38" s="71" t="s">
        <v>39</v>
      </c>
      <c r="C38" s="71" t="s">
        <v>20</v>
      </c>
      <c r="D38" s="24">
        <v>2960369.09</v>
      </c>
      <c r="E38" s="9">
        <f t="shared" si="0"/>
        <v>1.3866776625448953E-3</v>
      </c>
      <c r="F38" s="24">
        <f t="shared" si="1"/>
        <v>2267.5787085880379</v>
      </c>
    </row>
    <row r="39" spans="1:6" x14ac:dyDescent="0.25">
      <c r="A39" s="71">
        <v>60653</v>
      </c>
      <c r="B39" s="71" t="s">
        <v>40</v>
      </c>
      <c r="C39" s="71" t="s">
        <v>20</v>
      </c>
      <c r="D39" s="24">
        <v>5548550.8499999996</v>
      </c>
      <c r="E39" s="9">
        <f t="shared" si="0"/>
        <v>2.599017652623002E-3</v>
      </c>
      <c r="F39" s="24">
        <f t="shared" si="1"/>
        <v>4250.0699704907611</v>
      </c>
    </row>
    <row r="40" spans="1:6" x14ac:dyDescent="0.25">
      <c r="A40" s="71">
        <v>60654</v>
      </c>
      <c r="B40" s="71" t="s">
        <v>41</v>
      </c>
      <c r="C40" s="71" t="s">
        <v>20</v>
      </c>
      <c r="D40" s="24">
        <v>3352495.82</v>
      </c>
      <c r="E40" s="9">
        <f t="shared" si="0"/>
        <v>1.5703552246484009E-3</v>
      </c>
      <c r="F40" s="24">
        <f t="shared" si="1"/>
        <v>2567.9393045082747</v>
      </c>
    </row>
    <row r="41" spans="1:6" x14ac:dyDescent="0.25">
      <c r="A41" s="71">
        <v>60655</v>
      </c>
      <c r="B41" s="71" t="s">
        <v>42</v>
      </c>
      <c r="C41" s="71" t="s">
        <v>20</v>
      </c>
      <c r="D41" s="24">
        <v>5002716.57</v>
      </c>
      <c r="E41" s="9">
        <f t="shared" si="0"/>
        <v>2.3433413566894853E-3</v>
      </c>
      <c r="F41" s="24">
        <f t="shared" si="1"/>
        <v>3831.972715007837</v>
      </c>
    </row>
    <row r="42" spans="1:6" x14ac:dyDescent="0.25">
      <c r="A42" s="71">
        <v>60656</v>
      </c>
      <c r="B42" s="71" t="s">
        <v>43</v>
      </c>
      <c r="C42" s="71" t="s">
        <v>20</v>
      </c>
      <c r="D42" s="24">
        <v>3690741.34</v>
      </c>
      <c r="E42" s="9">
        <f t="shared" si="0"/>
        <v>1.7287940857432121E-3</v>
      </c>
      <c r="F42" s="24">
        <f t="shared" si="1"/>
        <v>2827.0280586836166</v>
      </c>
    </row>
    <row r="43" spans="1:6" x14ac:dyDescent="0.25">
      <c r="A43" s="71">
        <v>60659</v>
      </c>
      <c r="B43" s="71" t="s">
        <v>44</v>
      </c>
      <c r="C43" s="71" t="s">
        <v>20</v>
      </c>
      <c r="D43" s="24">
        <v>5444655.2599999998</v>
      </c>
      <c r="E43" s="9">
        <f t="shared" si="0"/>
        <v>2.5503515270454231E-3</v>
      </c>
      <c r="F43" s="24">
        <f t="shared" si="1"/>
        <v>4170.4881951655116</v>
      </c>
    </row>
    <row r="44" spans="1:6" x14ac:dyDescent="0.25">
      <c r="A44" s="71">
        <v>60660</v>
      </c>
      <c r="B44" s="71" t="s">
        <v>45</v>
      </c>
      <c r="C44" s="71" t="s">
        <v>20</v>
      </c>
      <c r="D44" s="24">
        <v>6329704.1799999997</v>
      </c>
      <c r="E44" s="9">
        <f t="shared" si="0"/>
        <v>2.9649206332319372E-3</v>
      </c>
      <c r="F44" s="24">
        <f t="shared" si="1"/>
        <v>4848.4165297877453</v>
      </c>
    </row>
    <row r="45" spans="1:6" x14ac:dyDescent="0.25">
      <c r="A45" s="71">
        <v>60661</v>
      </c>
      <c r="B45" s="71" t="s">
        <v>46</v>
      </c>
      <c r="C45" s="71" t="s">
        <v>20</v>
      </c>
      <c r="D45" s="24">
        <v>8638623.1300000008</v>
      </c>
      <c r="E45" s="9">
        <f t="shared" si="0"/>
        <v>4.0464500761000274E-3</v>
      </c>
      <c r="F45" s="24">
        <f t="shared" si="1"/>
        <v>6616.9985179463401</v>
      </c>
    </row>
    <row r="46" spans="1:6" x14ac:dyDescent="0.25">
      <c r="A46" s="71">
        <v>60662</v>
      </c>
      <c r="B46" s="71" t="s">
        <v>47</v>
      </c>
      <c r="C46" s="71" t="s">
        <v>20</v>
      </c>
      <c r="D46" s="24">
        <v>6720886.8799999999</v>
      </c>
      <c r="E46" s="9">
        <f t="shared" si="0"/>
        <v>3.1481559986788858E-3</v>
      </c>
      <c r="F46" s="24">
        <f t="shared" si="1"/>
        <v>5148.0540191414739</v>
      </c>
    </row>
    <row r="47" spans="1:6" x14ac:dyDescent="0.25">
      <c r="A47" s="71">
        <v>60663</v>
      </c>
      <c r="B47" s="71" t="s">
        <v>48</v>
      </c>
      <c r="C47" s="71" t="s">
        <v>20</v>
      </c>
      <c r="D47" s="24">
        <v>10316188.02</v>
      </c>
      <c r="E47" s="9">
        <f t="shared" si="0"/>
        <v>4.8322445799983856E-3</v>
      </c>
      <c r="F47" s="24">
        <f t="shared" si="1"/>
        <v>7901.9769484023991</v>
      </c>
    </row>
    <row r="48" spans="1:6" x14ac:dyDescent="0.25">
      <c r="A48" s="71">
        <v>60664</v>
      </c>
      <c r="B48" s="71" t="s">
        <v>49</v>
      </c>
      <c r="C48" s="71" t="s">
        <v>20</v>
      </c>
      <c r="D48" s="24">
        <v>18182268.359999999</v>
      </c>
      <c r="E48" s="9">
        <f t="shared" si="0"/>
        <v>8.5168249710406239E-3</v>
      </c>
      <c r="F48" s="24">
        <f t="shared" si="1"/>
        <v>13927.224394499384</v>
      </c>
    </row>
    <row r="49" spans="1:6" x14ac:dyDescent="0.25">
      <c r="A49" s="71">
        <v>60665</v>
      </c>
      <c r="B49" s="71" t="s">
        <v>50</v>
      </c>
      <c r="C49" s="71" t="s">
        <v>20</v>
      </c>
      <c r="D49" s="24">
        <v>8562463.3399999999</v>
      </c>
      <c r="E49" s="9">
        <f t="shared" si="0"/>
        <v>4.0107757813190644E-3</v>
      </c>
      <c r="F49" s="24">
        <f t="shared" si="1"/>
        <v>6558.6617656684211</v>
      </c>
    </row>
    <row r="50" spans="1:6" x14ac:dyDescent="0.25">
      <c r="A50" s="71">
        <v>60666</v>
      </c>
      <c r="B50" s="71" t="s">
        <v>51</v>
      </c>
      <c r="C50" s="71" t="s">
        <v>20</v>
      </c>
      <c r="D50" s="24">
        <v>3282227.19</v>
      </c>
      <c r="E50" s="9">
        <f t="shared" si="0"/>
        <v>1.5374404303655598E-3</v>
      </c>
      <c r="F50" s="24">
        <f t="shared" si="1"/>
        <v>2514.1150534012449</v>
      </c>
    </row>
    <row r="51" spans="1:6" x14ac:dyDescent="0.25">
      <c r="A51" s="71">
        <v>60667</v>
      </c>
      <c r="B51" s="71" t="s">
        <v>52</v>
      </c>
      <c r="C51" s="71" t="s">
        <v>20</v>
      </c>
      <c r="D51" s="24">
        <v>16196157.890000001</v>
      </c>
      <c r="E51" s="9">
        <f t="shared" si="0"/>
        <v>7.5865034670772307E-3</v>
      </c>
      <c r="F51" s="24">
        <f t="shared" si="1"/>
        <v>12405.906721683195</v>
      </c>
    </row>
    <row r="52" spans="1:6" x14ac:dyDescent="0.25">
      <c r="A52" s="71">
        <v>60668</v>
      </c>
      <c r="B52" s="71" t="s">
        <v>53</v>
      </c>
      <c r="C52" s="71" t="s">
        <v>20</v>
      </c>
      <c r="D52" s="24">
        <v>4385642.66</v>
      </c>
      <c r="E52" s="9">
        <f t="shared" si="0"/>
        <v>2.0542954366970429E-3</v>
      </c>
      <c r="F52" s="24">
        <f t="shared" si="1"/>
        <v>3359.3074434145669</v>
      </c>
    </row>
    <row r="53" spans="1:6" x14ac:dyDescent="0.25">
      <c r="A53" s="71">
        <v>60669</v>
      </c>
      <c r="B53" s="71" t="s">
        <v>54</v>
      </c>
      <c r="C53" s="71" t="s">
        <v>20</v>
      </c>
      <c r="D53" s="24">
        <v>22157713.129999999</v>
      </c>
      <c r="E53" s="9">
        <f t="shared" si="0"/>
        <v>1.0378978065349527E-2</v>
      </c>
      <c r="F53" s="24">
        <f t="shared" si="1"/>
        <v>16972.329124200394</v>
      </c>
    </row>
    <row r="54" spans="1:6" x14ac:dyDescent="0.25">
      <c r="A54" s="71">
        <v>60670</v>
      </c>
      <c r="B54" s="71" t="s">
        <v>55</v>
      </c>
      <c r="C54" s="71" t="s">
        <v>20</v>
      </c>
      <c r="D54" s="24">
        <v>17611017.329999998</v>
      </c>
      <c r="E54" s="9">
        <f t="shared" si="0"/>
        <v>8.2492431192767394E-3</v>
      </c>
      <c r="F54" s="24">
        <f t="shared" si="1"/>
        <v>13489.658458122514</v>
      </c>
    </row>
    <row r="55" spans="1:6" x14ac:dyDescent="0.25">
      <c r="A55" s="71">
        <v>61001</v>
      </c>
      <c r="B55" s="71" t="s">
        <v>56</v>
      </c>
      <c r="C55" s="71" t="s">
        <v>57</v>
      </c>
      <c r="D55" s="24">
        <v>1905383.85</v>
      </c>
      <c r="E55" s="9">
        <f t="shared" si="0"/>
        <v>8.9250804309971832E-4</v>
      </c>
      <c r="F55" s="24">
        <f t="shared" si="1"/>
        <v>1459.4828275103712</v>
      </c>
    </row>
    <row r="56" spans="1:6" x14ac:dyDescent="0.25">
      <c r="A56" s="71">
        <v>61002</v>
      </c>
      <c r="B56" s="71" t="s">
        <v>58</v>
      </c>
      <c r="C56" s="71" t="s">
        <v>57</v>
      </c>
      <c r="D56" s="24">
        <v>1358953.08</v>
      </c>
      <c r="E56" s="9">
        <f t="shared" si="0"/>
        <v>6.3655234303320815E-4</v>
      </c>
      <c r="F56" s="24">
        <f t="shared" si="1"/>
        <v>1040.9286735858118</v>
      </c>
    </row>
    <row r="57" spans="1:6" x14ac:dyDescent="0.25">
      <c r="A57" s="71">
        <v>61007</v>
      </c>
      <c r="B57" s="71" t="s">
        <v>59</v>
      </c>
      <c r="C57" s="71" t="s">
        <v>57</v>
      </c>
      <c r="D57" s="24">
        <v>1701455.01</v>
      </c>
      <c r="E57" s="9">
        <f t="shared" si="0"/>
        <v>7.9698496520651816E-4</v>
      </c>
      <c r="F57" s="24">
        <f t="shared" si="1"/>
        <v>1303.2777457815057</v>
      </c>
    </row>
    <row r="58" spans="1:6" x14ac:dyDescent="0.25">
      <c r="A58" s="71">
        <v>61008</v>
      </c>
      <c r="B58" s="71" t="s">
        <v>60</v>
      </c>
      <c r="C58" s="71" t="s">
        <v>57</v>
      </c>
      <c r="D58" s="24">
        <v>2240086.4900000002</v>
      </c>
      <c r="E58" s="9">
        <f t="shared" si="0"/>
        <v>1.0492873703973175E-3</v>
      </c>
      <c r="F58" s="24">
        <f t="shared" si="1"/>
        <v>1715.8578122161489</v>
      </c>
    </row>
    <row r="59" spans="1:6" x14ac:dyDescent="0.25">
      <c r="A59" s="71">
        <v>61012</v>
      </c>
      <c r="B59" s="71" t="s">
        <v>61</v>
      </c>
      <c r="C59" s="71" t="s">
        <v>57</v>
      </c>
      <c r="D59" s="24">
        <v>3880678.16</v>
      </c>
      <c r="E59" s="9">
        <f t="shared" si="0"/>
        <v>1.8177631087202798E-3</v>
      </c>
      <c r="F59" s="24">
        <f t="shared" si="1"/>
        <v>2972.5155556527593</v>
      </c>
    </row>
    <row r="60" spans="1:6" x14ac:dyDescent="0.25">
      <c r="A60" s="71">
        <v>61013</v>
      </c>
      <c r="B60" s="71" t="s">
        <v>62</v>
      </c>
      <c r="C60" s="71" t="s">
        <v>57</v>
      </c>
      <c r="D60" s="24">
        <v>2942370.94</v>
      </c>
      <c r="E60" s="9">
        <f t="shared" si="0"/>
        <v>1.3782470811500153E-3</v>
      </c>
      <c r="F60" s="24">
        <f t="shared" si="1"/>
        <v>2253.792514875965</v>
      </c>
    </row>
    <row r="61" spans="1:6" x14ac:dyDescent="0.25">
      <c r="A61" s="71">
        <v>61016</v>
      </c>
      <c r="B61" s="71" t="s">
        <v>63</v>
      </c>
      <c r="C61" s="71" t="s">
        <v>57</v>
      </c>
      <c r="D61" s="24">
        <v>2550509.9700000002</v>
      </c>
      <c r="E61" s="9">
        <f t="shared" si="0"/>
        <v>1.1946940046915068E-3</v>
      </c>
      <c r="F61" s="24">
        <f t="shared" si="1"/>
        <v>1953.6354853689936</v>
      </c>
    </row>
    <row r="62" spans="1:6" x14ac:dyDescent="0.25">
      <c r="A62" s="71">
        <v>61017</v>
      </c>
      <c r="B62" s="71" t="s">
        <v>64</v>
      </c>
      <c r="C62" s="71" t="s">
        <v>57</v>
      </c>
      <c r="D62" s="24">
        <v>1801920.62</v>
      </c>
      <c r="E62" s="9">
        <f t="shared" si="0"/>
        <v>8.4404444090214743E-4</v>
      </c>
      <c r="F62" s="24">
        <f t="shared" si="1"/>
        <v>1380.2322305958671</v>
      </c>
    </row>
    <row r="63" spans="1:6" x14ac:dyDescent="0.25">
      <c r="A63" s="71">
        <v>61019</v>
      </c>
      <c r="B63" s="71" t="s">
        <v>65</v>
      </c>
      <c r="C63" s="71" t="s">
        <v>57</v>
      </c>
      <c r="D63" s="24">
        <v>2220859.0499999998</v>
      </c>
      <c r="E63" s="9">
        <f t="shared" si="0"/>
        <v>1.0402809726322594E-3</v>
      </c>
      <c r="F63" s="24">
        <f t="shared" si="1"/>
        <v>1701.1300089459644</v>
      </c>
    </row>
    <row r="64" spans="1:6" x14ac:dyDescent="0.25">
      <c r="A64" s="71">
        <v>61020</v>
      </c>
      <c r="B64" s="71" t="s">
        <v>66</v>
      </c>
      <c r="C64" s="71" t="s">
        <v>57</v>
      </c>
      <c r="D64" s="24">
        <v>2022214.79</v>
      </c>
      <c r="E64" s="9">
        <f t="shared" si="0"/>
        <v>9.4723326480919195E-4</v>
      </c>
      <c r="F64" s="24">
        <f t="shared" si="1"/>
        <v>1548.9728012245359</v>
      </c>
    </row>
    <row r="65" spans="1:6" x14ac:dyDescent="0.25">
      <c r="A65" s="71">
        <v>61021</v>
      </c>
      <c r="B65" s="71" t="s">
        <v>67</v>
      </c>
      <c r="C65" s="71" t="s">
        <v>57</v>
      </c>
      <c r="D65" s="24">
        <v>5157184.1900000004</v>
      </c>
      <c r="E65" s="9">
        <f t="shared" si="0"/>
        <v>2.4156961177778987E-3</v>
      </c>
      <c r="F65" s="24">
        <f t="shared" si="1"/>
        <v>3950.2915717549422</v>
      </c>
    </row>
    <row r="66" spans="1:6" x14ac:dyDescent="0.25">
      <c r="A66" s="71">
        <v>61024</v>
      </c>
      <c r="B66" s="71" t="s">
        <v>68</v>
      </c>
      <c r="C66" s="71" t="s">
        <v>57</v>
      </c>
      <c r="D66" s="24">
        <v>2604438.2200000002</v>
      </c>
      <c r="E66" s="9">
        <f t="shared" si="0"/>
        <v>1.2199547398842041E-3</v>
      </c>
      <c r="F66" s="24">
        <f t="shared" si="1"/>
        <v>1994.9433587367068</v>
      </c>
    </row>
    <row r="67" spans="1:6" x14ac:dyDescent="0.25">
      <c r="A67" s="71">
        <v>61027</v>
      </c>
      <c r="B67" s="71" t="s">
        <v>69</v>
      </c>
      <c r="C67" s="71" t="s">
        <v>57</v>
      </c>
      <c r="D67" s="24">
        <v>2115610.06</v>
      </c>
      <c r="E67" s="9">
        <f t="shared" si="0"/>
        <v>9.909808958508163E-4</v>
      </c>
      <c r="F67" s="24">
        <f t="shared" si="1"/>
        <v>1620.5115584863308</v>
      </c>
    </row>
    <row r="68" spans="1:6" x14ac:dyDescent="0.25">
      <c r="A68" s="71">
        <v>61030</v>
      </c>
      <c r="B68" s="71" t="s">
        <v>70</v>
      </c>
      <c r="C68" s="71" t="s">
        <v>57</v>
      </c>
      <c r="D68" s="24">
        <v>2076525.41</v>
      </c>
      <c r="E68" s="9">
        <f t="shared" ref="E68:E131" si="2">D68/$D$289</f>
        <v>9.7267310737725625E-4</v>
      </c>
      <c r="F68" s="24">
        <f t="shared" ref="F68:F131" si="3">$F$289*E68</f>
        <v>1590.5735617439668</v>
      </c>
    </row>
    <row r="69" spans="1:6" x14ac:dyDescent="0.25">
      <c r="A69" s="71">
        <v>61032</v>
      </c>
      <c r="B69" s="71" t="s">
        <v>71</v>
      </c>
      <c r="C69" s="71" t="s">
        <v>57</v>
      </c>
      <c r="D69" s="24">
        <v>2479911.94</v>
      </c>
      <c r="E69" s="9">
        <f t="shared" si="2"/>
        <v>1.1616249149109907E-3</v>
      </c>
      <c r="F69" s="24">
        <f t="shared" si="3"/>
        <v>1899.5589209848345</v>
      </c>
    </row>
    <row r="70" spans="1:6" x14ac:dyDescent="0.25">
      <c r="A70" s="71">
        <v>61033</v>
      </c>
      <c r="B70" s="71" t="s">
        <v>72</v>
      </c>
      <c r="C70" s="71" t="s">
        <v>57</v>
      </c>
      <c r="D70" s="24">
        <v>2816341.36</v>
      </c>
      <c r="E70" s="9">
        <f t="shared" si="2"/>
        <v>1.3192130897479786E-3</v>
      </c>
      <c r="F70" s="24">
        <f t="shared" si="3"/>
        <v>2157.2565818311118</v>
      </c>
    </row>
    <row r="71" spans="1:6" x14ac:dyDescent="0.25">
      <c r="A71" s="71">
        <v>61043</v>
      </c>
      <c r="B71" s="71" t="s">
        <v>73</v>
      </c>
      <c r="C71" s="71" t="s">
        <v>57</v>
      </c>
      <c r="D71" s="24">
        <v>5197594.7</v>
      </c>
      <c r="E71" s="9">
        <f t="shared" si="2"/>
        <v>2.4346249573399432E-3</v>
      </c>
      <c r="F71" s="24">
        <f t="shared" si="3"/>
        <v>3981.2451485872089</v>
      </c>
    </row>
    <row r="72" spans="1:6" x14ac:dyDescent="0.25">
      <c r="A72" s="71">
        <v>61045</v>
      </c>
      <c r="B72" s="71" t="s">
        <v>74</v>
      </c>
      <c r="C72" s="71" t="s">
        <v>57</v>
      </c>
      <c r="D72" s="24">
        <v>8008982.9000000004</v>
      </c>
      <c r="E72" s="9">
        <f t="shared" si="2"/>
        <v>3.7515179187112909E-3</v>
      </c>
      <c r="F72" s="24">
        <f t="shared" si="3"/>
        <v>6134.7077169643326</v>
      </c>
    </row>
    <row r="73" spans="1:6" x14ac:dyDescent="0.25">
      <c r="A73" s="71">
        <v>61049</v>
      </c>
      <c r="B73" s="71" t="s">
        <v>75</v>
      </c>
      <c r="C73" s="71" t="s">
        <v>57</v>
      </c>
      <c r="D73" s="24">
        <v>3635018.16</v>
      </c>
      <c r="E73" s="9">
        <f t="shared" si="2"/>
        <v>1.7026925806123206E-3</v>
      </c>
      <c r="F73" s="24">
        <f t="shared" si="3"/>
        <v>2784.345307749064</v>
      </c>
    </row>
    <row r="74" spans="1:6" x14ac:dyDescent="0.25">
      <c r="A74" s="71">
        <v>61050</v>
      </c>
      <c r="B74" s="71" t="s">
        <v>76</v>
      </c>
      <c r="C74" s="71" t="s">
        <v>57</v>
      </c>
      <c r="D74" s="24">
        <v>4556562.3499999996</v>
      </c>
      <c r="E74" s="9">
        <f t="shared" si="2"/>
        <v>2.134356574010194E-3</v>
      </c>
      <c r="F74" s="24">
        <f t="shared" si="3"/>
        <v>3490.2282300258294</v>
      </c>
    </row>
    <row r="75" spans="1:6" x14ac:dyDescent="0.25">
      <c r="A75" s="71">
        <v>61051</v>
      </c>
      <c r="B75" s="71" t="s">
        <v>77</v>
      </c>
      <c r="C75" s="71" t="s">
        <v>57</v>
      </c>
      <c r="D75" s="24">
        <v>4117933.69</v>
      </c>
      <c r="E75" s="9">
        <f t="shared" si="2"/>
        <v>1.9288968673038252E-3</v>
      </c>
      <c r="F75" s="24">
        <f t="shared" si="3"/>
        <v>3154.2481612728138</v>
      </c>
    </row>
    <row r="76" spans="1:6" x14ac:dyDescent="0.25">
      <c r="A76" s="71">
        <v>61052</v>
      </c>
      <c r="B76" s="71" t="s">
        <v>78</v>
      </c>
      <c r="C76" s="71" t="s">
        <v>57</v>
      </c>
      <c r="D76" s="24">
        <v>3454426.41</v>
      </c>
      <c r="E76" s="9">
        <f t="shared" si="2"/>
        <v>1.6181009171569733E-3</v>
      </c>
      <c r="F76" s="24">
        <f t="shared" si="3"/>
        <v>2646.0159323242401</v>
      </c>
    </row>
    <row r="77" spans="1:6" x14ac:dyDescent="0.25">
      <c r="A77" s="71">
        <v>61053</v>
      </c>
      <c r="B77" s="71" t="s">
        <v>57</v>
      </c>
      <c r="C77" s="71" t="s">
        <v>57</v>
      </c>
      <c r="D77" s="24">
        <v>21159399.789999999</v>
      </c>
      <c r="E77" s="9">
        <f t="shared" si="2"/>
        <v>9.9113543445524047E-3</v>
      </c>
      <c r="F77" s="24">
        <f t="shared" si="3"/>
        <v>16207.642693062369</v>
      </c>
    </row>
    <row r="78" spans="1:6" x14ac:dyDescent="0.25">
      <c r="A78" s="71">
        <v>61054</v>
      </c>
      <c r="B78" s="71" t="s">
        <v>79</v>
      </c>
      <c r="C78" s="71" t="s">
        <v>57</v>
      </c>
      <c r="D78" s="24">
        <v>4661728.03</v>
      </c>
      <c r="E78" s="9">
        <f t="shared" si="2"/>
        <v>2.183617627239994E-3</v>
      </c>
      <c r="F78" s="24">
        <f t="shared" si="3"/>
        <v>3570.7828668269399</v>
      </c>
    </row>
    <row r="79" spans="1:6" x14ac:dyDescent="0.25">
      <c r="A79" s="71">
        <v>61055</v>
      </c>
      <c r="B79" s="71" t="s">
        <v>80</v>
      </c>
      <c r="C79" s="71" t="s">
        <v>57</v>
      </c>
      <c r="D79" s="24">
        <v>1926908.58</v>
      </c>
      <c r="E79" s="9">
        <f t="shared" si="2"/>
        <v>9.0259052314726866E-4</v>
      </c>
      <c r="F79" s="24">
        <f t="shared" si="3"/>
        <v>1475.9703052444754</v>
      </c>
    </row>
    <row r="80" spans="1:6" x14ac:dyDescent="0.25">
      <c r="A80" s="71">
        <v>61057</v>
      </c>
      <c r="B80" s="71" t="s">
        <v>81</v>
      </c>
      <c r="C80" s="71" t="s">
        <v>57</v>
      </c>
      <c r="D80" s="24">
        <v>3561161.94</v>
      </c>
      <c r="E80" s="9">
        <f t="shared" si="2"/>
        <v>1.668097309752361E-3</v>
      </c>
      <c r="F80" s="24">
        <f t="shared" si="3"/>
        <v>2727.7730402792686</v>
      </c>
    </row>
    <row r="81" spans="1:6" x14ac:dyDescent="0.25">
      <c r="A81" s="71">
        <v>61059</v>
      </c>
      <c r="B81" s="71" t="s">
        <v>82</v>
      </c>
      <c r="C81" s="71" t="s">
        <v>57</v>
      </c>
      <c r="D81" s="24">
        <v>7755516.9000000004</v>
      </c>
      <c r="E81" s="9">
        <f t="shared" si="2"/>
        <v>3.6327909526711866E-3</v>
      </c>
      <c r="F81" s="24">
        <f t="shared" si="3"/>
        <v>5940.558241855817</v>
      </c>
    </row>
    <row r="82" spans="1:6" x14ac:dyDescent="0.25">
      <c r="A82" s="71">
        <v>61060</v>
      </c>
      <c r="B82" s="71" t="s">
        <v>83</v>
      </c>
      <c r="C82" s="71" t="s">
        <v>57</v>
      </c>
      <c r="D82" s="24">
        <v>5718688.21</v>
      </c>
      <c r="E82" s="9">
        <f t="shared" si="2"/>
        <v>2.6787123357871071E-3</v>
      </c>
      <c r="F82" s="24">
        <f t="shared" si="3"/>
        <v>4380.3915092389507</v>
      </c>
    </row>
    <row r="83" spans="1:6" x14ac:dyDescent="0.25">
      <c r="A83" s="71">
        <v>61061</v>
      </c>
      <c r="B83" s="71" t="s">
        <v>84</v>
      </c>
      <c r="C83" s="71" t="s">
        <v>57</v>
      </c>
      <c r="D83" s="24">
        <v>8903752.6799999997</v>
      </c>
      <c r="E83" s="9">
        <f t="shared" si="2"/>
        <v>4.1706404096322489E-3</v>
      </c>
      <c r="F83" s="24">
        <f t="shared" si="3"/>
        <v>6820.0820201448869</v>
      </c>
    </row>
    <row r="84" spans="1:6" x14ac:dyDescent="0.25">
      <c r="A84" s="71">
        <v>61101</v>
      </c>
      <c r="B84" s="71" t="s">
        <v>85</v>
      </c>
      <c r="C84" s="71" t="s">
        <v>86</v>
      </c>
      <c r="D84" s="24">
        <v>5509555.3899999997</v>
      </c>
      <c r="E84" s="9">
        <f t="shared" si="2"/>
        <v>2.5807516419740855E-3</v>
      </c>
      <c r="F84" s="24">
        <f t="shared" si="3"/>
        <v>4220.2002913597717</v>
      </c>
    </row>
    <row r="85" spans="1:6" x14ac:dyDescent="0.25">
      <c r="A85" s="71">
        <v>61105</v>
      </c>
      <c r="B85" s="71" t="s">
        <v>87</v>
      </c>
      <c r="C85" s="71" t="s">
        <v>86</v>
      </c>
      <c r="D85" s="24">
        <v>1441234.86</v>
      </c>
      <c r="E85" s="9">
        <f t="shared" si="2"/>
        <v>6.7509426226410832E-4</v>
      </c>
      <c r="F85" s="24">
        <f t="shared" si="3"/>
        <v>1103.9547378232023</v>
      </c>
    </row>
    <row r="86" spans="1:6" x14ac:dyDescent="0.25">
      <c r="A86" s="71">
        <v>61106</v>
      </c>
      <c r="B86" s="71" t="s">
        <v>88</v>
      </c>
      <c r="C86" s="71" t="s">
        <v>86</v>
      </c>
      <c r="D86" s="24">
        <v>2182093.15</v>
      </c>
      <c r="E86" s="9">
        <f t="shared" si="2"/>
        <v>1.0221224910496643E-3</v>
      </c>
      <c r="F86" s="24">
        <f t="shared" si="3"/>
        <v>1671.4361678110224</v>
      </c>
    </row>
    <row r="87" spans="1:6" x14ac:dyDescent="0.25">
      <c r="A87" s="71">
        <v>61107</v>
      </c>
      <c r="B87" s="71" t="s">
        <v>89</v>
      </c>
      <c r="C87" s="71" t="s">
        <v>86</v>
      </c>
      <c r="D87" s="24">
        <v>1656212.8</v>
      </c>
      <c r="E87" s="9">
        <f t="shared" si="2"/>
        <v>7.7579289080502336E-4</v>
      </c>
      <c r="F87" s="24">
        <f t="shared" si="3"/>
        <v>1268.623191228827</v>
      </c>
    </row>
    <row r="88" spans="1:6" x14ac:dyDescent="0.25">
      <c r="A88" s="71">
        <v>61108</v>
      </c>
      <c r="B88" s="71" t="s">
        <v>86</v>
      </c>
      <c r="C88" s="71" t="s">
        <v>86</v>
      </c>
      <c r="D88" s="24">
        <v>52433101.850000001</v>
      </c>
      <c r="E88" s="9">
        <f t="shared" si="2"/>
        <v>2.4560387202710737E-2</v>
      </c>
      <c r="F88" s="24">
        <f t="shared" si="3"/>
        <v>40162.622215558957</v>
      </c>
    </row>
    <row r="89" spans="1:6" x14ac:dyDescent="0.25">
      <c r="A89" s="71">
        <v>61109</v>
      </c>
      <c r="B89" s="71" t="s">
        <v>90</v>
      </c>
      <c r="C89" s="71" t="s">
        <v>86</v>
      </c>
      <c r="D89" s="24">
        <v>2311552.7000000002</v>
      </c>
      <c r="E89" s="9">
        <f t="shared" si="2"/>
        <v>1.0827631276495127E-3</v>
      </c>
      <c r="F89" s="24">
        <f t="shared" si="3"/>
        <v>1770.5993837069798</v>
      </c>
    </row>
    <row r="90" spans="1:6" x14ac:dyDescent="0.25">
      <c r="A90" s="71">
        <v>61110</v>
      </c>
      <c r="B90" s="71" t="s">
        <v>91</v>
      </c>
      <c r="C90" s="71" t="s">
        <v>86</v>
      </c>
      <c r="D90" s="24">
        <v>4242055.04</v>
      </c>
      <c r="E90" s="9">
        <f t="shared" si="2"/>
        <v>1.9870370174868948E-3</v>
      </c>
      <c r="F90" s="24">
        <f t="shared" si="3"/>
        <v>3249.3224314008016</v>
      </c>
    </row>
    <row r="91" spans="1:6" x14ac:dyDescent="0.25">
      <c r="A91" s="71">
        <v>61111</v>
      </c>
      <c r="B91" s="71" t="s">
        <v>92</v>
      </c>
      <c r="C91" s="71" t="s">
        <v>86</v>
      </c>
      <c r="D91" s="24">
        <v>1855496.41</v>
      </c>
      <c r="E91" s="9">
        <f t="shared" si="2"/>
        <v>8.691400789755053E-4</v>
      </c>
      <c r="F91" s="24">
        <f t="shared" si="3"/>
        <v>1421.2701272250956</v>
      </c>
    </row>
    <row r="92" spans="1:6" x14ac:dyDescent="0.25">
      <c r="A92" s="71">
        <v>61112</v>
      </c>
      <c r="B92" s="71" t="s">
        <v>93</v>
      </c>
      <c r="C92" s="71" t="s">
        <v>86</v>
      </c>
      <c r="D92" s="24">
        <v>655988.52</v>
      </c>
      <c r="E92" s="9">
        <f t="shared" si="2"/>
        <v>3.0727405938760341E-4</v>
      </c>
      <c r="F92" s="24">
        <f t="shared" si="3"/>
        <v>502.47302137254059</v>
      </c>
    </row>
    <row r="93" spans="1:6" x14ac:dyDescent="0.25">
      <c r="A93" s="71">
        <v>61113</v>
      </c>
      <c r="B93" s="71" t="s">
        <v>94</v>
      </c>
      <c r="C93" s="71" t="s">
        <v>86</v>
      </c>
      <c r="D93" s="24">
        <v>4093919.99</v>
      </c>
      <c r="E93" s="9">
        <f t="shared" si="2"/>
        <v>1.91764851942128E-3</v>
      </c>
      <c r="F93" s="24">
        <f t="shared" si="3"/>
        <v>3135.8541863396345</v>
      </c>
    </row>
    <row r="94" spans="1:6" x14ac:dyDescent="0.25">
      <c r="A94" s="71">
        <v>61114</v>
      </c>
      <c r="B94" s="71" t="s">
        <v>95</v>
      </c>
      <c r="C94" s="71" t="s">
        <v>86</v>
      </c>
      <c r="D94" s="24">
        <v>3750760.72</v>
      </c>
      <c r="E94" s="9">
        <f t="shared" si="2"/>
        <v>1.7569079901367331E-3</v>
      </c>
      <c r="F94" s="24">
        <f t="shared" si="3"/>
        <v>2873.0016059181121</v>
      </c>
    </row>
    <row r="95" spans="1:6" x14ac:dyDescent="0.25">
      <c r="A95" s="71">
        <v>61115</v>
      </c>
      <c r="B95" s="71" t="s">
        <v>96</v>
      </c>
      <c r="C95" s="71" t="s">
        <v>86</v>
      </c>
      <c r="D95" s="24">
        <v>2381712.44</v>
      </c>
      <c r="E95" s="9">
        <f t="shared" si="2"/>
        <v>1.1156269163563315E-3</v>
      </c>
      <c r="F95" s="24">
        <f t="shared" si="3"/>
        <v>1824.3402274286225</v>
      </c>
    </row>
    <row r="96" spans="1:6" x14ac:dyDescent="0.25">
      <c r="A96" s="71">
        <v>61116</v>
      </c>
      <c r="B96" s="71" t="s">
        <v>97</v>
      </c>
      <c r="C96" s="71" t="s">
        <v>86</v>
      </c>
      <c r="D96" s="24">
        <v>2847551.03</v>
      </c>
      <c r="E96" s="9">
        <f t="shared" si="2"/>
        <v>1.3338321291071543E-3</v>
      </c>
      <c r="F96" s="24">
        <f t="shared" si="3"/>
        <v>2181.1625141802629</v>
      </c>
    </row>
    <row r="97" spans="1:6" x14ac:dyDescent="0.25">
      <c r="A97" s="71">
        <v>61118</v>
      </c>
      <c r="B97" s="71" t="s">
        <v>98</v>
      </c>
      <c r="C97" s="71" t="s">
        <v>86</v>
      </c>
      <c r="D97" s="24">
        <v>1314475.6399999999</v>
      </c>
      <c r="E97" s="9">
        <f t="shared" si="2"/>
        <v>6.1571849743486046E-4</v>
      </c>
      <c r="F97" s="24">
        <f t="shared" si="3"/>
        <v>1006.8599163159193</v>
      </c>
    </row>
    <row r="98" spans="1:6" x14ac:dyDescent="0.25">
      <c r="A98" s="71">
        <v>61119</v>
      </c>
      <c r="B98" s="71" t="s">
        <v>99</v>
      </c>
      <c r="C98" s="71" t="s">
        <v>86</v>
      </c>
      <c r="D98" s="24">
        <v>741949.7</v>
      </c>
      <c r="E98" s="9">
        <f t="shared" si="2"/>
        <v>3.4753946026435723E-4</v>
      </c>
      <c r="F98" s="24">
        <f t="shared" si="3"/>
        <v>568.31742644741712</v>
      </c>
    </row>
    <row r="99" spans="1:6" x14ac:dyDescent="0.25">
      <c r="A99" s="71">
        <v>61120</v>
      </c>
      <c r="B99" s="71" t="s">
        <v>100</v>
      </c>
      <c r="C99" s="71" t="s">
        <v>86</v>
      </c>
      <c r="D99" s="24">
        <v>15652245.050000001</v>
      </c>
      <c r="E99" s="9">
        <f t="shared" si="2"/>
        <v>7.3317272001086559E-3</v>
      </c>
      <c r="F99" s="24">
        <f t="shared" si="3"/>
        <v>11989.281247691486</v>
      </c>
    </row>
    <row r="100" spans="1:6" x14ac:dyDescent="0.25">
      <c r="A100" s="71">
        <v>61203</v>
      </c>
      <c r="B100" s="71" t="s">
        <v>101</v>
      </c>
      <c r="C100" s="71" t="s">
        <v>102</v>
      </c>
      <c r="D100" s="24">
        <v>3664919.17</v>
      </c>
      <c r="E100" s="9">
        <f t="shared" si="2"/>
        <v>1.7166986255999512E-3</v>
      </c>
      <c r="F100" s="24">
        <f t="shared" si="3"/>
        <v>2807.2488348363831</v>
      </c>
    </row>
    <row r="101" spans="1:6" x14ac:dyDescent="0.25">
      <c r="A101" s="71">
        <v>61204</v>
      </c>
      <c r="B101" s="71" t="s">
        <v>103</v>
      </c>
      <c r="C101" s="71" t="s">
        <v>102</v>
      </c>
      <c r="D101" s="24">
        <v>3197590</v>
      </c>
      <c r="E101" s="9">
        <f t="shared" si="2"/>
        <v>1.4977952046435305E-3</v>
      </c>
      <c r="F101" s="24">
        <f t="shared" si="3"/>
        <v>2449.284796036708</v>
      </c>
    </row>
    <row r="102" spans="1:6" x14ac:dyDescent="0.25">
      <c r="A102" s="71">
        <v>61205</v>
      </c>
      <c r="B102" s="71" t="s">
        <v>104</v>
      </c>
      <c r="C102" s="71" t="s">
        <v>102</v>
      </c>
      <c r="D102" s="24">
        <v>1965812.92</v>
      </c>
      <c r="E102" s="9">
        <f t="shared" si="2"/>
        <v>9.2081385193295456E-4</v>
      </c>
      <c r="F102" s="24">
        <f t="shared" si="3"/>
        <v>1505.7701884258222</v>
      </c>
    </row>
    <row r="103" spans="1:6" x14ac:dyDescent="0.25">
      <c r="A103" s="71">
        <v>61206</v>
      </c>
      <c r="B103" s="71" t="s">
        <v>105</v>
      </c>
      <c r="C103" s="71" t="s">
        <v>102</v>
      </c>
      <c r="D103" s="24">
        <v>1566899</v>
      </c>
      <c r="E103" s="9">
        <f t="shared" si="2"/>
        <v>7.3395707653599849E-4</v>
      </c>
      <c r="F103" s="24">
        <f t="shared" si="3"/>
        <v>1200.2107517302475</v>
      </c>
    </row>
    <row r="104" spans="1:6" x14ac:dyDescent="0.25">
      <c r="A104" s="71">
        <v>61207</v>
      </c>
      <c r="B104" s="71" t="s">
        <v>106</v>
      </c>
      <c r="C104" s="71" t="s">
        <v>102</v>
      </c>
      <c r="D104" s="24">
        <v>7542937.5599999996</v>
      </c>
      <c r="E104" s="9">
        <f t="shared" si="2"/>
        <v>3.5332158614123674E-3</v>
      </c>
      <c r="F104" s="24">
        <f t="shared" si="3"/>
        <v>5777.7270641834075</v>
      </c>
    </row>
    <row r="105" spans="1:6" x14ac:dyDescent="0.25">
      <c r="A105" s="71">
        <v>61213</v>
      </c>
      <c r="B105" s="71" t="s">
        <v>107</v>
      </c>
      <c r="C105" s="71" t="s">
        <v>102</v>
      </c>
      <c r="D105" s="24">
        <v>5195403.87</v>
      </c>
      <c r="E105" s="9">
        <f t="shared" si="2"/>
        <v>2.4335987423879987E-3</v>
      </c>
      <c r="F105" s="24">
        <f t="shared" si="3"/>
        <v>3979.5670201812218</v>
      </c>
    </row>
    <row r="106" spans="1:6" x14ac:dyDescent="0.25">
      <c r="A106" s="71">
        <v>61215</v>
      </c>
      <c r="B106" s="71" t="s">
        <v>108</v>
      </c>
      <c r="C106" s="71" t="s">
        <v>102</v>
      </c>
      <c r="D106" s="24">
        <v>1959213.86</v>
      </c>
      <c r="E106" s="9">
        <f t="shared" si="2"/>
        <v>9.1772276132310313E-4</v>
      </c>
      <c r="F106" s="24">
        <f t="shared" si="3"/>
        <v>1500.715451162404</v>
      </c>
    </row>
    <row r="107" spans="1:6" x14ac:dyDescent="0.25">
      <c r="A107" s="71">
        <v>61217</v>
      </c>
      <c r="B107" s="71" t="s">
        <v>109</v>
      </c>
      <c r="C107" s="71" t="s">
        <v>102</v>
      </c>
      <c r="D107" s="24">
        <v>4349086.01</v>
      </c>
      <c r="E107" s="9">
        <f t="shared" si="2"/>
        <v>2.0371717982481385E-3</v>
      </c>
      <c r="F107" s="24">
        <f t="shared" si="3"/>
        <v>3331.3058400073023</v>
      </c>
    </row>
    <row r="108" spans="1:6" x14ac:dyDescent="0.25">
      <c r="A108" s="71">
        <v>61222</v>
      </c>
      <c r="B108" s="71" t="s">
        <v>110</v>
      </c>
      <c r="C108" s="71" t="s">
        <v>102</v>
      </c>
      <c r="D108" s="24">
        <v>2157937.06</v>
      </c>
      <c r="E108" s="9">
        <f t="shared" si="2"/>
        <v>1.0108074457296147E-3</v>
      </c>
      <c r="F108" s="24">
        <f t="shared" si="3"/>
        <v>1652.933125216852</v>
      </c>
    </row>
    <row r="109" spans="1:6" x14ac:dyDescent="0.25">
      <c r="A109" s="71">
        <v>61236</v>
      </c>
      <c r="B109" s="71" t="s">
        <v>111</v>
      </c>
      <c r="C109" s="71" t="s">
        <v>102</v>
      </c>
      <c r="D109" s="24">
        <v>4841430.01</v>
      </c>
      <c r="E109" s="9">
        <f t="shared" si="2"/>
        <v>2.267792510170247E-3</v>
      </c>
      <c r="F109" s="24">
        <f t="shared" si="3"/>
        <v>3708.4306976719486</v>
      </c>
    </row>
    <row r="110" spans="1:6" x14ac:dyDescent="0.25">
      <c r="A110" s="71">
        <v>61243</v>
      </c>
      <c r="B110" s="71" t="s">
        <v>112</v>
      </c>
      <c r="C110" s="71" t="s">
        <v>102</v>
      </c>
      <c r="D110" s="24">
        <v>1976967.54</v>
      </c>
      <c r="E110" s="9">
        <f t="shared" si="2"/>
        <v>9.260388296022683E-4</v>
      </c>
      <c r="F110" s="24">
        <f t="shared" si="3"/>
        <v>1514.3143861408412</v>
      </c>
    </row>
    <row r="111" spans="1:6" x14ac:dyDescent="0.25">
      <c r="A111" s="71">
        <v>61247</v>
      </c>
      <c r="B111" s="71" t="s">
        <v>113</v>
      </c>
      <c r="C111" s="71" t="s">
        <v>102</v>
      </c>
      <c r="D111" s="24">
        <v>4980162.1399999997</v>
      </c>
      <c r="E111" s="9">
        <f t="shared" si="2"/>
        <v>2.3327765509772243E-3</v>
      </c>
      <c r="F111" s="24">
        <f t="shared" si="3"/>
        <v>3814.6965093397321</v>
      </c>
    </row>
    <row r="112" spans="1:6" x14ac:dyDescent="0.25">
      <c r="A112" s="71">
        <v>61251</v>
      </c>
      <c r="B112" s="71" t="s">
        <v>114</v>
      </c>
      <c r="C112" s="71" t="s">
        <v>102</v>
      </c>
      <c r="D112" s="24">
        <v>708752.5</v>
      </c>
      <c r="E112" s="9">
        <f t="shared" si="2"/>
        <v>3.3198943447381119E-4</v>
      </c>
      <c r="F112" s="24">
        <f t="shared" si="3"/>
        <v>542.88908909616521</v>
      </c>
    </row>
    <row r="113" spans="1:6" x14ac:dyDescent="0.25">
      <c r="A113" s="71">
        <v>61252</v>
      </c>
      <c r="B113" s="71" t="s">
        <v>115</v>
      </c>
      <c r="C113" s="71" t="s">
        <v>102</v>
      </c>
      <c r="D113" s="24">
        <v>1504714.73</v>
      </c>
      <c r="E113" s="9">
        <f t="shared" si="2"/>
        <v>7.0482910784387134E-4</v>
      </c>
      <c r="F113" s="24">
        <f t="shared" si="3"/>
        <v>1152.5789455688439</v>
      </c>
    </row>
    <row r="114" spans="1:6" x14ac:dyDescent="0.25">
      <c r="A114" s="71">
        <v>61253</v>
      </c>
      <c r="B114" s="71" t="s">
        <v>116</v>
      </c>
      <c r="C114" s="71" t="s">
        <v>102</v>
      </c>
      <c r="D114" s="24">
        <v>6824434</v>
      </c>
      <c r="E114" s="9">
        <f t="shared" si="2"/>
        <v>3.1966588961080899E-3</v>
      </c>
      <c r="F114" s="24">
        <f t="shared" si="3"/>
        <v>5227.368873981959</v>
      </c>
    </row>
    <row r="115" spans="1:6" x14ac:dyDescent="0.25">
      <c r="A115" s="71">
        <v>61254</v>
      </c>
      <c r="B115" s="71" t="s">
        <v>117</v>
      </c>
      <c r="C115" s="71" t="s">
        <v>102</v>
      </c>
      <c r="D115" s="24">
        <v>1789847.95</v>
      </c>
      <c r="E115" s="9">
        <f t="shared" si="2"/>
        <v>8.383894359661662E-4</v>
      </c>
      <c r="F115" s="24">
        <f t="shared" si="3"/>
        <v>1370.9848264325537</v>
      </c>
    </row>
    <row r="116" spans="1:6" x14ac:dyDescent="0.25">
      <c r="A116" s="71">
        <v>61255</v>
      </c>
      <c r="B116" s="71" t="s">
        <v>118</v>
      </c>
      <c r="C116" s="71" t="s">
        <v>102</v>
      </c>
      <c r="D116" s="24">
        <v>7968133.0700000003</v>
      </c>
      <c r="E116" s="9">
        <f t="shared" si="2"/>
        <v>3.73238329560936E-3</v>
      </c>
      <c r="F116" s="24">
        <f t="shared" si="3"/>
        <v>6103.4176305118226</v>
      </c>
    </row>
    <row r="117" spans="1:6" x14ac:dyDescent="0.25">
      <c r="A117" s="71">
        <v>61256</v>
      </c>
      <c r="B117" s="71" t="s">
        <v>119</v>
      </c>
      <c r="C117" s="71" t="s">
        <v>102</v>
      </c>
      <c r="D117" s="24">
        <v>1966393.98</v>
      </c>
      <c r="E117" s="9">
        <f t="shared" si="2"/>
        <v>9.2108602844139062E-4</v>
      </c>
      <c r="F117" s="24">
        <f t="shared" si="3"/>
        <v>1506.2152678211121</v>
      </c>
    </row>
    <row r="118" spans="1:6" x14ac:dyDescent="0.25">
      <c r="A118" s="71">
        <v>61257</v>
      </c>
      <c r="B118" s="71" t="s">
        <v>120</v>
      </c>
      <c r="C118" s="71" t="s">
        <v>102</v>
      </c>
      <c r="D118" s="24">
        <v>5654141.4299999997</v>
      </c>
      <c r="E118" s="9">
        <f t="shared" si="2"/>
        <v>2.6484777348660441E-3</v>
      </c>
      <c r="F118" s="24">
        <f t="shared" si="3"/>
        <v>4330.9500715039294</v>
      </c>
    </row>
    <row r="119" spans="1:6" x14ac:dyDescent="0.25">
      <c r="A119" s="71">
        <v>61258</v>
      </c>
      <c r="B119" s="71" t="s">
        <v>121</v>
      </c>
      <c r="C119" s="71" t="s">
        <v>102</v>
      </c>
      <c r="D119" s="24">
        <v>3668289.79</v>
      </c>
      <c r="E119" s="9">
        <f t="shared" si="2"/>
        <v>1.7182774704401827E-3</v>
      </c>
      <c r="F119" s="24">
        <f t="shared" si="3"/>
        <v>2809.8306568708585</v>
      </c>
    </row>
    <row r="120" spans="1:6" x14ac:dyDescent="0.25">
      <c r="A120" s="71">
        <v>61259</v>
      </c>
      <c r="B120" s="71" t="s">
        <v>102</v>
      </c>
      <c r="C120" s="71" t="s">
        <v>102</v>
      </c>
      <c r="D120" s="24">
        <v>14533042.66</v>
      </c>
      <c r="E120" s="9">
        <f t="shared" si="2"/>
        <v>6.8074773829752593E-3</v>
      </c>
      <c r="F120" s="24">
        <f t="shared" si="3"/>
        <v>11131.996418330953</v>
      </c>
    </row>
    <row r="121" spans="1:6" x14ac:dyDescent="0.25">
      <c r="A121" s="71">
        <v>61260</v>
      </c>
      <c r="B121" s="71" t="s">
        <v>122</v>
      </c>
      <c r="C121" s="71" t="s">
        <v>102</v>
      </c>
      <c r="D121" s="24">
        <v>1846437.99</v>
      </c>
      <c r="E121" s="9">
        <f t="shared" si="2"/>
        <v>8.6489699026255369E-4</v>
      </c>
      <c r="F121" s="24">
        <f t="shared" si="3"/>
        <v>1414.3315733823219</v>
      </c>
    </row>
    <row r="122" spans="1:6" x14ac:dyDescent="0.25">
      <c r="A122" s="71">
        <v>61261</v>
      </c>
      <c r="B122" s="71" t="s">
        <v>123</v>
      </c>
      <c r="C122" s="71" t="s">
        <v>102</v>
      </c>
      <c r="D122" s="24">
        <v>2626494.42</v>
      </c>
      <c r="E122" s="9">
        <f t="shared" si="2"/>
        <v>1.2302861678010599E-3</v>
      </c>
      <c r="F122" s="24">
        <f t="shared" si="3"/>
        <v>2011.8379309984243</v>
      </c>
    </row>
    <row r="123" spans="1:6" x14ac:dyDescent="0.25">
      <c r="A123" s="71">
        <v>61262</v>
      </c>
      <c r="B123" s="71" t="s">
        <v>124</v>
      </c>
      <c r="C123" s="71" t="s">
        <v>102</v>
      </c>
      <c r="D123" s="24">
        <v>2549294.0699999998</v>
      </c>
      <c r="E123" s="9">
        <f t="shared" si="2"/>
        <v>1.1941244603817839E-3</v>
      </c>
      <c r="F123" s="24">
        <f t="shared" si="3"/>
        <v>1952.70413226134</v>
      </c>
    </row>
    <row r="124" spans="1:6" x14ac:dyDescent="0.25">
      <c r="A124" s="71">
        <v>61263</v>
      </c>
      <c r="B124" s="71" t="s">
        <v>125</v>
      </c>
      <c r="C124" s="71" t="s">
        <v>102</v>
      </c>
      <c r="D124" s="24">
        <v>8381659.1299999999</v>
      </c>
      <c r="E124" s="9">
        <f t="shared" si="2"/>
        <v>3.9260845986729583E-3</v>
      </c>
      <c r="F124" s="24">
        <f t="shared" si="3"/>
        <v>6420.1696504777838</v>
      </c>
    </row>
    <row r="125" spans="1:6" x14ac:dyDescent="0.25">
      <c r="A125" s="71">
        <v>61264</v>
      </c>
      <c r="B125" s="71" t="s">
        <v>126</v>
      </c>
      <c r="C125" s="71" t="s">
        <v>102</v>
      </c>
      <c r="D125" s="24">
        <v>2726768.51</v>
      </c>
      <c r="E125" s="9">
        <f t="shared" si="2"/>
        <v>1.2772559328903907E-3</v>
      </c>
      <c r="F125" s="24">
        <f t="shared" si="3"/>
        <v>2088.6457156341703</v>
      </c>
    </row>
    <row r="126" spans="1:6" x14ac:dyDescent="0.25">
      <c r="A126" s="71">
        <v>61265</v>
      </c>
      <c r="B126" s="71" t="s">
        <v>127</v>
      </c>
      <c r="C126" s="71" t="s">
        <v>102</v>
      </c>
      <c r="D126" s="24">
        <v>13904433.359999999</v>
      </c>
      <c r="E126" s="9">
        <f t="shared" si="2"/>
        <v>6.5130281274001769E-3</v>
      </c>
      <c r="F126" s="24">
        <f t="shared" si="3"/>
        <v>10650.49528743635</v>
      </c>
    </row>
    <row r="127" spans="1:6" x14ac:dyDescent="0.25">
      <c r="A127" s="71">
        <v>61266</v>
      </c>
      <c r="B127" s="71" t="s">
        <v>128</v>
      </c>
      <c r="C127" s="71" t="s">
        <v>102</v>
      </c>
      <c r="D127" s="24">
        <v>1855337.34</v>
      </c>
      <c r="E127" s="9">
        <f t="shared" si="2"/>
        <v>8.6906556839622454E-4</v>
      </c>
      <c r="F127" s="24">
        <f t="shared" si="3"/>
        <v>1421.1482830447894</v>
      </c>
    </row>
    <row r="128" spans="1:6" x14ac:dyDescent="0.25">
      <c r="A128" s="71">
        <v>61267</v>
      </c>
      <c r="B128" s="71" t="s">
        <v>129</v>
      </c>
      <c r="C128" s="71" t="s">
        <v>102</v>
      </c>
      <c r="D128" s="24">
        <v>4553662.7</v>
      </c>
      <c r="E128" s="9">
        <f t="shared" si="2"/>
        <v>2.1329983380058456E-3</v>
      </c>
      <c r="F128" s="24">
        <f t="shared" si="3"/>
        <v>3488.0071608272056</v>
      </c>
    </row>
    <row r="129" spans="1:6" x14ac:dyDescent="0.25">
      <c r="A129" s="71">
        <v>61410</v>
      </c>
      <c r="B129" s="71" t="s">
        <v>130</v>
      </c>
      <c r="C129" s="71" t="s">
        <v>131</v>
      </c>
      <c r="D129" s="24">
        <v>1057282.45</v>
      </c>
      <c r="E129" s="9">
        <f t="shared" si="2"/>
        <v>4.9524566425456775E-4</v>
      </c>
      <c r="F129" s="24">
        <f t="shared" si="3"/>
        <v>809.85549426331727</v>
      </c>
    </row>
    <row r="130" spans="1:6" x14ac:dyDescent="0.25">
      <c r="A130" s="71">
        <v>61413</v>
      </c>
      <c r="B130" s="71" t="s">
        <v>132</v>
      </c>
      <c r="C130" s="71" t="s">
        <v>131</v>
      </c>
      <c r="D130" s="24">
        <v>840589.49</v>
      </c>
      <c r="E130" s="9">
        <f t="shared" si="2"/>
        <v>3.937436967202646E-4</v>
      </c>
      <c r="F130" s="24">
        <f t="shared" si="3"/>
        <v>643.87337262289725</v>
      </c>
    </row>
    <row r="131" spans="1:6" x14ac:dyDescent="0.25">
      <c r="A131" s="71">
        <v>61425</v>
      </c>
      <c r="B131" s="71" t="s">
        <v>133</v>
      </c>
      <c r="C131" s="71" t="s">
        <v>131</v>
      </c>
      <c r="D131" s="24">
        <v>2542556.64</v>
      </c>
      <c r="E131" s="9">
        <f t="shared" si="2"/>
        <v>1.1909685553578061E-3</v>
      </c>
      <c r="F131" s="24">
        <f t="shared" si="3"/>
        <v>1947.5434065700033</v>
      </c>
    </row>
    <row r="132" spans="1:6" x14ac:dyDescent="0.25">
      <c r="A132" s="71">
        <v>61428</v>
      </c>
      <c r="B132" s="71" t="s">
        <v>134</v>
      </c>
      <c r="C132" s="71" t="s">
        <v>131</v>
      </c>
      <c r="D132" s="24">
        <v>1130454.8599999999</v>
      </c>
      <c r="E132" s="9">
        <f t="shared" ref="E132:E195" si="4">D132/$D$289</f>
        <v>5.2952062909065057E-4</v>
      </c>
      <c r="F132" s="24">
        <f t="shared" ref="F132:F195" si="5">$F$289*E132</f>
        <v>865.90397805966518</v>
      </c>
    </row>
    <row r="133" spans="1:6" x14ac:dyDescent="0.25">
      <c r="A133" s="71">
        <v>61437</v>
      </c>
      <c r="B133" s="71" t="s">
        <v>135</v>
      </c>
      <c r="C133" s="71" t="s">
        <v>131</v>
      </c>
      <c r="D133" s="24">
        <v>1697766.51</v>
      </c>
      <c r="E133" s="9">
        <f t="shared" si="4"/>
        <v>7.9525722099530664E-4</v>
      </c>
      <c r="F133" s="24">
        <f t="shared" si="5"/>
        <v>1300.4524345407958</v>
      </c>
    </row>
    <row r="134" spans="1:6" x14ac:dyDescent="0.25">
      <c r="A134" s="71">
        <v>61438</v>
      </c>
      <c r="B134" s="71" t="s">
        <v>131</v>
      </c>
      <c r="C134" s="71" t="s">
        <v>131</v>
      </c>
      <c r="D134" s="24">
        <v>6048313.6299999999</v>
      </c>
      <c r="E134" s="9">
        <f t="shared" si="4"/>
        <v>2.8331134232950769E-3</v>
      </c>
      <c r="F134" s="24">
        <f t="shared" si="5"/>
        <v>4632.8774532133857</v>
      </c>
    </row>
    <row r="135" spans="1:6" x14ac:dyDescent="0.25">
      <c r="A135" s="71">
        <v>61439</v>
      </c>
      <c r="B135" s="71" t="s">
        <v>136</v>
      </c>
      <c r="C135" s="71" t="s">
        <v>131</v>
      </c>
      <c r="D135" s="24">
        <v>6689278.0999999996</v>
      </c>
      <c r="E135" s="9">
        <f t="shared" si="4"/>
        <v>3.13335001069774E-3</v>
      </c>
      <c r="F135" s="24">
        <f t="shared" si="5"/>
        <v>5123.8423771625867</v>
      </c>
    </row>
    <row r="136" spans="1:6" x14ac:dyDescent="0.25">
      <c r="A136" s="71">
        <v>61440</v>
      </c>
      <c r="B136" s="71" t="s">
        <v>137</v>
      </c>
      <c r="C136" s="71" t="s">
        <v>131</v>
      </c>
      <c r="D136" s="24">
        <v>3953136.09</v>
      </c>
      <c r="E136" s="9">
        <f t="shared" si="4"/>
        <v>1.8517034012819891E-3</v>
      </c>
      <c r="F136" s="24">
        <f t="shared" si="5"/>
        <v>3028.0167632188609</v>
      </c>
    </row>
    <row r="137" spans="1:6" x14ac:dyDescent="0.25">
      <c r="A137" s="71">
        <v>61441</v>
      </c>
      <c r="B137" s="71" t="s">
        <v>138</v>
      </c>
      <c r="C137" s="71" t="s">
        <v>131</v>
      </c>
      <c r="D137" s="24">
        <v>1345001.13</v>
      </c>
      <c r="E137" s="9">
        <f t="shared" si="4"/>
        <v>6.3001705745706284E-4</v>
      </c>
      <c r="F137" s="24">
        <f t="shared" si="5"/>
        <v>1030.2417815796243</v>
      </c>
    </row>
    <row r="138" spans="1:6" x14ac:dyDescent="0.25">
      <c r="A138" s="71">
        <v>61442</v>
      </c>
      <c r="B138" s="71" t="s">
        <v>139</v>
      </c>
      <c r="C138" s="71" t="s">
        <v>131</v>
      </c>
      <c r="D138" s="24">
        <v>2834928.42</v>
      </c>
      <c r="E138" s="9">
        <f t="shared" si="4"/>
        <v>1.3279195246994331E-3</v>
      </c>
      <c r="F138" s="24">
        <f t="shared" si="5"/>
        <v>2171.4938678687281</v>
      </c>
    </row>
    <row r="139" spans="1:6" x14ac:dyDescent="0.25">
      <c r="A139" s="71">
        <v>61443</v>
      </c>
      <c r="B139" s="71" t="s">
        <v>140</v>
      </c>
      <c r="C139" s="71" t="s">
        <v>131</v>
      </c>
      <c r="D139" s="24">
        <v>2523504.35</v>
      </c>
      <c r="E139" s="9">
        <f t="shared" si="4"/>
        <v>1.1820442002655404E-3</v>
      </c>
      <c r="F139" s="24">
        <f t="shared" si="5"/>
        <v>1932.9497644124153</v>
      </c>
    </row>
    <row r="140" spans="1:6" x14ac:dyDescent="0.25">
      <c r="A140" s="71">
        <v>61444</v>
      </c>
      <c r="B140" s="71" t="s">
        <v>141</v>
      </c>
      <c r="C140" s="71" t="s">
        <v>131</v>
      </c>
      <c r="D140" s="24">
        <v>3178676.01</v>
      </c>
      <c r="E140" s="9">
        <f t="shared" si="4"/>
        <v>1.4889356311764269E-3</v>
      </c>
      <c r="F140" s="24">
        <f t="shared" si="5"/>
        <v>2434.7970886885519</v>
      </c>
    </row>
    <row r="141" spans="1:6" x14ac:dyDescent="0.25">
      <c r="A141" s="71">
        <v>61445</v>
      </c>
      <c r="B141" s="71" t="s">
        <v>142</v>
      </c>
      <c r="C141" s="71" t="s">
        <v>131</v>
      </c>
      <c r="D141" s="24">
        <v>2915083.33</v>
      </c>
      <c r="E141" s="9">
        <f t="shared" si="4"/>
        <v>1.3654651887234743E-3</v>
      </c>
      <c r="F141" s="24">
        <f t="shared" si="5"/>
        <v>2232.8907956770745</v>
      </c>
    </row>
    <row r="142" spans="1:6" x14ac:dyDescent="0.25">
      <c r="A142" s="71">
        <v>61446</v>
      </c>
      <c r="B142" s="71" t="s">
        <v>143</v>
      </c>
      <c r="C142" s="71" t="s">
        <v>131</v>
      </c>
      <c r="D142" s="24">
        <v>3159678.68</v>
      </c>
      <c r="E142" s="9">
        <f t="shared" si="4"/>
        <v>1.4800370201052669E-3</v>
      </c>
      <c r="F142" s="24">
        <f t="shared" si="5"/>
        <v>2420.2455447025209</v>
      </c>
    </row>
    <row r="143" spans="1:6" x14ac:dyDescent="0.25">
      <c r="A143" s="71">
        <v>61611</v>
      </c>
      <c r="B143" s="71" t="s">
        <v>144</v>
      </c>
      <c r="C143" s="71" t="s">
        <v>145</v>
      </c>
      <c r="D143" s="24">
        <v>3112606.19</v>
      </c>
      <c r="E143" s="9">
        <f t="shared" si="4"/>
        <v>1.4579876173386112E-3</v>
      </c>
      <c r="F143" s="24">
        <f t="shared" si="5"/>
        <v>2384.1890352474034</v>
      </c>
    </row>
    <row r="144" spans="1:6" x14ac:dyDescent="0.25">
      <c r="A144" s="71">
        <v>61612</v>
      </c>
      <c r="B144" s="71" t="s">
        <v>146</v>
      </c>
      <c r="C144" s="71" t="s">
        <v>145</v>
      </c>
      <c r="D144" s="24">
        <v>4102433.93</v>
      </c>
      <c r="E144" s="9">
        <f t="shared" si="4"/>
        <v>1.921636566201706E-3</v>
      </c>
      <c r="F144" s="24">
        <f t="shared" si="5"/>
        <v>3142.3756802761204</v>
      </c>
    </row>
    <row r="145" spans="1:6" x14ac:dyDescent="0.25">
      <c r="A145" s="71">
        <v>61615</v>
      </c>
      <c r="B145" s="71" t="s">
        <v>147</v>
      </c>
      <c r="C145" s="71" t="s">
        <v>145</v>
      </c>
      <c r="D145" s="24">
        <v>2708629.1</v>
      </c>
      <c r="E145" s="9">
        <f t="shared" si="4"/>
        <v>1.2687591833655729E-3</v>
      </c>
      <c r="F145" s="24">
        <f t="shared" si="5"/>
        <v>2074.7513198166721</v>
      </c>
    </row>
    <row r="146" spans="1:6" x14ac:dyDescent="0.25">
      <c r="A146" s="71">
        <v>61618</v>
      </c>
      <c r="B146" s="71" t="s">
        <v>148</v>
      </c>
      <c r="C146" s="71" t="s">
        <v>145</v>
      </c>
      <c r="D146" s="24">
        <v>2424343.6</v>
      </c>
      <c r="E146" s="9">
        <f t="shared" si="4"/>
        <v>1.1355959389691092E-3</v>
      </c>
      <c r="F146" s="24">
        <f t="shared" si="5"/>
        <v>1856.9947741420565</v>
      </c>
    </row>
    <row r="147" spans="1:6" x14ac:dyDescent="0.25">
      <c r="A147" s="71">
        <v>61621</v>
      </c>
      <c r="B147" s="71" t="s">
        <v>149</v>
      </c>
      <c r="C147" s="71" t="s">
        <v>145</v>
      </c>
      <c r="D147" s="24">
        <v>915563.73</v>
      </c>
      <c r="E147" s="9">
        <f t="shared" si="4"/>
        <v>4.2886266354959332E-4</v>
      </c>
      <c r="F147" s="24">
        <f t="shared" si="5"/>
        <v>701.30201923688071</v>
      </c>
    </row>
    <row r="148" spans="1:6" x14ac:dyDescent="0.25">
      <c r="A148" s="71">
        <v>61624</v>
      </c>
      <c r="B148" s="71" t="s">
        <v>150</v>
      </c>
      <c r="C148" s="71" t="s">
        <v>145</v>
      </c>
      <c r="D148" s="24">
        <v>3846981.41</v>
      </c>
      <c r="E148" s="9">
        <f t="shared" si="4"/>
        <v>1.8019790868281449E-3</v>
      </c>
      <c r="F148" s="24">
        <f t="shared" si="5"/>
        <v>2946.7045738036636</v>
      </c>
    </row>
    <row r="149" spans="1:6" x14ac:dyDescent="0.25">
      <c r="A149" s="71">
        <v>61625</v>
      </c>
      <c r="B149" s="71" t="s">
        <v>145</v>
      </c>
      <c r="C149" s="71" t="s">
        <v>145</v>
      </c>
      <c r="D149" s="24">
        <v>14582782.83</v>
      </c>
      <c r="E149" s="9">
        <f t="shared" si="4"/>
        <v>6.8307763638027433E-3</v>
      </c>
      <c r="F149" s="24">
        <f t="shared" si="5"/>
        <v>11170.096312980762</v>
      </c>
    </row>
    <row r="150" spans="1:6" x14ac:dyDescent="0.25">
      <c r="A150" s="71">
        <v>61626</v>
      </c>
      <c r="B150" s="71" t="s">
        <v>151</v>
      </c>
      <c r="C150" s="71" t="s">
        <v>145</v>
      </c>
      <c r="D150" s="24">
        <v>7546272.5999999996</v>
      </c>
      <c r="E150" s="9">
        <f t="shared" si="4"/>
        <v>3.5347780400904641E-3</v>
      </c>
      <c r="F150" s="24">
        <f t="shared" si="5"/>
        <v>5780.2816327072569</v>
      </c>
    </row>
    <row r="151" spans="1:6" x14ac:dyDescent="0.25">
      <c r="A151" s="71">
        <v>61627</v>
      </c>
      <c r="B151" s="71" t="s">
        <v>152</v>
      </c>
      <c r="C151" s="71" t="s">
        <v>145</v>
      </c>
      <c r="D151" s="24">
        <v>2121335.81</v>
      </c>
      <c r="E151" s="9">
        <f t="shared" si="4"/>
        <v>9.9366291602631966E-4</v>
      </c>
      <c r="F151" s="24">
        <f t="shared" si="5"/>
        <v>1624.8973591740073</v>
      </c>
    </row>
    <row r="152" spans="1:6" x14ac:dyDescent="0.25">
      <c r="A152" s="71">
        <v>61628</v>
      </c>
      <c r="B152" s="71" t="s">
        <v>153</v>
      </c>
      <c r="C152" s="71" t="s">
        <v>145</v>
      </c>
      <c r="D152" s="24">
        <v>1753771.51</v>
      </c>
      <c r="E152" s="9">
        <f t="shared" si="4"/>
        <v>8.2149073449643126E-4</v>
      </c>
      <c r="F152" s="24">
        <f t="shared" si="5"/>
        <v>1343.3510535013368</v>
      </c>
    </row>
    <row r="153" spans="1:6" x14ac:dyDescent="0.25">
      <c r="A153" s="71">
        <v>61629</v>
      </c>
      <c r="B153" s="71" t="s">
        <v>154</v>
      </c>
      <c r="C153" s="71" t="s">
        <v>145</v>
      </c>
      <c r="D153" s="24">
        <v>1267396.75</v>
      </c>
      <c r="E153" s="9">
        <f t="shared" si="4"/>
        <v>5.9366609682004121E-4</v>
      </c>
      <c r="F153" s="24">
        <f t="shared" si="5"/>
        <v>970.79850459919396</v>
      </c>
    </row>
    <row r="154" spans="1:6" x14ac:dyDescent="0.25">
      <c r="A154" s="71">
        <v>61630</v>
      </c>
      <c r="B154" s="71" t="s">
        <v>155</v>
      </c>
      <c r="C154" s="71" t="s">
        <v>145</v>
      </c>
      <c r="D154" s="24">
        <v>1906257.75</v>
      </c>
      <c r="E154" s="9">
        <f t="shared" si="4"/>
        <v>8.9291738989819393E-4</v>
      </c>
      <c r="F154" s="24">
        <f t="shared" si="5"/>
        <v>1460.152216013355</v>
      </c>
    </row>
    <row r="155" spans="1:6" x14ac:dyDescent="0.25">
      <c r="A155" s="71">
        <v>61631</v>
      </c>
      <c r="B155" s="71" t="s">
        <v>156</v>
      </c>
      <c r="C155" s="71" t="s">
        <v>145</v>
      </c>
      <c r="D155" s="24">
        <v>15599389.85</v>
      </c>
      <c r="E155" s="9">
        <f t="shared" si="4"/>
        <v>7.30696909631784E-3</v>
      </c>
      <c r="F155" s="24">
        <f t="shared" si="5"/>
        <v>11948.795307420382</v>
      </c>
    </row>
    <row r="156" spans="1:6" x14ac:dyDescent="0.25">
      <c r="A156" s="71">
        <v>61632</v>
      </c>
      <c r="B156" s="71" t="s">
        <v>157</v>
      </c>
      <c r="C156" s="71" t="s">
        <v>145</v>
      </c>
      <c r="D156" s="24">
        <v>3423054.85</v>
      </c>
      <c r="E156" s="9">
        <f t="shared" si="4"/>
        <v>1.6034060462916696E-3</v>
      </c>
      <c r="F156" s="24">
        <f t="shared" si="5"/>
        <v>2621.9859957357617</v>
      </c>
    </row>
    <row r="157" spans="1:6" x14ac:dyDescent="0.25">
      <c r="A157" s="71">
        <v>61633</v>
      </c>
      <c r="B157" s="71" t="s">
        <v>158</v>
      </c>
      <c r="C157" s="71" t="s">
        <v>145</v>
      </c>
      <c r="D157" s="24">
        <v>5735449.6799999997</v>
      </c>
      <c r="E157" s="9">
        <f t="shared" si="4"/>
        <v>2.6865636392340076E-3</v>
      </c>
      <c r="F157" s="24">
        <f t="shared" si="5"/>
        <v>4393.230432812712</v>
      </c>
    </row>
    <row r="158" spans="1:6" x14ac:dyDescent="0.25">
      <c r="A158" s="71">
        <v>61701</v>
      </c>
      <c r="B158" s="71" t="s">
        <v>159</v>
      </c>
      <c r="C158" s="71" t="s">
        <v>160</v>
      </c>
      <c r="D158" s="24">
        <v>5020291.28</v>
      </c>
      <c r="E158" s="9">
        <f t="shared" si="4"/>
        <v>2.3515735929552357E-3</v>
      </c>
      <c r="F158" s="24">
        <f t="shared" si="5"/>
        <v>3845.4345628362812</v>
      </c>
    </row>
    <row r="159" spans="1:6" x14ac:dyDescent="0.25">
      <c r="A159" s="71">
        <v>61708</v>
      </c>
      <c r="B159" s="71" t="s">
        <v>161</v>
      </c>
      <c r="C159" s="71" t="s">
        <v>160</v>
      </c>
      <c r="D159" s="24">
        <v>1914984.88</v>
      </c>
      <c r="E159" s="9">
        <f t="shared" si="4"/>
        <v>8.97005297811435E-4</v>
      </c>
      <c r="F159" s="24">
        <f t="shared" si="5"/>
        <v>1466.8370088798686</v>
      </c>
    </row>
    <row r="160" spans="1:6" x14ac:dyDescent="0.25">
      <c r="A160" s="71">
        <v>61710</v>
      </c>
      <c r="B160" s="71" t="s">
        <v>162</v>
      </c>
      <c r="C160" s="71" t="s">
        <v>160</v>
      </c>
      <c r="D160" s="24">
        <v>1463787.76</v>
      </c>
      <c r="E160" s="9">
        <f t="shared" si="4"/>
        <v>6.8565835130329257E-4</v>
      </c>
      <c r="F160" s="24">
        <f t="shared" si="5"/>
        <v>1121.2297715443913</v>
      </c>
    </row>
    <row r="161" spans="1:6" x14ac:dyDescent="0.25">
      <c r="A161" s="71">
        <v>61711</v>
      </c>
      <c r="B161" s="71" t="s">
        <v>163</v>
      </c>
      <c r="C161" s="71" t="s">
        <v>160</v>
      </c>
      <c r="D161" s="24">
        <v>1166210.02</v>
      </c>
      <c r="E161" s="9">
        <f t="shared" si="4"/>
        <v>5.4626883858256866E-4</v>
      </c>
      <c r="F161" s="24">
        <f t="shared" si="5"/>
        <v>893.2916574581684</v>
      </c>
    </row>
    <row r="162" spans="1:6" x14ac:dyDescent="0.25">
      <c r="A162" s="71">
        <v>61716</v>
      </c>
      <c r="B162" s="71" t="s">
        <v>164</v>
      </c>
      <c r="C162" s="71" t="s">
        <v>160</v>
      </c>
      <c r="D162" s="24">
        <v>3760089.49</v>
      </c>
      <c r="E162" s="9">
        <f t="shared" si="4"/>
        <v>1.7612777145139117E-3</v>
      </c>
      <c r="F162" s="24">
        <f t="shared" si="5"/>
        <v>2880.1472420148989</v>
      </c>
    </row>
    <row r="163" spans="1:6" x14ac:dyDescent="0.25">
      <c r="A163" s="71">
        <v>61719</v>
      </c>
      <c r="B163" s="71" t="s">
        <v>165</v>
      </c>
      <c r="C163" s="71" t="s">
        <v>160</v>
      </c>
      <c r="D163" s="24">
        <v>3737856.3</v>
      </c>
      <c r="E163" s="9">
        <f t="shared" si="4"/>
        <v>1.7508633820429165E-3</v>
      </c>
      <c r="F163" s="24">
        <f t="shared" si="5"/>
        <v>2863.1170992403727</v>
      </c>
    </row>
    <row r="164" spans="1:6" x14ac:dyDescent="0.25">
      <c r="A164" s="71">
        <v>61727</v>
      </c>
      <c r="B164" s="71" t="s">
        <v>166</v>
      </c>
      <c r="C164" s="71" t="s">
        <v>160</v>
      </c>
      <c r="D164" s="24">
        <v>3683522.96</v>
      </c>
      <c r="E164" s="9">
        <f t="shared" si="4"/>
        <v>1.7254128971138712E-3</v>
      </c>
      <c r="F164" s="24">
        <f t="shared" si="5"/>
        <v>2821.4989356922342</v>
      </c>
    </row>
    <row r="165" spans="1:6" x14ac:dyDescent="0.25">
      <c r="A165" s="71">
        <v>61728</v>
      </c>
      <c r="B165" s="71" t="s">
        <v>167</v>
      </c>
      <c r="C165" s="71" t="s">
        <v>160</v>
      </c>
      <c r="D165" s="24">
        <v>837455.25</v>
      </c>
      <c r="E165" s="9">
        <f t="shared" si="4"/>
        <v>3.9227557552830381E-4</v>
      </c>
      <c r="F165" s="24">
        <f t="shared" si="5"/>
        <v>641.47261255699459</v>
      </c>
    </row>
    <row r="166" spans="1:6" x14ac:dyDescent="0.25">
      <c r="A166" s="71">
        <v>61729</v>
      </c>
      <c r="B166" s="71" t="s">
        <v>168</v>
      </c>
      <c r="C166" s="71" t="s">
        <v>160</v>
      </c>
      <c r="D166" s="24">
        <v>2432249.56</v>
      </c>
      <c r="E166" s="9">
        <f t="shared" si="4"/>
        <v>1.1392991995422606E-3</v>
      </c>
      <c r="F166" s="24">
        <f t="shared" si="5"/>
        <v>1863.0505685453647</v>
      </c>
    </row>
    <row r="167" spans="1:6" x14ac:dyDescent="0.25">
      <c r="A167" s="71">
        <v>61730</v>
      </c>
      <c r="B167" s="71" t="s">
        <v>169</v>
      </c>
      <c r="C167" s="71" t="s">
        <v>160</v>
      </c>
      <c r="D167" s="24">
        <v>2505490.62</v>
      </c>
      <c r="E167" s="9">
        <f t="shared" si="4"/>
        <v>1.1736063209840369E-3</v>
      </c>
      <c r="F167" s="24">
        <f t="shared" si="5"/>
        <v>1919.1516367572408</v>
      </c>
    </row>
    <row r="168" spans="1:6" x14ac:dyDescent="0.25">
      <c r="A168" s="71">
        <v>61731</v>
      </c>
      <c r="B168" s="71" t="s">
        <v>170</v>
      </c>
      <c r="C168" s="71" t="s">
        <v>160</v>
      </c>
      <c r="D168" s="24">
        <v>1971903.62</v>
      </c>
      <c r="E168" s="9">
        <f t="shared" si="4"/>
        <v>9.236668197158544E-4</v>
      </c>
      <c r="F168" s="24">
        <f t="shared" si="5"/>
        <v>1510.4355329219024</v>
      </c>
    </row>
    <row r="169" spans="1:6" x14ac:dyDescent="0.25">
      <c r="A169" s="71">
        <v>61740</v>
      </c>
      <c r="B169" s="71" t="s">
        <v>171</v>
      </c>
      <c r="C169" s="71" t="s">
        <v>160</v>
      </c>
      <c r="D169" s="24">
        <v>2533113.7000000002</v>
      </c>
      <c r="E169" s="9">
        <f t="shared" si="4"/>
        <v>1.1865453521798701E-3</v>
      </c>
      <c r="F169" s="24">
        <f t="shared" si="5"/>
        <v>1940.3103187220033</v>
      </c>
    </row>
    <row r="170" spans="1:6" x14ac:dyDescent="0.25">
      <c r="A170" s="71">
        <v>61741</v>
      </c>
      <c r="B170" s="71" t="s">
        <v>172</v>
      </c>
      <c r="C170" s="71" t="s">
        <v>160</v>
      </c>
      <c r="D170" s="24">
        <v>1629217.55</v>
      </c>
      <c r="E170" s="9">
        <f t="shared" si="4"/>
        <v>7.6314794382990989E-4</v>
      </c>
      <c r="F170" s="24">
        <f t="shared" si="5"/>
        <v>1247.9454134680104</v>
      </c>
    </row>
    <row r="171" spans="1:6" x14ac:dyDescent="0.25">
      <c r="A171" s="71">
        <v>61743</v>
      </c>
      <c r="B171" s="71" t="s">
        <v>173</v>
      </c>
      <c r="C171" s="71" t="s">
        <v>160</v>
      </c>
      <c r="D171" s="24">
        <v>917093.99</v>
      </c>
      <c r="E171" s="9">
        <f t="shared" si="4"/>
        <v>4.2957945841380597E-4</v>
      </c>
      <c r="F171" s="24">
        <f t="shared" si="5"/>
        <v>702.4741653068844</v>
      </c>
    </row>
    <row r="172" spans="1:6" x14ac:dyDescent="0.25">
      <c r="A172" s="71">
        <v>61744</v>
      </c>
      <c r="B172" s="71" t="s">
        <v>174</v>
      </c>
      <c r="C172" s="71" t="s">
        <v>160</v>
      </c>
      <c r="D172" s="24">
        <v>770194.1</v>
      </c>
      <c r="E172" s="9">
        <f t="shared" si="4"/>
        <v>3.6076952630723129E-4</v>
      </c>
      <c r="F172" s="24">
        <f t="shared" si="5"/>
        <v>589.95202609689659</v>
      </c>
    </row>
    <row r="173" spans="1:6" x14ac:dyDescent="0.25">
      <c r="A173" s="71">
        <v>61745</v>
      </c>
      <c r="B173" s="71" t="s">
        <v>175</v>
      </c>
      <c r="C173" s="71" t="s">
        <v>160</v>
      </c>
      <c r="D173" s="24">
        <v>1343757.99</v>
      </c>
      <c r="E173" s="9">
        <f t="shared" si="4"/>
        <v>6.2943475355609351E-4</v>
      </c>
      <c r="F173" s="24">
        <f t="shared" si="5"/>
        <v>1029.2895632210027</v>
      </c>
    </row>
    <row r="174" spans="1:6" x14ac:dyDescent="0.25">
      <c r="A174" s="71">
        <v>61746</v>
      </c>
      <c r="B174" s="71" t="s">
        <v>176</v>
      </c>
      <c r="C174" s="71" t="s">
        <v>160</v>
      </c>
      <c r="D174" s="24">
        <v>5630414.6399999997</v>
      </c>
      <c r="E174" s="9">
        <f t="shared" si="4"/>
        <v>2.6373637795798492E-3</v>
      </c>
      <c r="F174" s="24">
        <f t="shared" si="5"/>
        <v>4312.7758634266729</v>
      </c>
    </row>
    <row r="175" spans="1:6" x14ac:dyDescent="0.25">
      <c r="A175" s="71">
        <v>61748</v>
      </c>
      <c r="B175" s="71" t="s">
        <v>177</v>
      </c>
      <c r="C175" s="71" t="s">
        <v>160</v>
      </c>
      <c r="D175" s="24">
        <v>6750217.0999999996</v>
      </c>
      <c r="E175" s="9">
        <f t="shared" si="4"/>
        <v>3.1618946777675558E-3</v>
      </c>
      <c r="F175" s="24">
        <f t="shared" si="5"/>
        <v>5170.5203334314274</v>
      </c>
    </row>
    <row r="176" spans="1:6" x14ac:dyDescent="0.25">
      <c r="A176" s="71">
        <v>61750</v>
      </c>
      <c r="B176" s="71" t="s">
        <v>178</v>
      </c>
      <c r="C176" s="71" t="s">
        <v>160</v>
      </c>
      <c r="D176" s="24">
        <v>2285421.0699999998</v>
      </c>
      <c r="E176" s="9">
        <f t="shared" si="4"/>
        <v>1.0705227121792619E-3</v>
      </c>
      <c r="F176" s="24">
        <f t="shared" si="5"/>
        <v>1750.5831201914391</v>
      </c>
    </row>
    <row r="177" spans="1:6" x14ac:dyDescent="0.25">
      <c r="A177" s="71">
        <v>61751</v>
      </c>
      <c r="B177" s="71" t="s">
        <v>179</v>
      </c>
      <c r="C177" s="71" t="s">
        <v>160</v>
      </c>
      <c r="D177" s="24">
        <v>2961117.41</v>
      </c>
      <c r="E177" s="9">
        <f t="shared" si="4"/>
        <v>1.3870281859414343E-3</v>
      </c>
      <c r="F177" s="24">
        <f t="shared" si="5"/>
        <v>2268.1519055265353</v>
      </c>
    </row>
    <row r="178" spans="1:6" x14ac:dyDescent="0.25">
      <c r="A178" s="71">
        <v>61756</v>
      </c>
      <c r="B178" s="71" t="s">
        <v>180</v>
      </c>
      <c r="C178" s="71" t="s">
        <v>160</v>
      </c>
      <c r="D178" s="24">
        <v>5958924.5199999996</v>
      </c>
      <c r="E178" s="9">
        <f t="shared" si="4"/>
        <v>2.791242332784613E-3</v>
      </c>
      <c r="F178" s="24">
        <f t="shared" si="5"/>
        <v>4564.4073278832921</v>
      </c>
    </row>
    <row r="179" spans="1:6" x14ac:dyDescent="0.25">
      <c r="A179" s="71">
        <v>61757</v>
      </c>
      <c r="B179" s="71" t="s">
        <v>181</v>
      </c>
      <c r="C179" s="71" t="s">
        <v>160</v>
      </c>
      <c r="D179" s="24">
        <v>6663766.3799999999</v>
      </c>
      <c r="E179" s="9">
        <f t="shared" si="4"/>
        <v>3.1213999696111066E-3</v>
      </c>
      <c r="F179" s="24">
        <f t="shared" si="5"/>
        <v>5104.3009513022525</v>
      </c>
    </row>
    <row r="180" spans="1:6" x14ac:dyDescent="0.25">
      <c r="A180" s="71">
        <v>61758</v>
      </c>
      <c r="B180" s="71" t="s">
        <v>182</v>
      </c>
      <c r="C180" s="71" t="s">
        <v>160</v>
      </c>
      <c r="D180" s="24">
        <v>2828114.97</v>
      </c>
      <c r="E180" s="9">
        <f t="shared" si="4"/>
        <v>1.3247280108602362E-3</v>
      </c>
      <c r="F180" s="24">
        <f t="shared" si="5"/>
        <v>2166.274912501231</v>
      </c>
    </row>
    <row r="181" spans="1:6" x14ac:dyDescent="0.25">
      <c r="A181" s="71">
        <v>61759</v>
      </c>
      <c r="B181" s="71" t="s">
        <v>183</v>
      </c>
      <c r="C181" s="71" t="s">
        <v>160</v>
      </c>
      <c r="D181" s="24">
        <v>2420544.25</v>
      </c>
      <c r="E181" s="9">
        <f t="shared" si="4"/>
        <v>1.133816271090875E-3</v>
      </c>
      <c r="F181" s="24">
        <f t="shared" si="5"/>
        <v>1854.0845541983417</v>
      </c>
    </row>
    <row r="182" spans="1:6" x14ac:dyDescent="0.25">
      <c r="A182" s="71">
        <v>61760</v>
      </c>
      <c r="B182" s="71" t="s">
        <v>184</v>
      </c>
      <c r="C182" s="71" t="s">
        <v>160</v>
      </c>
      <c r="D182" s="24">
        <v>19818723.420000002</v>
      </c>
      <c r="E182" s="9">
        <f t="shared" si="4"/>
        <v>9.2833630642554024E-3</v>
      </c>
      <c r="F182" s="24">
        <f t="shared" si="5"/>
        <v>15180.713584125115</v>
      </c>
    </row>
    <row r="183" spans="1:6" x14ac:dyDescent="0.25">
      <c r="A183" s="71">
        <v>61761</v>
      </c>
      <c r="B183" s="71" t="s">
        <v>185</v>
      </c>
      <c r="C183" s="71" t="s">
        <v>160</v>
      </c>
      <c r="D183" s="24">
        <v>1804052.06</v>
      </c>
      <c r="E183" s="9">
        <f t="shared" si="4"/>
        <v>8.4504283675996075E-4</v>
      </c>
      <c r="F183" s="24">
        <f t="shared" si="5"/>
        <v>1381.8648675460902</v>
      </c>
    </row>
    <row r="184" spans="1:6" x14ac:dyDescent="0.25">
      <c r="A184" s="71">
        <v>61762</v>
      </c>
      <c r="B184" s="71" t="s">
        <v>186</v>
      </c>
      <c r="C184" s="71" t="s">
        <v>160</v>
      </c>
      <c r="D184" s="24">
        <v>2696227.38</v>
      </c>
      <c r="E184" s="9">
        <f t="shared" si="4"/>
        <v>1.2629500468767385E-3</v>
      </c>
      <c r="F184" s="24">
        <f t="shared" si="5"/>
        <v>2065.2518704686613</v>
      </c>
    </row>
    <row r="185" spans="1:6" x14ac:dyDescent="0.25">
      <c r="A185" s="71">
        <v>61763</v>
      </c>
      <c r="B185" s="71" t="s">
        <v>187</v>
      </c>
      <c r="C185" s="71" t="s">
        <v>160</v>
      </c>
      <c r="D185" s="24">
        <v>5899914.1699999999</v>
      </c>
      <c r="E185" s="9">
        <f t="shared" si="4"/>
        <v>2.7636010719430618E-3</v>
      </c>
      <c r="F185" s="24">
        <f t="shared" si="5"/>
        <v>4519.2066758097608</v>
      </c>
    </row>
    <row r="186" spans="1:6" x14ac:dyDescent="0.25">
      <c r="A186" s="71">
        <v>61764</v>
      </c>
      <c r="B186" s="71" t="s">
        <v>188</v>
      </c>
      <c r="C186" s="71" t="s">
        <v>160</v>
      </c>
      <c r="D186" s="24">
        <v>5565193.7300000004</v>
      </c>
      <c r="E186" s="9">
        <f t="shared" si="4"/>
        <v>2.6068134068802577E-3</v>
      </c>
      <c r="F186" s="24">
        <f t="shared" si="5"/>
        <v>4262.8180566888859</v>
      </c>
    </row>
    <row r="187" spans="1:6" x14ac:dyDescent="0.25">
      <c r="A187" s="71">
        <v>61765</v>
      </c>
      <c r="B187" s="71" t="s">
        <v>189</v>
      </c>
      <c r="C187" s="71" t="s">
        <v>160</v>
      </c>
      <c r="D187" s="24">
        <v>8896689.1300000008</v>
      </c>
      <c r="E187" s="9">
        <f t="shared" si="4"/>
        <v>4.1673317455077803E-3</v>
      </c>
      <c r="F187" s="24">
        <f t="shared" si="5"/>
        <v>6814.6714935854961</v>
      </c>
    </row>
    <row r="188" spans="1:6" x14ac:dyDescent="0.25">
      <c r="A188" s="71">
        <v>61766</v>
      </c>
      <c r="B188" s="71" t="s">
        <v>160</v>
      </c>
      <c r="C188" s="71" t="s">
        <v>160</v>
      </c>
      <c r="D188" s="24">
        <v>26708174.82</v>
      </c>
      <c r="E188" s="9">
        <f t="shared" si="4"/>
        <v>1.2510477006175616E-2</v>
      </c>
      <c r="F188" s="24">
        <f t="shared" si="5"/>
        <v>20457.884380585514</v>
      </c>
    </row>
    <row r="189" spans="1:6" x14ac:dyDescent="0.25">
      <c r="A189" s="71">
        <v>62007</v>
      </c>
      <c r="B189" s="71" t="s">
        <v>190</v>
      </c>
      <c r="C189" s="71" t="s">
        <v>191</v>
      </c>
      <c r="D189" s="24">
        <v>11361659.220000001</v>
      </c>
      <c r="E189" s="9">
        <f t="shared" si="4"/>
        <v>5.3219576920461838E-3</v>
      </c>
      <c r="F189" s="24">
        <f t="shared" si="5"/>
        <v>8702.7852805695184</v>
      </c>
    </row>
    <row r="190" spans="1:6" x14ac:dyDescent="0.25">
      <c r="A190" s="71">
        <v>62008</v>
      </c>
      <c r="B190" s="71" t="s">
        <v>192</v>
      </c>
      <c r="C190" s="71" t="s">
        <v>191</v>
      </c>
      <c r="D190" s="24">
        <v>1686575.1</v>
      </c>
      <c r="E190" s="9">
        <f t="shared" si="4"/>
        <v>7.9001501038318957E-4</v>
      </c>
      <c r="F190" s="24">
        <f t="shared" si="5"/>
        <v>1291.8800564813157</v>
      </c>
    </row>
    <row r="191" spans="1:6" x14ac:dyDescent="0.25">
      <c r="A191" s="71">
        <v>62010</v>
      </c>
      <c r="B191" s="71" t="s">
        <v>193</v>
      </c>
      <c r="C191" s="71" t="s">
        <v>191</v>
      </c>
      <c r="D191" s="24">
        <v>640426.30000000005</v>
      </c>
      <c r="E191" s="9">
        <f t="shared" si="4"/>
        <v>2.9998450116106164E-4</v>
      </c>
      <c r="F191" s="24">
        <f t="shared" si="5"/>
        <v>490.55269736646773</v>
      </c>
    </row>
    <row r="192" spans="1:6" x14ac:dyDescent="0.25">
      <c r="A192" s="71">
        <v>62014</v>
      </c>
      <c r="B192" s="71" t="s">
        <v>194</v>
      </c>
      <c r="C192" s="71" t="s">
        <v>191</v>
      </c>
      <c r="D192" s="24">
        <v>2746729.67</v>
      </c>
      <c r="E192" s="9">
        <f t="shared" si="4"/>
        <v>1.2866060152108641E-3</v>
      </c>
      <c r="F192" s="24">
        <f t="shared" si="5"/>
        <v>2103.9355325585593</v>
      </c>
    </row>
    <row r="193" spans="1:6" x14ac:dyDescent="0.25">
      <c r="A193" s="71">
        <v>62021</v>
      </c>
      <c r="B193" s="71" t="s">
        <v>195</v>
      </c>
      <c r="C193" s="71" t="s">
        <v>191</v>
      </c>
      <c r="D193" s="24">
        <v>544702.26</v>
      </c>
      <c r="E193" s="9">
        <f t="shared" si="4"/>
        <v>2.551460421712895E-4</v>
      </c>
      <c r="F193" s="24">
        <f t="shared" si="5"/>
        <v>417.23015264146869</v>
      </c>
    </row>
    <row r="194" spans="1:6" x14ac:dyDescent="0.25">
      <c r="A194" s="71">
        <v>62026</v>
      </c>
      <c r="B194" s="71" t="s">
        <v>196</v>
      </c>
      <c r="C194" s="71" t="s">
        <v>191</v>
      </c>
      <c r="D194" s="24">
        <v>1128674.9099999999</v>
      </c>
      <c r="E194" s="9">
        <f t="shared" si="4"/>
        <v>5.2868687599081439E-4</v>
      </c>
      <c r="F194" s="24">
        <f t="shared" si="5"/>
        <v>864.54057484890166</v>
      </c>
    </row>
    <row r="195" spans="1:6" x14ac:dyDescent="0.25">
      <c r="A195" s="71">
        <v>62032</v>
      </c>
      <c r="B195" s="71" t="s">
        <v>197</v>
      </c>
      <c r="C195" s="71" t="s">
        <v>191</v>
      </c>
      <c r="D195" s="24">
        <v>1501412.75</v>
      </c>
      <c r="E195" s="9">
        <f t="shared" si="4"/>
        <v>7.032824149251955E-4</v>
      </c>
      <c r="F195" s="24">
        <f t="shared" si="5"/>
        <v>1150.0497002901132</v>
      </c>
    </row>
    <row r="196" spans="1:6" x14ac:dyDescent="0.25">
      <c r="A196" s="71">
        <v>62034</v>
      </c>
      <c r="B196" s="71" t="s">
        <v>198</v>
      </c>
      <c r="C196" s="71" t="s">
        <v>191</v>
      </c>
      <c r="D196" s="24">
        <v>1592094.49</v>
      </c>
      <c r="E196" s="9">
        <f t="shared" ref="E196:E259" si="6">D196/$D$289</f>
        <v>7.4575899113438161E-4</v>
      </c>
      <c r="F196" s="24">
        <f t="shared" ref="F196:F259" si="7">$F$289*E196</f>
        <v>1219.5099522486673</v>
      </c>
    </row>
    <row r="197" spans="1:6" x14ac:dyDescent="0.25">
      <c r="A197" s="71">
        <v>62036</v>
      </c>
      <c r="B197" s="71" t="s">
        <v>199</v>
      </c>
      <c r="C197" s="71" t="s">
        <v>191</v>
      </c>
      <c r="D197" s="24">
        <v>1763150.91</v>
      </c>
      <c r="E197" s="9">
        <f t="shared" si="6"/>
        <v>8.2588417466306714E-4</v>
      </c>
      <c r="F197" s="24">
        <f t="shared" si="7"/>
        <v>1350.5354710833114</v>
      </c>
    </row>
    <row r="198" spans="1:6" x14ac:dyDescent="0.25">
      <c r="A198" s="71">
        <v>62038</v>
      </c>
      <c r="B198" s="71" t="s">
        <v>200</v>
      </c>
      <c r="C198" s="71" t="s">
        <v>191</v>
      </c>
      <c r="D198" s="24">
        <v>12708035.51</v>
      </c>
      <c r="E198" s="9">
        <f t="shared" si="6"/>
        <v>5.9526188933908672E-3</v>
      </c>
      <c r="F198" s="24">
        <f t="shared" si="7"/>
        <v>9734.0804049729923</v>
      </c>
    </row>
    <row r="199" spans="1:6" x14ac:dyDescent="0.25">
      <c r="A199" s="71">
        <v>62039</v>
      </c>
      <c r="B199" s="71" t="s">
        <v>201</v>
      </c>
      <c r="C199" s="71" t="s">
        <v>191</v>
      </c>
      <c r="D199" s="24">
        <v>2354290.38</v>
      </c>
      <c r="E199" s="9">
        <f t="shared" si="6"/>
        <v>1.1027820456976645E-3</v>
      </c>
      <c r="F199" s="24">
        <f t="shared" si="7"/>
        <v>1803.3355224370489</v>
      </c>
    </row>
    <row r="200" spans="1:6" x14ac:dyDescent="0.25">
      <c r="A200" s="71">
        <v>62040</v>
      </c>
      <c r="B200" s="71" t="s">
        <v>202</v>
      </c>
      <c r="C200" s="71" t="s">
        <v>191</v>
      </c>
      <c r="D200" s="24">
        <v>16119962.57</v>
      </c>
      <c r="E200" s="9">
        <f t="shared" si="6"/>
        <v>7.5508125295548215E-3</v>
      </c>
      <c r="F200" s="24">
        <f t="shared" si="7"/>
        <v>12347.54275419357</v>
      </c>
    </row>
    <row r="201" spans="1:6" x14ac:dyDescent="0.25">
      <c r="A201" s="71">
        <v>62041</v>
      </c>
      <c r="B201" s="71" t="s">
        <v>203</v>
      </c>
      <c r="C201" s="71" t="s">
        <v>191</v>
      </c>
      <c r="D201" s="24">
        <v>19879338.559999999</v>
      </c>
      <c r="E201" s="9">
        <f t="shared" si="6"/>
        <v>9.3117560308398593E-3</v>
      </c>
      <c r="F201" s="24">
        <f t="shared" si="7"/>
        <v>15227.143470637029</v>
      </c>
    </row>
    <row r="202" spans="1:6" x14ac:dyDescent="0.25">
      <c r="A202" s="71">
        <v>62042</v>
      </c>
      <c r="B202" s="71" t="s">
        <v>204</v>
      </c>
      <c r="C202" s="71" t="s">
        <v>191</v>
      </c>
      <c r="D202" s="24">
        <v>5521691.0700000003</v>
      </c>
      <c r="E202" s="9">
        <f t="shared" si="6"/>
        <v>2.5864361616620658E-3</v>
      </c>
      <c r="F202" s="24">
        <f t="shared" si="7"/>
        <v>4229.4959598205714</v>
      </c>
    </row>
    <row r="203" spans="1:6" x14ac:dyDescent="0.25">
      <c r="A203" s="71">
        <v>62043</v>
      </c>
      <c r="B203" s="71" t="s">
        <v>205</v>
      </c>
      <c r="C203" s="71" t="s">
        <v>191</v>
      </c>
      <c r="D203" s="24">
        <v>4525784.9000000004</v>
      </c>
      <c r="E203" s="9">
        <f t="shared" si="6"/>
        <v>2.1199399924530979E-3</v>
      </c>
      <c r="F203" s="24">
        <f t="shared" si="7"/>
        <v>3466.653368850451</v>
      </c>
    </row>
    <row r="204" spans="1:6" x14ac:dyDescent="0.25">
      <c r="A204" s="71">
        <v>62044</v>
      </c>
      <c r="B204" s="71" t="s">
        <v>206</v>
      </c>
      <c r="C204" s="71" t="s">
        <v>191</v>
      </c>
      <c r="D204" s="24">
        <v>3548834.31</v>
      </c>
      <c r="E204" s="9">
        <f t="shared" si="6"/>
        <v>1.6623228780401592E-3</v>
      </c>
      <c r="F204" s="24">
        <f t="shared" si="7"/>
        <v>2718.3303422691529</v>
      </c>
    </row>
    <row r="205" spans="1:6" x14ac:dyDescent="0.25">
      <c r="A205" s="71">
        <v>62045</v>
      </c>
      <c r="B205" s="71" t="s">
        <v>207</v>
      </c>
      <c r="C205" s="71" t="s">
        <v>191</v>
      </c>
      <c r="D205" s="24">
        <v>2501681.13</v>
      </c>
      <c r="E205" s="9">
        <f t="shared" si="6"/>
        <v>1.1718219033901183E-3</v>
      </c>
      <c r="F205" s="24">
        <f t="shared" si="7"/>
        <v>1916.2336497927911</v>
      </c>
    </row>
    <row r="206" spans="1:6" x14ac:dyDescent="0.25">
      <c r="A206" s="71">
        <v>62046</v>
      </c>
      <c r="B206" s="71" t="s">
        <v>208</v>
      </c>
      <c r="C206" s="71" t="s">
        <v>191</v>
      </c>
      <c r="D206" s="24">
        <v>3458547.92</v>
      </c>
      <c r="E206" s="9">
        <f t="shared" si="6"/>
        <v>1.6200314892171469E-3</v>
      </c>
      <c r="F206" s="24">
        <f t="shared" si="7"/>
        <v>2649.1729198616395</v>
      </c>
    </row>
    <row r="207" spans="1:6" x14ac:dyDescent="0.25">
      <c r="A207" s="71">
        <v>62047</v>
      </c>
      <c r="B207" s="71" t="s">
        <v>209</v>
      </c>
      <c r="C207" s="71" t="s">
        <v>191</v>
      </c>
      <c r="D207" s="24">
        <v>8868390.8100000005</v>
      </c>
      <c r="E207" s="9">
        <f t="shared" si="6"/>
        <v>4.1540764225941277E-3</v>
      </c>
      <c r="F207" s="24">
        <f t="shared" si="7"/>
        <v>6792.9955923819707</v>
      </c>
    </row>
    <row r="208" spans="1:6" x14ac:dyDescent="0.25">
      <c r="A208" s="71">
        <v>62048</v>
      </c>
      <c r="B208" s="71" t="s">
        <v>210</v>
      </c>
      <c r="C208" s="71" t="s">
        <v>191</v>
      </c>
      <c r="D208" s="24">
        <v>6474260.3200000003</v>
      </c>
      <c r="E208" s="9">
        <f t="shared" si="6"/>
        <v>3.0326327205520065E-3</v>
      </c>
      <c r="F208" s="24">
        <f t="shared" si="7"/>
        <v>4959.1434071784543</v>
      </c>
    </row>
    <row r="209" spans="1:6" x14ac:dyDescent="0.25">
      <c r="A209" s="71">
        <v>62105</v>
      </c>
      <c r="B209" s="71" t="s">
        <v>211</v>
      </c>
      <c r="C209" s="71" t="s">
        <v>212</v>
      </c>
      <c r="D209" s="24">
        <v>2328911.9500000002</v>
      </c>
      <c r="E209" s="9">
        <f t="shared" si="6"/>
        <v>1.0908944394831775E-3</v>
      </c>
      <c r="F209" s="24">
        <f t="shared" si="7"/>
        <v>1783.8961938344821</v>
      </c>
    </row>
    <row r="210" spans="1:6" x14ac:dyDescent="0.25">
      <c r="A210" s="71">
        <v>62115</v>
      </c>
      <c r="B210" s="71" t="s">
        <v>213</v>
      </c>
      <c r="C210" s="71" t="s">
        <v>212</v>
      </c>
      <c r="D210" s="24">
        <v>7405370.7300000004</v>
      </c>
      <c r="E210" s="9">
        <f t="shared" si="6"/>
        <v>3.468777663178069E-3</v>
      </c>
      <c r="F210" s="24">
        <f t="shared" si="7"/>
        <v>5672.3538471174406</v>
      </c>
    </row>
    <row r="211" spans="1:6" x14ac:dyDescent="0.25">
      <c r="A211" s="71">
        <v>62116</v>
      </c>
      <c r="B211" s="71" t="s">
        <v>214</v>
      </c>
      <c r="C211" s="71" t="s">
        <v>212</v>
      </c>
      <c r="D211" s="24">
        <v>5110540.6500000004</v>
      </c>
      <c r="E211" s="9">
        <f t="shared" si="6"/>
        <v>2.3938476411002763E-3</v>
      </c>
      <c r="F211" s="24">
        <f t="shared" si="7"/>
        <v>3914.5636287243069</v>
      </c>
    </row>
    <row r="212" spans="1:6" x14ac:dyDescent="0.25">
      <c r="A212" s="71">
        <v>62125</v>
      </c>
      <c r="B212" s="71" t="s">
        <v>215</v>
      </c>
      <c r="C212" s="71" t="s">
        <v>212</v>
      </c>
      <c r="D212" s="24">
        <v>3083235.3</v>
      </c>
      <c r="E212" s="9">
        <f t="shared" si="6"/>
        <v>1.4442298878616887E-3</v>
      </c>
      <c r="F212" s="24">
        <f t="shared" si="7"/>
        <v>2361.6915686168891</v>
      </c>
    </row>
    <row r="213" spans="1:6" x14ac:dyDescent="0.25">
      <c r="A213" s="71">
        <v>62128</v>
      </c>
      <c r="B213" s="71" t="s">
        <v>216</v>
      </c>
      <c r="C213" s="71" t="s">
        <v>212</v>
      </c>
      <c r="D213" s="24">
        <v>4894489.32</v>
      </c>
      <c r="E213" s="9">
        <f t="shared" si="6"/>
        <v>2.2926462218967958E-3</v>
      </c>
      <c r="F213" s="24">
        <f t="shared" si="7"/>
        <v>3749.0729817894248</v>
      </c>
    </row>
    <row r="214" spans="1:6" x14ac:dyDescent="0.25">
      <c r="A214" s="71">
        <v>62131</v>
      </c>
      <c r="B214" s="71" t="s">
        <v>217</v>
      </c>
      <c r="C214" s="71" t="s">
        <v>212</v>
      </c>
      <c r="D214" s="24">
        <v>3407057.87</v>
      </c>
      <c r="E214" s="9">
        <f t="shared" si="6"/>
        <v>1.5959128404920584E-3</v>
      </c>
      <c r="F214" s="24">
        <f t="shared" si="7"/>
        <v>2609.7326549708405</v>
      </c>
    </row>
    <row r="215" spans="1:6" x14ac:dyDescent="0.25">
      <c r="A215" s="71">
        <v>62132</v>
      </c>
      <c r="B215" s="71" t="s">
        <v>218</v>
      </c>
      <c r="C215" s="71" t="s">
        <v>212</v>
      </c>
      <c r="D215" s="24">
        <v>2165329.0499999998</v>
      </c>
      <c r="E215" s="9">
        <f t="shared" si="6"/>
        <v>1.0142699556745334E-3</v>
      </c>
      <c r="F215" s="24">
        <f t="shared" si="7"/>
        <v>1658.5952297141309</v>
      </c>
    </row>
    <row r="216" spans="1:6" x14ac:dyDescent="0.25">
      <c r="A216" s="71">
        <v>62135</v>
      </c>
      <c r="B216" s="71" t="s">
        <v>219</v>
      </c>
      <c r="C216" s="71" t="s">
        <v>212</v>
      </c>
      <c r="D216" s="24">
        <v>2008607.77</v>
      </c>
      <c r="E216" s="9">
        <f t="shared" si="6"/>
        <v>9.4085954919665609E-4</v>
      </c>
      <c r="F216" s="24">
        <f t="shared" si="7"/>
        <v>1538.5501181396603</v>
      </c>
    </row>
    <row r="217" spans="1:6" x14ac:dyDescent="0.25">
      <c r="A217" s="71">
        <v>62138</v>
      </c>
      <c r="B217" s="71" t="s">
        <v>220</v>
      </c>
      <c r="C217" s="71" t="s">
        <v>212</v>
      </c>
      <c r="D217" s="24">
        <v>3213130.14</v>
      </c>
      <c r="E217" s="9">
        <f t="shared" si="6"/>
        <v>1.5050744202939077E-3</v>
      </c>
      <c r="F217" s="24">
        <f t="shared" si="7"/>
        <v>2461.1882072402336</v>
      </c>
    </row>
    <row r="218" spans="1:6" x14ac:dyDescent="0.25">
      <c r="A218" s="71">
        <v>62139</v>
      </c>
      <c r="B218" s="71" t="s">
        <v>221</v>
      </c>
      <c r="C218" s="71" t="s">
        <v>212</v>
      </c>
      <c r="D218" s="24">
        <v>26499160.350000001</v>
      </c>
      <c r="E218" s="9">
        <f t="shared" si="6"/>
        <v>1.2412571749132935E-2</v>
      </c>
      <c r="F218" s="24">
        <f t="shared" si="7"/>
        <v>20297.783816247163</v>
      </c>
    </row>
    <row r="219" spans="1:6" x14ac:dyDescent="0.25">
      <c r="A219" s="71">
        <v>62140</v>
      </c>
      <c r="B219" s="71" t="s">
        <v>222</v>
      </c>
      <c r="C219" s="71" t="s">
        <v>212</v>
      </c>
      <c r="D219" s="24">
        <v>47444891.810000002</v>
      </c>
      <c r="E219" s="9">
        <f t="shared" si="6"/>
        <v>2.2223840904509056E-2</v>
      </c>
      <c r="F219" s="24">
        <f t="shared" si="7"/>
        <v>36341.761188845201</v>
      </c>
    </row>
    <row r="220" spans="1:6" x14ac:dyDescent="0.25">
      <c r="A220" s="71">
        <v>62141</v>
      </c>
      <c r="B220" s="71" t="s">
        <v>223</v>
      </c>
      <c r="C220" s="71" t="s">
        <v>212</v>
      </c>
      <c r="D220" s="24">
        <v>11968176.01</v>
      </c>
      <c r="E220" s="9">
        <f t="shared" si="6"/>
        <v>5.6060585116002185E-3</v>
      </c>
      <c r="F220" s="24">
        <f t="shared" si="7"/>
        <v>9167.3640265275626</v>
      </c>
    </row>
    <row r="221" spans="1:6" x14ac:dyDescent="0.25">
      <c r="A221" s="71">
        <v>62142</v>
      </c>
      <c r="B221" s="71" t="s">
        <v>224</v>
      </c>
      <c r="C221" s="71" t="s">
        <v>212</v>
      </c>
      <c r="D221" s="24">
        <v>5644068.8499999996</v>
      </c>
      <c r="E221" s="9">
        <f t="shared" si="6"/>
        <v>2.6437595996384542E-3</v>
      </c>
      <c r="F221" s="24">
        <f t="shared" si="7"/>
        <v>4323.2346930311214</v>
      </c>
    </row>
    <row r="222" spans="1:6" x14ac:dyDescent="0.25">
      <c r="A222" s="71">
        <v>62143</v>
      </c>
      <c r="B222" s="71" t="s">
        <v>225</v>
      </c>
      <c r="C222" s="71" t="s">
        <v>212</v>
      </c>
      <c r="D222" s="24">
        <v>12875492.84</v>
      </c>
      <c r="E222" s="9">
        <f t="shared" si="6"/>
        <v>6.0310582135840157E-3</v>
      </c>
      <c r="F222" s="24">
        <f t="shared" si="7"/>
        <v>9862.3490986935449</v>
      </c>
    </row>
    <row r="223" spans="1:6" x14ac:dyDescent="0.25">
      <c r="A223" s="71">
        <v>62144</v>
      </c>
      <c r="B223" s="71" t="s">
        <v>226</v>
      </c>
      <c r="C223" s="71" t="s">
        <v>212</v>
      </c>
      <c r="D223" s="24">
        <v>3326619.76</v>
      </c>
      <c r="E223" s="9">
        <f t="shared" si="6"/>
        <v>1.558234521686774E-3</v>
      </c>
      <c r="F223" s="24">
        <f t="shared" si="7"/>
        <v>2548.1188020863465</v>
      </c>
    </row>
    <row r="224" spans="1:6" x14ac:dyDescent="0.25">
      <c r="A224" s="71">
        <v>62145</v>
      </c>
      <c r="B224" s="71" t="s">
        <v>227</v>
      </c>
      <c r="C224" s="71" t="s">
        <v>212</v>
      </c>
      <c r="D224" s="24">
        <v>9669717.0999999996</v>
      </c>
      <c r="E224" s="9">
        <f t="shared" si="6"/>
        <v>4.5294286955612027E-3</v>
      </c>
      <c r="F224" s="24">
        <f t="shared" si="7"/>
        <v>7406.7942028234283</v>
      </c>
    </row>
    <row r="225" spans="1:6" x14ac:dyDescent="0.25">
      <c r="A225" s="71">
        <v>62146</v>
      </c>
      <c r="B225" s="71" t="s">
        <v>228</v>
      </c>
      <c r="C225" s="71" t="s">
        <v>212</v>
      </c>
      <c r="D225" s="24">
        <v>3630331.53</v>
      </c>
      <c r="E225" s="9">
        <f t="shared" si="6"/>
        <v>1.7004972985592934E-3</v>
      </c>
      <c r="F225" s="24">
        <f t="shared" si="7"/>
        <v>2780.7554505116914</v>
      </c>
    </row>
    <row r="226" spans="1:6" x14ac:dyDescent="0.25">
      <c r="A226" s="71">
        <v>62147</v>
      </c>
      <c r="B226" s="71" t="s">
        <v>229</v>
      </c>
      <c r="C226" s="71" t="s">
        <v>212</v>
      </c>
      <c r="D226" s="24">
        <v>3136368.44</v>
      </c>
      <c r="E226" s="9">
        <f t="shared" si="6"/>
        <v>1.4691181825772881E-3</v>
      </c>
      <c r="F226" s="24">
        <f t="shared" si="7"/>
        <v>2402.3904049178814</v>
      </c>
    </row>
    <row r="227" spans="1:6" x14ac:dyDescent="0.25">
      <c r="A227" s="71">
        <v>62148</v>
      </c>
      <c r="B227" s="71" t="s">
        <v>230</v>
      </c>
      <c r="C227" s="71" t="s">
        <v>212</v>
      </c>
      <c r="D227" s="24">
        <v>2337965.06</v>
      </c>
      <c r="E227" s="9">
        <f t="shared" si="6"/>
        <v>1.095135040918981E-3</v>
      </c>
      <c r="F227" s="24">
        <f t="shared" si="7"/>
        <v>1790.8306803320781</v>
      </c>
    </row>
    <row r="228" spans="1:6" x14ac:dyDescent="0.25">
      <c r="A228" s="71">
        <v>62202</v>
      </c>
      <c r="B228" s="71" t="s">
        <v>231</v>
      </c>
      <c r="C228" s="71" t="s">
        <v>232</v>
      </c>
      <c r="D228" s="24">
        <v>2769715.69</v>
      </c>
      <c r="E228" s="9">
        <f t="shared" si="6"/>
        <v>1.2973729836245258E-3</v>
      </c>
      <c r="F228" s="24">
        <f t="shared" si="7"/>
        <v>2121.5423268340592</v>
      </c>
    </row>
    <row r="229" spans="1:6" x14ac:dyDescent="0.25">
      <c r="A229" s="71">
        <v>62205</v>
      </c>
      <c r="B229" s="71" t="s">
        <v>233</v>
      </c>
      <c r="C229" s="71" t="s">
        <v>232</v>
      </c>
      <c r="D229" s="24">
        <v>2657991.77</v>
      </c>
      <c r="E229" s="9">
        <f t="shared" si="6"/>
        <v>1.2450399604351933E-3</v>
      </c>
      <c r="F229" s="24">
        <f t="shared" si="7"/>
        <v>2035.9642200068481</v>
      </c>
    </row>
    <row r="230" spans="1:6" x14ac:dyDescent="0.25">
      <c r="A230" s="71">
        <v>62206</v>
      </c>
      <c r="B230" s="71" t="s">
        <v>234</v>
      </c>
      <c r="C230" s="71" t="s">
        <v>232</v>
      </c>
      <c r="D230" s="24">
        <v>1469817.99</v>
      </c>
      <c r="E230" s="9">
        <f t="shared" si="6"/>
        <v>6.8848299410518318E-4</v>
      </c>
      <c r="F230" s="24">
        <f t="shared" si="7"/>
        <v>1125.8487973280608</v>
      </c>
    </row>
    <row r="231" spans="1:6" x14ac:dyDescent="0.25">
      <c r="A231" s="71">
        <v>62209</v>
      </c>
      <c r="B231" s="71" t="s">
        <v>235</v>
      </c>
      <c r="C231" s="71" t="s">
        <v>232</v>
      </c>
      <c r="D231" s="24">
        <v>1723314.04</v>
      </c>
      <c r="E231" s="9">
        <f t="shared" si="6"/>
        <v>8.0722403597924351E-4</v>
      </c>
      <c r="F231" s="24">
        <f t="shared" si="7"/>
        <v>1320.0212900867825</v>
      </c>
    </row>
    <row r="232" spans="1:6" x14ac:dyDescent="0.25">
      <c r="A232" s="71">
        <v>62211</v>
      </c>
      <c r="B232" s="71" t="s">
        <v>236</v>
      </c>
      <c r="C232" s="71" t="s">
        <v>232</v>
      </c>
      <c r="D232" s="24">
        <v>3318763.85</v>
      </c>
      <c r="E232" s="9">
        <f t="shared" si="6"/>
        <v>1.5545547052230903E-3</v>
      </c>
      <c r="F232" s="24">
        <f t="shared" si="7"/>
        <v>2542.1013449007687</v>
      </c>
    </row>
    <row r="233" spans="1:6" x14ac:dyDescent="0.25">
      <c r="A233" s="71">
        <v>62214</v>
      </c>
      <c r="B233" s="71" t="s">
        <v>237</v>
      </c>
      <c r="C233" s="71" t="s">
        <v>232</v>
      </c>
      <c r="D233" s="24">
        <v>2776138.32</v>
      </c>
      <c r="E233" s="9">
        <f t="shared" si="6"/>
        <v>1.3003814319919524E-3</v>
      </c>
      <c r="F233" s="24">
        <f t="shared" si="7"/>
        <v>2126.46192253256</v>
      </c>
    </row>
    <row r="234" spans="1:6" x14ac:dyDescent="0.25">
      <c r="A234" s="71">
        <v>62216</v>
      </c>
      <c r="B234" s="71" t="s">
        <v>238</v>
      </c>
      <c r="C234" s="71" t="s">
        <v>232</v>
      </c>
      <c r="D234" s="24">
        <v>1627429.04</v>
      </c>
      <c r="E234" s="9">
        <f t="shared" si="6"/>
        <v>7.6231018110815472E-4</v>
      </c>
      <c r="F234" s="24">
        <f t="shared" si="7"/>
        <v>1246.5754534823461</v>
      </c>
    </row>
    <row r="235" spans="1:6" x14ac:dyDescent="0.25">
      <c r="A235" s="71">
        <v>62219</v>
      </c>
      <c r="B235" s="71" t="s">
        <v>239</v>
      </c>
      <c r="C235" s="71" t="s">
        <v>232</v>
      </c>
      <c r="D235" s="24">
        <v>12604526.439999999</v>
      </c>
      <c r="E235" s="9">
        <f t="shared" si="6"/>
        <v>5.9041338191058237E-3</v>
      </c>
      <c r="F235" s="24">
        <f t="shared" si="7"/>
        <v>9654.7946956097221</v>
      </c>
    </row>
    <row r="236" spans="1:6" x14ac:dyDescent="0.25">
      <c r="A236" s="71">
        <v>62220</v>
      </c>
      <c r="B236" s="71" t="s">
        <v>240</v>
      </c>
      <c r="C236" s="71" t="s">
        <v>232</v>
      </c>
      <c r="D236" s="24">
        <v>3330973.12</v>
      </c>
      <c r="E236" s="9">
        <f t="shared" si="6"/>
        <v>1.5602736954808151E-3</v>
      </c>
      <c r="F236" s="24">
        <f t="shared" si="7"/>
        <v>2551.4533817102747</v>
      </c>
    </row>
    <row r="237" spans="1:6" x14ac:dyDescent="0.25">
      <c r="A237" s="71">
        <v>62226</v>
      </c>
      <c r="B237" s="71" t="s">
        <v>241</v>
      </c>
      <c r="C237" s="71" t="s">
        <v>232</v>
      </c>
      <c r="D237" s="24">
        <v>2817597.43</v>
      </c>
      <c r="E237" s="9">
        <f t="shared" si="6"/>
        <v>1.3198014502390663E-3</v>
      </c>
      <c r="F237" s="24">
        <f t="shared" si="7"/>
        <v>2158.2187042901382</v>
      </c>
    </row>
    <row r="238" spans="1:6" x14ac:dyDescent="0.25">
      <c r="A238" s="71">
        <v>62232</v>
      </c>
      <c r="B238" s="71" t="s">
        <v>242</v>
      </c>
      <c r="C238" s="71" t="s">
        <v>232</v>
      </c>
      <c r="D238" s="24">
        <v>1833107.18</v>
      </c>
      <c r="E238" s="9">
        <f t="shared" si="6"/>
        <v>8.5865265521896958E-4</v>
      </c>
      <c r="F238" s="24">
        <f t="shared" si="7"/>
        <v>1404.1204611847436</v>
      </c>
    </row>
    <row r="239" spans="1:6" x14ac:dyDescent="0.25">
      <c r="A239" s="71">
        <v>62233</v>
      </c>
      <c r="B239" s="71" t="s">
        <v>243</v>
      </c>
      <c r="C239" s="71" t="s">
        <v>232</v>
      </c>
      <c r="D239" s="24">
        <v>4445536.3899999997</v>
      </c>
      <c r="E239" s="9">
        <f t="shared" si="6"/>
        <v>2.0823504848996623E-3</v>
      </c>
      <c r="F239" s="24">
        <f t="shared" si="7"/>
        <v>3405.1847454660888</v>
      </c>
    </row>
    <row r="240" spans="1:6" x14ac:dyDescent="0.25">
      <c r="A240" s="71">
        <v>62235</v>
      </c>
      <c r="B240" s="71" t="s">
        <v>244</v>
      </c>
      <c r="C240" s="71" t="s">
        <v>232</v>
      </c>
      <c r="D240" s="24">
        <v>2620029.0499999998</v>
      </c>
      <c r="E240" s="9">
        <f t="shared" si="6"/>
        <v>1.2272576994288651E-3</v>
      </c>
      <c r="F240" s="24">
        <f t="shared" si="7"/>
        <v>2006.8855973841235</v>
      </c>
    </row>
    <row r="241" spans="1:6" x14ac:dyDescent="0.25">
      <c r="A241" s="71">
        <v>62242</v>
      </c>
      <c r="B241" s="71" t="s">
        <v>245</v>
      </c>
      <c r="C241" s="71" t="s">
        <v>232</v>
      </c>
      <c r="D241" s="24">
        <v>1335873.21</v>
      </c>
      <c r="E241" s="9">
        <f t="shared" si="6"/>
        <v>6.2574141398670871E-4</v>
      </c>
      <c r="F241" s="24">
        <f t="shared" si="7"/>
        <v>1023.249992239703</v>
      </c>
    </row>
    <row r="242" spans="1:6" x14ac:dyDescent="0.25">
      <c r="A242" s="71">
        <v>62244</v>
      </c>
      <c r="B242" s="71" t="s">
        <v>246</v>
      </c>
      <c r="C242" s="71" t="s">
        <v>232</v>
      </c>
      <c r="D242" s="24">
        <v>3754189.32</v>
      </c>
      <c r="E242" s="9">
        <f t="shared" si="6"/>
        <v>1.7585139936076722E-3</v>
      </c>
      <c r="F242" s="24">
        <f t="shared" si="7"/>
        <v>2875.6278393788407</v>
      </c>
    </row>
    <row r="243" spans="1:6" x14ac:dyDescent="0.25">
      <c r="A243" s="71">
        <v>62245</v>
      </c>
      <c r="B243" s="71" t="s">
        <v>247</v>
      </c>
      <c r="C243" s="71" t="s">
        <v>232</v>
      </c>
      <c r="D243" s="24">
        <v>1767436.89</v>
      </c>
      <c r="E243" s="9">
        <f t="shared" si="6"/>
        <v>8.2789178673690965E-4</v>
      </c>
      <c r="F243" s="24">
        <f t="shared" si="7"/>
        <v>1353.8184390842487</v>
      </c>
    </row>
    <row r="244" spans="1:6" x14ac:dyDescent="0.25">
      <c r="A244" s="71">
        <v>62247</v>
      </c>
      <c r="B244" s="71" t="s">
        <v>248</v>
      </c>
      <c r="C244" s="71" t="s">
        <v>232</v>
      </c>
      <c r="D244" s="24">
        <v>1712264.57</v>
      </c>
      <c r="E244" s="9">
        <f t="shared" si="6"/>
        <v>8.0204831201843168E-4</v>
      </c>
      <c r="F244" s="24">
        <f t="shared" si="7"/>
        <v>1311.557634998024</v>
      </c>
    </row>
    <row r="245" spans="1:6" x14ac:dyDescent="0.25">
      <c r="A245" s="71">
        <v>62252</v>
      </c>
      <c r="B245" s="71" t="s">
        <v>249</v>
      </c>
      <c r="C245" s="71" t="s">
        <v>232</v>
      </c>
      <c r="D245" s="24">
        <v>1748423.08</v>
      </c>
      <c r="E245" s="9">
        <f t="shared" si="6"/>
        <v>8.1898545620672815E-4</v>
      </c>
      <c r="F245" s="24">
        <f t="shared" si="7"/>
        <v>1339.2542717745778</v>
      </c>
    </row>
    <row r="246" spans="1:6" x14ac:dyDescent="0.25">
      <c r="A246" s="71">
        <v>62256</v>
      </c>
      <c r="B246" s="71" t="s">
        <v>250</v>
      </c>
      <c r="C246" s="71" t="s">
        <v>232</v>
      </c>
      <c r="D246" s="24">
        <v>3020746.25</v>
      </c>
      <c r="E246" s="9">
        <f t="shared" si="6"/>
        <v>1.4149591560190416E-3</v>
      </c>
      <c r="F246" s="24">
        <f t="shared" si="7"/>
        <v>2313.8263075659793</v>
      </c>
    </row>
    <row r="247" spans="1:6" x14ac:dyDescent="0.25">
      <c r="A247" s="71">
        <v>62262</v>
      </c>
      <c r="B247" s="71" t="s">
        <v>251</v>
      </c>
      <c r="C247" s="71" t="s">
        <v>232</v>
      </c>
      <c r="D247" s="24">
        <v>1810424.18</v>
      </c>
      <c r="E247" s="9">
        <f t="shared" si="6"/>
        <v>8.4802762554758292E-4</v>
      </c>
      <c r="F247" s="24">
        <f t="shared" si="7"/>
        <v>1386.7457736768076</v>
      </c>
    </row>
    <row r="248" spans="1:6" x14ac:dyDescent="0.25">
      <c r="A248" s="71">
        <v>62264</v>
      </c>
      <c r="B248" s="71" t="s">
        <v>252</v>
      </c>
      <c r="C248" s="71" t="s">
        <v>232</v>
      </c>
      <c r="D248" s="24">
        <v>6028489.7199999997</v>
      </c>
      <c r="E248" s="9">
        <f t="shared" si="6"/>
        <v>2.8238276307653012E-3</v>
      </c>
      <c r="F248" s="24">
        <f t="shared" si="7"/>
        <v>4617.6927668211338</v>
      </c>
    </row>
    <row r="249" spans="1:6" x14ac:dyDescent="0.25">
      <c r="A249" s="71">
        <v>62265</v>
      </c>
      <c r="B249" s="71" t="s">
        <v>253</v>
      </c>
      <c r="C249" s="71" t="s">
        <v>232</v>
      </c>
      <c r="D249" s="24">
        <v>2499591.81</v>
      </c>
      <c r="E249" s="9">
        <f t="shared" si="6"/>
        <v>1.1708432371205324E-3</v>
      </c>
      <c r="F249" s="24">
        <f t="shared" si="7"/>
        <v>1914.6332758517747</v>
      </c>
    </row>
    <row r="250" spans="1:6" x14ac:dyDescent="0.25">
      <c r="A250" s="71">
        <v>62266</v>
      </c>
      <c r="B250" s="71" t="s">
        <v>254</v>
      </c>
      <c r="C250" s="71" t="s">
        <v>232</v>
      </c>
      <c r="D250" s="24">
        <v>3208620.45</v>
      </c>
      <c r="E250" s="9">
        <f t="shared" si="6"/>
        <v>1.502962019374331E-3</v>
      </c>
      <c r="F250" s="24">
        <f t="shared" si="7"/>
        <v>2457.7338822167508</v>
      </c>
    </row>
    <row r="251" spans="1:6" x14ac:dyDescent="0.25">
      <c r="A251" s="71">
        <v>62267</v>
      </c>
      <c r="B251" s="71" t="s">
        <v>255</v>
      </c>
      <c r="C251" s="71" t="s">
        <v>232</v>
      </c>
      <c r="D251" s="24">
        <v>14603998.57</v>
      </c>
      <c r="E251" s="9">
        <f t="shared" si="6"/>
        <v>6.8407141086777781E-3</v>
      </c>
      <c r="F251" s="24">
        <f t="shared" si="7"/>
        <v>11186.347111056397</v>
      </c>
    </row>
    <row r="252" spans="1:6" x14ac:dyDescent="0.25">
      <c r="A252" s="71">
        <v>62268</v>
      </c>
      <c r="B252" s="71" t="s">
        <v>256</v>
      </c>
      <c r="C252" s="71" t="s">
        <v>232</v>
      </c>
      <c r="D252" s="24">
        <v>4468938.2699999996</v>
      </c>
      <c r="E252" s="9">
        <f t="shared" si="6"/>
        <v>2.0933122478660349E-3</v>
      </c>
      <c r="F252" s="24">
        <f t="shared" si="7"/>
        <v>3423.1100795091261</v>
      </c>
    </row>
    <row r="253" spans="1:6" x14ac:dyDescent="0.25">
      <c r="A253" s="71">
        <v>62269</v>
      </c>
      <c r="B253" s="71" t="s">
        <v>257</v>
      </c>
      <c r="C253" s="71" t="s">
        <v>232</v>
      </c>
      <c r="D253" s="24">
        <v>3587991.47</v>
      </c>
      <c r="E253" s="9">
        <f t="shared" si="6"/>
        <v>1.6806646311965862E-3</v>
      </c>
      <c r="F253" s="24">
        <f t="shared" si="7"/>
        <v>2748.3238801035773</v>
      </c>
    </row>
    <row r="254" spans="1:6" x14ac:dyDescent="0.25">
      <c r="A254" s="71">
        <v>62270</v>
      </c>
      <c r="B254" s="71" t="s">
        <v>258</v>
      </c>
      <c r="C254" s="71" t="s">
        <v>232</v>
      </c>
      <c r="D254" s="24">
        <v>3452703.67</v>
      </c>
      <c r="E254" s="9">
        <f t="shared" si="6"/>
        <v>1.6172939620092378E-3</v>
      </c>
      <c r="F254" s="24">
        <f t="shared" si="7"/>
        <v>2644.6963507363803</v>
      </c>
    </row>
    <row r="255" spans="1:6" x14ac:dyDescent="0.25">
      <c r="A255" s="71">
        <v>62271</v>
      </c>
      <c r="B255" s="71" t="s">
        <v>259</v>
      </c>
      <c r="C255" s="71" t="s">
        <v>232</v>
      </c>
      <c r="D255" s="24">
        <v>7535798.0899999999</v>
      </c>
      <c r="E255" s="9">
        <f t="shared" si="6"/>
        <v>3.529871635314057E-3</v>
      </c>
      <c r="F255" s="24">
        <f t="shared" si="7"/>
        <v>5772.2583845456929</v>
      </c>
    </row>
    <row r="256" spans="1:6" x14ac:dyDescent="0.25">
      <c r="A256" s="71">
        <v>62272</v>
      </c>
      <c r="B256" s="71" t="s">
        <v>260</v>
      </c>
      <c r="C256" s="71" t="s">
        <v>232</v>
      </c>
      <c r="D256" s="24">
        <v>4120151.18</v>
      </c>
      <c r="E256" s="9">
        <f t="shared" si="6"/>
        <v>1.9299355701670271E-3</v>
      </c>
      <c r="F256" s="24">
        <f t="shared" si="7"/>
        <v>3155.9467106623119</v>
      </c>
    </row>
    <row r="257" spans="1:6" x14ac:dyDescent="0.25">
      <c r="A257" s="71">
        <v>62273</v>
      </c>
      <c r="B257" s="71" t="s">
        <v>261</v>
      </c>
      <c r="C257" s="71" t="s">
        <v>232</v>
      </c>
      <c r="D257" s="24">
        <v>2960779.84</v>
      </c>
      <c r="E257" s="9">
        <f t="shared" si="6"/>
        <v>1.3868700635032132E-3</v>
      </c>
      <c r="F257" s="24">
        <f t="shared" si="7"/>
        <v>2267.8933342060727</v>
      </c>
    </row>
    <row r="258" spans="1:6" x14ac:dyDescent="0.25">
      <c r="A258" s="71">
        <v>62274</v>
      </c>
      <c r="B258" s="71" t="s">
        <v>262</v>
      </c>
      <c r="C258" s="71" t="s">
        <v>232</v>
      </c>
      <c r="D258" s="24">
        <v>1858456.05</v>
      </c>
      <c r="E258" s="9">
        <f t="shared" si="6"/>
        <v>8.7052641512225064E-4</v>
      </c>
      <c r="F258" s="24">
        <f t="shared" si="7"/>
        <v>1423.5371474665094</v>
      </c>
    </row>
    <row r="259" spans="1:6" x14ac:dyDescent="0.25">
      <c r="A259" s="71">
        <v>62275</v>
      </c>
      <c r="B259" s="71" t="s">
        <v>263</v>
      </c>
      <c r="C259" s="71" t="s">
        <v>232</v>
      </c>
      <c r="D259" s="24">
        <v>8050621.5800000001</v>
      </c>
      <c r="E259" s="9">
        <f t="shared" si="6"/>
        <v>3.7710220500200846E-3</v>
      </c>
      <c r="F259" s="24">
        <f t="shared" si="7"/>
        <v>6166.6020454589288</v>
      </c>
    </row>
    <row r="260" spans="1:6" x14ac:dyDescent="0.25">
      <c r="A260" s="71">
        <v>62276</v>
      </c>
      <c r="B260" s="71" t="s">
        <v>264</v>
      </c>
      <c r="C260" s="71" t="s">
        <v>232</v>
      </c>
      <c r="D260" s="24">
        <v>1739718.05</v>
      </c>
      <c r="E260" s="9">
        <f t="shared" ref="E260:E288" si="8">D260/$D$289</f>
        <v>8.149079002379273E-4</v>
      </c>
      <c r="F260" s="24">
        <f t="shared" ref="F260:F288" si="9">$F$289*E260</f>
        <v>1332.5864070301789</v>
      </c>
    </row>
    <row r="261" spans="1:6" x14ac:dyDescent="0.25">
      <c r="A261" s="71">
        <v>62277</v>
      </c>
      <c r="B261" s="71" t="s">
        <v>265</v>
      </c>
      <c r="C261" s="71" t="s">
        <v>232</v>
      </c>
      <c r="D261" s="24">
        <v>3766625.04</v>
      </c>
      <c r="E261" s="9">
        <f t="shared" si="8"/>
        <v>1.7643390561648761E-3</v>
      </c>
      <c r="F261" s="24">
        <f t="shared" si="9"/>
        <v>2885.1533319916425</v>
      </c>
    </row>
    <row r="262" spans="1:6" x14ac:dyDescent="0.25">
      <c r="A262" s="71">
        <v>62278</v>
      </c>
      <c r="B262" s="71" t="s">
        <v>266</v>
      </c>
      <c r="C262" s="71" t="s">
        <v>232</v>
      </c>
      <c r="D262" s="24">
        <v>6015930.3300000001</v>
      </c>
      <c r="E262" s="9">
        <f t="shared" si="8"/>
        <v>2.817944639476472E-3</v>
      </c>
      <c r="F262" s="24">
        <f t="shared" si="9"/>
        <v>4608.0725456625441</v>
      </c>
    </row>
    <row r="263" spans="1:6" x14ac:dyDescent="0.25">
      <c r="A263" s="71">
        <v>62279</v>
      </c>
      <c r="B263" s="71" t="s">
        <v>267</v>
      </c>
      <c r="C263" s="71" t="s">
        <v>232</v>
      </c>
      <c r="D263" s="24">
        <v>1905335.9</v>
      </c>
      <c r="E263" s="9">
        <f t="shared" si="8"/>
        <v>8.924855826591793E-4</v>
      </c>
      <c r="F263" s="24">
        <f t="shared" si="9"/>
        <v>1459.4460988472308</v>
      </c>
    </row>
    <row r="264" spans="1:6" x14ac:dyDescent="0.25">
      <c r="A264" s="71">
        <v>62311</v>
      </c>
      <c r="B264" s="71" t="s">
        <v>268</v>
      </c>
      <c r="C264" s="71" t="s">
        <v>269</v>
      </c>
      <c r="D264" s="24">
        <v>1798858.2</v>
      </c>
      <c r="E264" s="9">
        <f t="shared" si="8"/>
        <v>8.4260996118754841E-4</v>
      </c>
      <c r="F264" s="24">
        <f t="shared" si="9"/>
        <v>1377.8864830969446</v>
      </c>
    </row>
    <row r="265" spans="1:6" x14ac:dyDescent="0.25">
      <c r="A265" s="71">
        <v>62314</v>
      </c>
      <c r="B265" s="71" t="s">
        <v>270</v>
      </c>
      <c r="C265" s="71" t="s">
        <v>269</v>
      </c>
      <c r="D265" s="24">
        <v>1591007.82</v>
      </c>
      <c r="E265" s="9">
        <f t="shared" si="8"/>
        <v>7.4524997993687667E-4</v>
      </c>
      <c r="F265" s="24">
        <f t="shared" si="9"/>
        <v>1218.6775865265738</v>
      </c>
    </row>
    <row r="266" spans="1:6" x14ac:dyDescent="0.25">
      <c r="A266" s="71">
        <v>62326</v>
      </c>
      <c r="B266" s="71" t="s">
        <v>271</v>
      </c>
      <c r="C266" s="71" t="s">
        <v>269</v>
      </c>
      <c r="D266" s="24">
        <v>2335614.04</v>
      </c>
      <c r="E266" s="9">
        <f t="shared" si="8"/>
        <v>1.0940337907643265E-3</v>
      </c>
      <c r="F266" s="24">
        <f t="shared" si="9"/>
        <v>1789.0298498500028</v>
      </c>
    </row>
    <row r="267" spans="1:6" x14ac:dyDescent="0.25">
      <c r="A267" s="71">
        <v>62330</v>
      </c>
      <c r="B267" s="71" t="s">
        <v>272</v>
      </c>
      <c r="C267" s="71" t="s">
        <v>269</v>
      </c>
      <c r="D267" s="24">
        <v>2106826.9299999997</v>
      </c>
      <c r="E267" s="9">
        <f t="shared" si="8"/>
        <v>9.868667567661429E-4</v>
      </c>
      <c r="F267" s="24">
        <f t="shared" si="9"/>
        <v>1613.7838708307484</v>
      </c>
    </row>
    <row r="268" spans="1:6" x14ac:dyDescent="0.25">
      <c r="A268" s="71">
        <v>62332</v>
      </c>
      <c r="B268" s="71" t="s">
        <v>273</v>
      </c>
      <c r="C268" s="71" t="s">
        <v>269</v>
      </c>
      <c r="D268" s="24">
        <v>2028523.53</v>
      </c>
      <c r="E268" s="9">
        <f t="shared" si="8"/>
        <v>9.5018836553171821E-4</v>
      </c>
      <c r="F268" s="24">
        <f t="shared" si="9"/>
        <v>1553.8051596457683</v>
      </c>
    </row>
    <row r="269" spans="1:6" x14ac:dyDescent="0.25">
      <c r="A269" s="71">
        <v>62335</v>
      </c>
      <c r="B269" s="71" t="s">
        <v>274</v>
      </c>
      <c r="C269" s="71" t="s">
        <v>269</v>
      </c>
      <c r="D269" s="24">
        <v>1688004.32</v>
      </c>
      <c r="E269" s="9">
        <f t="shared" si="8"/>
        <v>7.9068447671951808E-4</v>
      </c>
      <c r="F269" s="24">
        <f t="shared" si="9"/>
        <v>1292.9748080961856</v>
      </c>
    </row>
    <row r="270" spans="1:6" x14ac:dyDescent="0.25">
      <c r="A270" s="71">
        <v>62343</v>
      </c>
      <c r="B270" s="71" t="s">
        <v>275</v>
      </c>
      <c r="C270" s="71" t="s">
        <v>269</v>
      </c>
      <c r="D270" s="24">
        <v>2066344.43</v>
      </c>
      <c r="E270" s="9">
        <f t="shared" si="8"/>
        <v>9.6790419609639423E-4</v>
      </c>
      <c r="F270" s="24">
        <f t="shared" si="9"/>
        <v>1582.7751512151767</v>
      </c>
    </row>
    <row r="271" spans="1:6" x14ac:dyDescent="0.25">
      <c r="A271" s="71">
        <v>62368</v>
      </c>
      <c r="B271" s="71" t="s">
        <v>276</v>
      </c>
      <c r="C271" s="71" t="s">
        <v>269</v>
      </c>
      <c r="D271" s="24">
        <v>1587759.74</v>
      </c>
      <c r="E271" s="9">
        <f t="shared" si="8"/>
        <v>7.4372853452070431E-4</v>
      </c>
      <c r="F271" s="24">
        <f t="shared" si="9"/>
        <v>1216.1896274823216</v>
      </c>
    </row>
    <row r="272" spans="1:6" x14ac:dyDescent="0.25">
      <c r="A272" s="71">
        <v>62372</v>
      </c>
      <c r="B272" s="71" t="s">
        <v>277</v>
      </c>
      <c r="C272" s="71" t="s">
        <v>269</v>
      </c>
      <c r="D272" s="24">
        <v>1556324.83</v>
      </c>
      <c r="E272" s="9">
        <f t="shared" si="8"/>
        <v>7.290039896427178E-4</v>
      </c>
      <c r="F272" s="24">
        <f t="shared" si="9"/>
        <v>1192.111166163709</v>
      </c>
    </row>
    <row r="273" spans="1:7" x14ac:dyDescent="0.25">
      <c r="A273" s="71">
        <v>62375</v>
      </c>
      <c r="B273" s="71" t="s">
        <v>278</v>
      </c>
      <c r="C273" s="71" t="s">
        <v>269</v>
      </c>
      <c r="D273" s="24">
        <v>8279715.6299999999</v>
      </c>
      <c r="E273" s="9">
        <f t="shared" si="8"/>
        <v>3.8783328589425434E-3</v>
      </c>
      <c r="F273" s="24">
        <f t="shared" si="9"/>
        <v>6342.0831338809821</v>
      </c>
    </row>
    <row r="274" spans="1:7" x14ac:dyDescent="0.25">
      <c r="A274" s="71">
        <v>62376</v>
      </c>
      <c r="B274" s="71" t="s">
        <v>279</v>
      </c>
      <c r="C274" s="71" t="s">
        <v>269</v>
      </c>
      <c r="D274" s="24">
        <v>6094337.1500000004</v>
      </c>
      <c r="E274" s="9">
        <f t="shared" si="8"/>
        <v>2.8546714740635671E-3</v>
      </c>
      <c r="F274" s="24">
        <f t="shared" si="9"/>
        <v>4668.1304743311939</v>
      </c>
    </row>
    <row r="275" spans="1:7" x14ac:dyDescent="0.25">
      <c r="A275" s="71">
        <v>62377</v>
      </c>
      <c r="B275" s="71" t="s">
        <v>280</v>
      </c>
      <c r="C275" s="71" t="s">
        <v>269</v>
      </c>
      <c r="D275" s="24">
        <v>2705531.75</v>
      </c>
      <c r="E275" s="9">
        <f t="shared" si="8"/>
        <v>1.267308341957793E-3</v>
      </c>
      <c r="F275" s="24">
        <f t="shared" si="9"/>
        <v>2072.3788166930681</v>
      </c>
    </row>
    <row r="276" spans="1:7" x14ac:dyDescent="0.25">
      <c r="A276" s="71">
        <v>62378</v>
      </c>
      <c r="B276" s="71" t="s">
        <v>281</v>
      </c>
      <c r="C276" s="71" t="s">
        <v>269</v>
      </c>
      <c r="D276" s="24">
        <v>9971611.4399999995</v>
      </c>
      <c r="E276" s="9">
        <f t="shared" si="8"/>
        <v>4.6708401631855769E-3</v>
      </c>
      <c r="F276" s="24">
        <f t="shared" si="9"/>
        <v>7638.0387391684681</v>
      </c>
    </row>
    <row r="277" spans="1:7" x14ac:dyDescent="0.25">
      <c r="A277" s="71">
        <v>62379</v>
      </c>
      <c r="B277" s="71" t="s">
        <v>282</v>
      </c>
      <c r="C277" s="71" t="s">
        <v>269</v>
      </c>
      <c r="D277" s="24">
        <v>21914222.32</v>
      </c>
      <c r="E277" s="9">
        <f t="shared" si="8"/>
        <v>1.0264923615719408E-2</v>
      </c>
      <c r="F277" s="24">
        <f t="shared" si="9"/>
        <v>16785.820428930623</v>
      </c>
    </row>
    <row r="278" spans="1:7" x14ac:dyDescent="0.25">
      <c r="A278" s="71">
        <v>62380</v>
      </c>
      <c r="B278" s="71" t="s">
        <v>283</v>
      </c>
      <c r="C278" s="71" t="s">
        <v>269</v>
      </c>
      <c r="D278" s="24">
        <v>7954244.9199999999</v>
      </c>
      <c r="E278" s="9">
        <f t="shared" si="8"/>
        <v>3.7258778948320963E-3</v>
      </c>
      <c r="F278" s="24">
        <f t="shared" si="9"/>
        <v>6092.7796079260379</v>
      </c>
    </row>
    <row r="279" spans="1:7" x14ac:dyDescent="0.25">
      <c r="A279" s="71">
        <v>62381</v>
      </c>
      <c r="B279" s="71" t="s">
        <v>284</v>
      </c>
      <c r="C279" s="71" t="s">
        <v>269</v>
      </c>
      <c r="D279" s="24">
        <v>4523099.96</v>
      </c>
      <c r="E279" s="9">
        <f t="shared" si="8"/>
        <v>2.118682329570503E-3</v>
      </c>
      <c r="F279" s="24">
        <f t="shared" si="9"/>
        <v>3464.5967628689864</v>
      </c>
    </row>
    <row r="280" spans="1:7" x14ac:dyDescent="0.25">
      <c r="A280" s="71">
        <v>62382</v>
      </c>
      <c r="B280" s="71" t="s">
        <v>285</v>
      </c>
      <c r="C280" s="71" t="s">
        <v>269</v>
      </c>
      <c r="D280" s="24">
        <v>6642719.5099999998</v>
      </c>
      <c r="E280" s="9">
        <f t="shared" si="8"/>
        <v>3.1115413257703528E-3</v>
      </c>
      <c r="F280" s="24">
        <f t="shared" si="9"/>
        <v>5088.1795039950121</v>
      </c>
    </row>
    <row r="281" spans="1:7" x14ac:dyDescent="0.25">
      <c r="A281" s="71">
        <v>62383</v>
      </c>
      <c r="B281" s="71" t="s">
        <v>286</v>
      </c>
      <c r="C281" s="71" t="s">
        <v>269</v>
      </c>
      <c r="D281" s="24">
        <v>4879153.88</v>
      </c>
      <c r="E281" s="9">
        <f t="shared" si="8"/>
        <v>2.2854628905462789E-3</v>
      </c>
      <c r="F281" s="24">
        <f t="shared" si="9"/>
        <v>3737.3263663595121</v>
      </c>
    </row>
    <row r="282" spans="1:7" x14ac:dyDescent="0.25">
      <c r="A282" s="71">
        <v>62384</v>
      </c>
      <c r="B282" s="71" t="s">
        <v>287</v>
      </c>
      <c r="C282" s="71" t="s">
        <v>269</v>
      </c>
      <c r="D282" s="24">
        <v>4197148.93</v>
      </c>
      <c r="E282" s="9">
        <f t="shared" si="8"/>
        <v>1.9660023769553711E-3</v>
      </c>
      <c r="F282" s="24">
        <f t="shared" si="9"/>
        <v>3214.9253221803724</v>
      </c>
    </row>
    <row r="283" spans="1:7" x14ac:dyDescent="0.25">
      <c r="A283" s="71">
        <v>62385</v>
      </c>
      <c r="B283" s="71" t="s">
        <v>288</v>
      </c>
      <c r="C283" s="71" t="s">
        <v>269</v>
      </c>
      <c r="D283" s="24">
        <v>3118994.34</v>
      </c>
      <c r="E283" s="9">
        <f t="shared" si="8"/>
        <v>1.4609799147990558E-3</v>
      </c>
      <c r="F283" s="24">
        <f t="shared" si="9"/>
        <v>2389.0822200114917</v>
      </c>
    </row>
    <row r="284" spans="1:7" x14ac:dyDescent="0.25">
      <c r="A284" s="71">
        <v>62386</v>
      </c>
      <c r="B284" s="71" t="s">
        <v>289</v>
      </c>
      <c r="C284" s="71" t="s">
        <v>269</v>
      </c>
      <c r="D284" s="24">
        <v>6338797.75</v>
      </c>
      <c r="E284" s="9">
        <f t="shared" si="8"/>
        <v>2.9691801866891005E-3</v>
      </c>
      <c r="F284" s="24">
        <f t="shared" si="9"/>
        <v>4855.3820077704431</v>
      </c>
    </row>
    <row r="285" spans="1:7" x14ac:dyDescent="0.25">
      <c r="A285" s="71">
        <v>62387</v>
      </c>
      <c r="B285" s="71" t="s">
        <v>290</v>
      </c>
      <c r="C285" s="71" t="s">
        <v>269</v>
      </c>
      <c r="D285" s="24">
        <v>2842132.17</v>
      </c>
      <c r="E285" s="9">
        <f t="shared" si="8"/>
        <v>1.3312938604352375E-3</v>
      </c>
      <c r="F285" s="24">
        <f t="shared" si="9"/>
        <v>2177.0117845964664</v>
      </c>
    </row>
    <row r="286" spans="1:7" x14ac:dyDescent="0.25">
      <c r="A286" s="71">
        <v>62388</v>
      </c>
      <c r="B286" s="71" t="s">
        <v>291</v>
      </c>
      <c r="C286" s="71" t="s">
        <v>269</v>
      </c>
      <c r="D286" s="24">
        <v>3721783.12</v>
      </c>
      <c r="E286" s="9">
        <f t="shared" si="8"/>
        <v>1.7433344831136067E-3</v>
      </c>
      <c r="F286" s="24">
        <f t="shared" si="9"/>
        <v>2850.8053909231835</v>
      </c>
    </row>
    <row r="287" spans="1:7" x14ac:dyDescent="0.25">
      <c r="A287" s="71">
        <v>62389</v>
      </c>
      <c r="B287" s="71" t="s">
        <v>292</v>
      </c>
      <c r="C287" s="71" t="s">
        <v>269</v>
      </c>
      <c r="D287" s="24">
        <v>5417758.04</v>
      </c>
      <c r="E287" s="9">
        <f t="shared" si="8"/>
        <v>2.5377524986727293E-3</v>
      </c>
      <c r="F287" s="24">
        <f t="shared" si="9"/>
        <v>4149.8855062649163</v>
      </c>
    </row>
    <row r="288" spans="1:7" ht="15.75" thickBot="1" x14ac:dyDescent="0.3">
      <c r="A288" s="10">
        <v>62390</v>
      </c>
      <c r="B288" s="10" t="s">
        <v>293</v>
      </c>
      <c r="C288" s="10" t="s">
        <v>269</v>
      </c>
      <c r="D288" s="25">
        <v>4965796.0999999996</v>
      </c>
      <c r="E288" s="47">
        <f t="shared" si="8"/>
        <v>2.3260472999407505E-3</v>
      </c>
      <c r="F288" s="25">
        <f t="shared" si="9"/>
        <v>3803.6924333477327</v>
      </c>
      <c r="G288" s="10"/>
    </row>
    <row r="289" spans="1:6" x14ac:dyDescent="0.25">
      <c r="A289" s="8"/>
      <c r="B289" s="8" t="s">
        <v>302</v>
      </c>
      <c r="C289" s="8"/>
      <c r="D289" s="29">
        <f>SUM(D3:D288)</f>
        <v>2134864626.4099998</v>
      </c>
      <c r="E289" s="48"/>
      <c r="F289" s="29">
        <f>'Grunddaten Umlage § 3_Plan'!E310</f>
        <v>1635260.1399999997</v>
      </c>
    </row>
  </sheetData>
  <mergeCells count="2">
    <mergeCell ref="A1:C1"/>
    <mergeCell ref="D1:F1"/>
  </mergeCells>
  <pageMargins left="0.7" right="0.7" top="0.78740157499999996" bottom="0.78740157499999996" header="0.3" footer="0.3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BEF8-C109-48D7-A5A0-F5B6E3568356}">
  <sheetPr>
    <tabColor rgb="FFFFFF00"/>
  </sheetPr>
  <dimension ref="A1:F289"/>
  <sheetViews>
    <sheetView workbookViewId="0">
      <selection activeCell="A3" sqref="A3"/>
    </sheetView>
  </sheetViews>
  <sheetFormatPr baseColWidth="10" defaultRowHeight="15" x14ac:dyDescent="0.25"/>
  <cols>
    <col min="1" max="1" width="11.42578125" style="71"/>
    <col min="2" max="2" width="29.28515625" style="71" customWidth="1"/>
    <col min="3" max="3" width="20.28515625" style="71" customWidth="1"/>
    <col min="4" max="4" width="24.5703125" style="74" customWidth="1"/>
    <col min="5" max="5" width="23.42578125" style="65" customWidth="1"/>
    <col min="6" max="6" width="21.140625" style="74" customWidth="1"/>
    <col min="7" max="16384" width="11.42578125" style="71"/>
  </cols>
  <sheetData>
    <row r="1" spans="1:6" ht="30" customHeight="1" x14ac:dyDescent="0.25">
      <c r="A1" s="91" t="s">
        <v>317</v>
      </c>
      <c r="B1" s="91"/>
      <c r="C1" s="91"/>
      <c r="D1" s="92"/>
    </row>
    <row r="2" spans="1:6" ht="61.5" customHeight="1" x14ac:dyDescent="0.25">
      <c r="A2" s="2" t="s">
        <v>0</v>
      </c>
      <c r="B2" s="2" t="s">
        <v>1</v>
      </c>
      <c r="C2" s="2" t="s">
        <v>2</v>
      </c>
      <c r="D2" s="31" t="s">
        <v>351</v>
      </c>
      <c r="E2" s="142" t="s">
        <v>350</v>
      </c>
      <c r="F2" s="6"/>
    </row>
    <row r="3" spans="1:6" x14ac:dyDescent="0.25">
      <c r="A3" s="71">
        <v>60101</v>
      </c>
      <c r="B3" s="71" t="s">
        <v>3</v>
      </c>
      <c r="C3" s="71" t="s">
        <v>3</v>
      </c>
      <c r="D3" s="74">
        <f>'Grunddaten Umlage § 3_Plan'!H3</f>
        <v>0</v>
      </c>
      <c r="E3" s="65">
        <f>'Grunddaten Umlage § 3_Plan'!I3</f>
        <v>-184402.90437056829</v>
      </c>
    </row>
    <row r="4" spans="1:6" x14ac:dyDescent="0.25">
      <c r="A4" s="71">
        <v>60305</v>
      </c>
      <c r="B4" s="71" t="s">
        <v>4</v>
      </c>
      <c r="C4" s="71" t="s">
        <v>5</v>
      </c>
      <c r="D4" s="74">
        <f>'Grunddaten Umlage § 3_Plan'!H4</f>
        <v>0</v>
      </c>
      <c r="E4" s="65">
        <f>'Grunddaten Umlage § 3_Plan'!I4</f>
        <v>0</v>
      </c>
    </row>
    <row r="5" spans="1:6" x14ac:dyDescent="0.25">
      <c r="A5" s="71">
        <v>60318</v>
      </c>
      <c r="B5" s="71" t="s">
        <v>6</v>
      </c>
      <c r="C5" s="71" t="s">
        <v>5</v>
      </c>
      <c r="D5" s="74">
        <f>'Grunddaten Umlage § 3_Plan'!H5</f>
        <v>0</v>
      </c>
      <c r="E5" s="65">
        <f>'Grunddaten Umlage § 3_Plan'!I5</f>
        <v>0</v>
      </c>
    </row>
    <row r="6" spans="1:6" x14ac:dyDescent="0.25">
      <c r="A6" s="71">
        <v>60323</v>
      </c>
      <c r="B6" s="71" t="s">
        <v>7</v>
      </c>
      <c r="C6" s="71" t="s">
        <v>5</v>
      </c>
      <c r="D6" s="74">
        <f>'Grunddaten Umlage § 3_Plan'!H6</f>
        <v>0</v>
      </c>
      <c r="E6" s="65">
        <f>'Grunddaten Umlage § 3_Plan'!I6</f>
        <v>0</v>
      </c>
    </row>
    <row r="7" spans="1:6" x14ac:dyDescent="0.25">
      <c r="A7" s="71">
        <v>60324</v>
      </c>
      <c r="B7" s="71" t="s">
        <v>8</v>
      </c>
      <c r="C7" s="71" t="s">
        <v>5</v>
      </c>
      <c r="D7" s="74">
        <f>'Grunddaten Umlage § 3_Plan'!H7</f>
        <v>0</v>
      </c>
      <c r="E7" s="65">
        <f>'Grunddaten Umlage § 3_Plan'!I7</f>
        <v>0</v>
      </c>
    </row>
    <row r="8" spans="1:6" x14ac:dyDescent="0.25">
      <c r="A8" s="71">
        <v>60326</v>
      </c>
      <c r="B8" s="71" t="s">
        <v>9</v>
      </c>
      <c r="C8" s="71" t="s">
        <v>5</v>
      </c>
      <c r="D8" s="74">
        <f>'Grunddaten Umlage § 3_Plan'!H8</f>
        <v>0</v>
      </c>
      <c r="E8" s="65">
        <f>'Grunddaten Umlage § 3_Plan'!I8</f>
        <v>0</v>
      </c>
    </row>
    <row r="9" spans="1:6" x14ac:dyDescent="0.25">
      <c r="A9" s="71">
        <v>60329</v>
      </c>
      <c r="B9" s="71" t="s">
        <v>10</v>
      </c>
      <c r="C9" s="71" t="s">
        <v>5</v>
      </c>
      <c r="D9" s="74">
        <f>'Grunddaten Umlage § 3_Plan'!H9</f>
        <v>0</v>
      </c>
      <c r="E9" s="65">
        <f>'Grunddaten Umlage § 3_Plan'!I9</f>
        <v>0</v>
      </c>
    </row>
    <row r="10" spans="1:6" x14ac:dyDescent="0.25">
      <c r="A10" s="71">
        <v>60341</v>
      </c>
      <c r="B10" s="71" t="s">
        <v>11</v>
      </c>
      <c r="C10" s="71" t="s">
        <v>5</v>
      </c>
      <c r="D10" s="74">
        <f>'Grunddaten Umlage § 3_Plan'!H10</f>
        <v>0</v>
      </c>
      <c r="E10" s="65">
        <f>'Grunddaten Umlage § 3_Plan'!I10</f>
        <v>0</v>
      </c>
    </row>
    <row r="11" spans="1:6" x14ac:dyDescent="0.25">
      <c r="A11" s="71">
        <v>60344</v>
      </c>
      <c r="B11" s="71" t="s">
        <v>5</v>
      </c>
      <c r="C11" s="71" t="s">
        <v>5</v>
      </c>
      <c r="D11" s="74">
        <f>'Grunddaten Umlage § 3_Plan'!H11</f>
        <v>0</v>
      </c>
      <c r="E11" s="65">
        <f>'Grunddaten Umlage § 3_Plan'!I11</f>
        <v>0</v>
      </c>
    </row>
    <row r="12" spans="1:6" x14ac:dyDescent="0.25">
      <c r="A12" s="71">
        <v>60345</v>
      </c>
      <c r="B12" s="71" t="s">
        <v>12</v>
      </c>
      <c r="C12" s="71" t="s">
        <v>5</v>
      </c>
      <c r="D12" s="74">
        <f>'Grunddaten Umlage § 3_Plan'!H12</f>
        <v>0</v>
      </c>
      <c r="E12" s="65">
        <f>'Grunddaten Umlage § 3_Plan'!I12</f>
        <v>0</v>
      </c>
    </row>
    <row r="13" spans="1:6" x14ac:dyDescent="0.25">
      <c r="A13" s="71">
        <v>60346</v>
      </c>
      <c r="B13" s="71" t="s">
        <v>13</v>
      </c>
      <c r="C13" s="71" t="s">
        <v>5</v>
      </c>
      <c r="D13" s="74">
        <f>'Grunddaten Umlage § 3_Plan'!H13</f>
        <v>0</v>
      </c>
      <c r="E13" s="65">
        <f>'Grunddaten Umlage § 3_Plan'!I13</f>
        <v>0</v>
      </c>
    </row>
    <row r="14" spans="1:6" x14ac:dyDescent="0.25">
      <c r="A14" s="71">
        <v>60347</v>
      </c>
      <c r="B14" s="71" t="s">
        <v>14</v>
      </c>
      <c r="C14" s="71" t="s">
        <v>5</v>
      </c>
      <c r="D14" s="74">
        <f>'Grunddaten Umlage § 3_Plan'!H14</f>
        <v>0</v>
      </c>
      <c r="E14" s="65">
        <f>'Grunddaten Umlage § 3_Plan'!I14</f>
        <v>0</v>
      </c>
    </row>
    <row r="15" spans="1:6" x14ac:dyDescent="0.25">
      <c r="A15" s="71">
        <v>60348</v>
      </c>
      <c r="B15" s="71" t="s">
        <v>15</v>
      </c>
      <c r="C15" s="71" t="s">
        <v>5</v>
      </c>
      <c r="D15" s="74">
        <f>'Grunddaten Umlage § 3_Plan'!H15</f>
        <v>0</v>
      </c>
      <c r="E15" s="65">
        <f>'Grunddaten Umlage § 3_Plan'!I15</f>
        <v>0</v>
      </c>
    </row>
    <row r="16" spans="1:6" x14ac:dyDescent="0.25">
      <c r="A16" s="71">
        <v>60349</v>
      </c>
      <c r="B16" s="71" t="s">
        <v>16</v>
      </c>
      <c r="C16" s="71" t="s">
        <v>5</v>
      </c>
      <c r="D16" s="74">
        <f>'Grunddaten Umlage § 3_Plan'!H16</f>
        <v>0</v>
      </c>
      <c r="E16" s="65">
        <f>'Grunddaten Umlage § 3_Plan'!I16</f>
        <v>0</v>
      </c>
    </row>
    <row r="17" spans="1:5" x14ac:dyDescent="0.25">
      <c r="A17" s="71">
        <v>60350</v>
      </c>
      <c r="B17" s="71" t="s">
        <v>17</v>
      </c>
      <c r="C17" s="71" t="s">
        <v>5</v>
      </c>
      <c r="D17" s="74">
        <f>'Grunddaten Umlage § 3_Plan'!H17</f>
        <v>0</v>
      </c>
      <c r="E17" s="65">
        <f>'Grunddaten Umlage § 3_Plan'!I17</f>
        <v>0</v>
      </c>
    </row>
    <row r="18" spans="1:5" x14ac:dyDescent="0.25">
      <c r="A18" s="71">
        <v>60351</v>
      </c>
      <c r="B18" s="71" t="s">
        <v>18</v>
      </c>
      <c r="C18" s="71" t="s">
        <v>5</v>
      </c>
      <c r="D18" s="74">
        <f>'Grunddaten Umlage § 3_Plan'!H18</f>
        <v>0</v>
      </c>
      <c r="E18" s="65">
        <f>'Grunddaten Umlage § 3_Plan'!I18</f>
        <v>0</v>
      </c>
    </row>
    <row r="19" spans="1:5" x14ac:dyDescent="0.25">
      <c r="A19" s="71">
        <v>60608</v>
      </c>
      <c r="B19" s="71" t="s">
        <v>19</v>
      </c>
      <c r="C19" s="71" t="s">
        <v>20</v>
      </c>
      <c r="D19" s="74">
        <f>'Grunddaten Umlage § 3_Plan'!H19</f>
        <v>0</v>
      </c>
      <c r="E19" s="65">
        <f>'Grunddaten Umlage § 3_Plan'!I19</f>
        <v>0</v>
      </c>
    </row>
    <row r="20" spans="1:5" x14ac:dyDescent="0.25">
      <c r="A20" s="71">
        <v>60611</v>
      </c>
      <c r="B20" s="71" t="s">
        <v>21</v>
      </c>
      <c r="C20" s="71" t="s">
        <v>20</v>
      </c>
      <c r="D20" s="74">
        <f>'Grunddaten Umlage § 3_Plan'!H20</f>
        <v>0</v>
      </c>
      <c r="E20" s="65">
        <f>'Grunddaten Umlage § 3_Plan'!I20</f>
        <v>0</v>
      </c>
    </row>
    <row r="21" spans="1:5" x14ac:dyDescent="0.25">
      <c r="A21" s="71">
        <v>60613</v>
      </c>
      <c r="B21" s="71" t="s">
        <v>22</v>
      </c>
      <c r="C21" s="71" t="s">
        <v>20</v>
      </c>
      <c r="D21" s="74">
        <f>'Grunddaten Umlage § 3_Plan'!H21</f>
        <v>0</v>
      </c>
      <c r="E21" s="65">
        <f>'Grunddaten Umlage § 3_Plan'!I21</f>
        <v>0</v>
      </c>
    </row>
    <row r="22" spans="1:5" x14ac:dyDescent="0.25">
      <c r="A22" s="71">
        <v>60617</v>
      </c>
      <c r="B22" s="71" t="s">
        <v>23</v>
      </c>
      <c r="C22" s="71" t="s">
        <v>20</v>
      </c>
      <c r="D22" s="74">
        <f>'Grunddaten Umlage § 3_Plan'!H22</f>
        <v>214802.01447211494</v>
      </c>
      <c r="E22" s="65">
        <f>'Grunddaten Umlage § 3_Plan'!I22</f>
        <v>0</v>
      </c>
    </row>
    <row r="23" spans="1:5" x14ac:dyDescent="0.25">
      <c r="A23" s="71">
        <v>60618</v>
      </c>
      <c r="B23" s="71" t="s">
        <v>24</v>
      </c>
      <c r="C23" s="71" t="s">
        <v>20</v>
      </c>
      <c r="D23" s="74">
        <f>'Grunddaten Umlage § 3_Plan'!H23</f>
        <v>0</v>
      </c>
      <c r="E23" s="65">
        <f>'Grunddaten Umlage § 3_Plan'!I23</f>
        <v>0</v>
      </c>
    </row>
    <row r="24" spans="1:5" x14ac:dyDescent="0.25">
      <c r="A24" s="71">
        <v>60619</v>
      </c>
      <c r="B24" s="71" t="s">
        <v>25</v>
      </c>
      <c r="C24" s="71" t="s">
        <v>20</v>
      </c>
      <c r="D24" s="74">
        <f>'Grunddaten Umlage § 3_Plan'!H24</f>
        <v>0</v>
      </c>
      <c r="E24" s="65">
        <f>'Grunddaten Umlage § 3_Plan'!I24</f>
        <v>0</v>
      </c>
    </row>
    <row r="25" spans="1:5" x14ac:dyDescent="0.25">
      <c r="A25" s="71">
        <v>60623</v>
      </c>
      <c r="B25" s="71" t="s">
        <v>26</v>
      </c>
      <c r="C25" s="71" t="s">
        <v>20</v>
      </c>
      <c r="D25" s="74">
        <f>'Grunddaten Umlage § 3_Plan'!H25</f>
        <v>0</v>
      </c>
      <c r="E25" s="65">
        <f>'Grunddaten Umlage § 3_Plan'!I25</f>
        <v>0</v>
      </c>
    </row>
    <row r="26" spans="1:5" x14ac:dyDescent="0.25">
      <c r="A26" s="71">
        <v>60624</v>
      </c>
      <c r="B26" s="71" t="s">
        <v>27</v>
      </c>
      <c r="C26" s="71" t="s">
        <v>20</v>
      </c>
      <c r="D26" s="74">
        <f>'Grunddaten Umlage § 3_Plan'!H26</f>
        <v>0</v>
      </c>
      <c r="E26" s="65">
        <f>'Grunddaten Umlage § 3_Plan'!I26</f>
        <v>0</v>
      </c>
    </row>
    <row r="27" spans="1:5" x14ac:dyDescent="0.25">
      <c r="A27" s="71">
        <v>60626</v>
      </c>
      <c r="B27" s="71" t="s">
        <v>28</v>
      </c>
      <c r="C27" s="71" t="s">
        <v>20</v>
      </c>
      <c r="D27" s="74">
        <f>'Grunddaten Umlage § 3_Plan'!H27</f>
        <v>0</v>
      </c>
      <c r="E27" s="65">
        <f>'Grunddaten Umlage § 3_Plan'!I27</f>
        <v>0</v>
      </c>
    </row>
    <row r="28" spans="1:5" x14ac:dyDescent="0.25">
      <c r="A28" s="71">
        <v>60628</v>
      </c>
      <c r="B28" s="71" t="s">
        <v>29</v>
      </c>
      <c r="C28" s="71" t="s">
        <v>20</v>
      </c>
      <c r="D28" s="74">
        <f>'Grunddaten Umlage § 3_Plan'!H28</f>
        <v>0</v>
      </c>
      <c r="E28" s="65">
        <f>'Grunddaten Umlage § 3_Plan'!I28</f>
        <v>0</v>
      </c>
    </row>
    <row r="29" spans="1:5" x14ac:dyDescent="0.25">
      <c r="A29" s="71">
        <v>60629</v>
      </c>
      <c r="B29" s="71" t="s">
        <v>30</v>
      </c>
      <c r="C29" s="71" t="s">
        <v>20</v>
      </c>
      <c r="D29" s="74">
        <f>'Grunddaten Umlage § 3_Plan'!H29</f>
        <v>0</v>
      </c>
      <c r="E29" s="65">
        <f>'Grunddaten Umlage § 3_Plan'!I29</f>
        <v>0</v>
      </c>
    </row>
    <row r="30" spans="1:5" x14ac:dyDescent="0.25">
      <c r="A30" s="71">
        <v>60632</v>
      </c>
      <c r="B30" s="71" t="s">
        <v>31</v>
      </c>
      <c r="C30" s="71" t="s">
        <v>20</v>
      </c>
      <c r="D30" s="74">
        <f>'Grunddaten Umlage § 3_Plan'!H30</f>
        <v>0</v>
      </c>
      <c r="E30" s="65">
        <f>'Grunddaten Umlage § 3_Plan'!I30</f>
        <v>0</v>
      </c>
    </row>
    <row r="31" spans="1:5" x14ac:dyDescent="0.25">
      <c r="A31" s="71">
        <v>60639</v>
      </c>
      <c r="B31" s="71" t="s">
        <v>32</v>
      </c>
      <c r="C31" s="71" t="s">
        <v>20</v>
      </c>
      <c r="D31" s="74">
        <f>'Grunddaten Umlage § 3_Plan'!H31</f>
        <v>0</v>
      </c>
      <c r="E31" s="65">
        <f>'Grunddaten Umlage § 3_Plan'!I31</f>
        <v>0</v>
      </c>
    </row>
    <row r="32" spans="1:5" x14ac:dyDescent="0.25">
      <c r="A32" s="71">
        <v>60641</v>
      </c>
      <c r="B32" s="71" t="s">
        <v>33</v>
      </c>
      <c r="C32" s="71" t="s">
        <v>20</v>
      </c>
      <c r="D32" s="74">
        <f>'Grunddaten Umlage § 3_Plan'!H32</f>
        <v>0</v>
      </c>
      <c r="E32" s="65">
        <f>'Grunddaten Umlage § 3_Plan'!I32</f>
        <v>0</v>
      </c>
    </row>
    <row r="33" spans="1:5" x14ac:dyDescent="0.25">
      <c r="A33" s="71">
        <v>60642</v>
      </c>
      <c r="B33" s="71" t="s">
        <v>34</v>
      </c>
      <c r="C33" s="71" t="s">
        <v>20</v>
      </c>
      <c r="D33" s="74">
        <f>'Grunddaten Umlage § 3_Plan'!H33</f>
        <v>0</v>
      </c>
      <c r="E33" s="65">
        <f>'Grunddaten Umlage § 3_Plan'!I33</f>
        <v>0</v>
      </c>
    </row>
    <row r="34" spans="1:5" x14ac:dyDescent="0.25">
      <c r="A34" s="71">
        <v>60645</v>
      </c>
      <c r="B34" s="71" t="s">
        <v>35</v>
      </c>
      <c r="C34" s="71" t="s">
        <v>20</v>
      </c>
      <c r="D34" s="74">
        <f>'Grunddaten Umlage § 3_Plan'!H34</f>
        <v>0</v>
      </c>
      <c r="E34" s="65">
        <f>'Grunddaten Umlage § 3_Plan'!I34</f>
        <v>0</v>
      </c>
    </row>
    <row r="35" spans="1:5" x14ac:dyDescent="0.25">
      <c r="A35" s="71">
        <v>60646</v>
      </c>
      <c r="B35" s="71" t="s">
        <v>36</v>
      </c>
      <c r="C35" s="71" t="s">
        <v>20</v>
      </c>
      <c r="D35" s="74">
        <f>'Grunddaten Umlage § 3_Plan'!H35</f>
        <v>0</v>
      </c>
      <c r="E35" s="65">
        <f>'Grunddaten Umlage § 3_Plan'!I35</f>
        <v>0</v>
      </c>
    </row>
    <row r="36" spans="1:5" x14ac:dyDescent="0.25">
      <c r="A36" s="71">
        <v>60647</v>
      </c>
      <c r="B36" s="71" t="s">
        <v>37</v>
      </c>
      <c r="C36" s="71" t="s">
        <v>20</v>
      </c>
      <c r="D36" s="74">
        <f>'Grunddaten Umlage § 3_Plan'!H36</f>
        <v>0</v>
      </c>
      <c r="E36" s="65">
        <f>'Grunddaten Umlage § 3_Plan'!I36</f>
        <v>0</v>
      </c>
    </row>
    <row r="37" spans="1:5" x14ac:dyDescent="0.25">
      <c r="A37" s="71">
        <v>60648</v>
      </c>
      <c r="B37" s="71" t="s">
        <v>38</v>
      </c>
      <c r="C37" s="71" t="s">
        <v>20</v>
      </c>
      <c r="D37" s="74">
        <f>'Grunddaten Umlage § 3_Plan'!H37</f>
        <v>0</v>
      </c>
      <c r="E37" s="65">
        <f>'Grunddaten Umlage § 3_Plan'!I37</f>
        <v>0</v>
      </c>
    </row>
    <row r="38" spans="1:5" x14ac:dyDescent="0.25">
      <c r="A38" s="71">
        <v>60651</v>
      </c>
      <c r="B38" s="71" t="s">
        <v>39</v>
      </c>
      <c r="C38" s="71" t="s">
        <v>20</v>
      </c>
      <c r="D38" s="74">
        <f>'Grunddaten Umlage § 3_Plan'!H38</f>
        <v>0</v>
      </c>
      <c r="E38" s="65">
        <f>'Grunddaten Umlage § 3_Plan'!I38</f>
        <v>0</v>
      </c>
    </row>
    <row r="39" spans="1:5" x14ac:dyDescent="0.25">
      <c r="A39" s="71">
        <v>60653</v>
      </c>
      <c r="B39" s="71" t="s">
        <v>40</v>
      </c>
      <c r="C39" s="71" t="s">
        <v>20</v>
      </c>
      <c r="D39" s="74">
        <f>'Grunddaten Umlage § 3_Plan'!H39</f>
        <v>0</v>
      </c>
      <c r="E39" s="65">
        <f>'Grunddaten Umlage § 3_Plan'!I39</f>
        <v>0</v>
      </c>
    </row>
    <row r="40" spans="1:5" x14ac:dyDescent="0.25">
      <c r="A40" s="71">
        <v>60654</v>
      </c>
      <c r="B40" s="71" t="s">
        <v>41</v>
      </c>
      <c r="C40" s="71" t="s">
        <v>20</v>
      </c>
      <c r="D40" s="74">
        <f>'Grunddaten Umlage § 3_Plan'!H40</f>
        <v>0</v>
      </c>
      <c r="E40" s="65">
        <f>'Grunddaten Umlage § 3_Plan'!I40</f>
        <v>0</v>
      </c>
    </row>
    <row r="41" spans="1:5" x14ac:dyDescent="0.25">
      <c r="A41" s="71">
        <v>60655</v>
      </c>
      <c r="B41" s="71" t="s">
        <v>42</v>
      </c>
      <c r="C41" s="71" t="s">
        <v>20</v>
      </c>
      <c r="D41" s="74">
        <f>'Grunddaten Umlage § 3_Plan'!H41</f>
        <v>0</v>
      </c>
      <c r="E41" s="65">
        <f>'Grunddaten Umlage § 3_Plan'!I41</f>
        <v>0</v>
      </c>
    </row>
    <row r="42" spans="1:5" x14ac:dyDescent="0.25">
      <c r="A42" s="71">
        <v>60656</v>
      </c>
      <c r="B42" s="71" t="s">
        <v>43</v>
      </c>
      <c r="C42" s="71" t="s">
        <v>20</v>
      </c>
      <c r="D42" s="74">
        <f>'Grunddaten Umlage § 3_Plan'!H42</f>
        <v>0</v>
      </c>
      <c r="E42" s="65">
        <f>'Grunddaten Umlage § 3_Plan'!I42</f>
        <v>0</v>
      </c>
    </row>
    <row r="43" spans="1:5" x14ac:dyDescent="0.25">
      <c r="A43" s="71">
        <v>60659</v>
      </c>
      <c r="B43" s="71" t="s">
        <v>44</v>
      </c>
      <c r="C43" s="71" t="s">
        <v>20</v>
      </c>
      <c r="D43" s="74">
        <f>'Grunddaten Umlage § 3_Plan'!H43</f>
        <v>0</v>
      </c>
      <c r="E43" s="65">
        <f>'Grunddaten Umlage § 3_Plan'!I43</f>
        <v>0</v>
      </c>
    </row>
    <row r="44" spans="1:5" x14ac:dyDescent="0.25">
      <c r="A44" s="71">
        <v>60660</v>
      </c>
      <c r="B44" s="71" t="s">
        <v>45</v>
      </c>
      <c r="C44" s="71" t="s">
        <v>20</v>
      </c>
      <c r="D44" s="74">
        <f>'Grunddaten Umlage § 3_Plan'!H44</f>
        <v>0</v>
      </c>
      <c r="E44" s="65">
        <f>'Grunddaten Umlage § 3_Plan'!I44</f>
        <v>0</v>
      </c>
    </row>
    <row r="45" spans="1:5" x14ac:dyDescent="0.25">
      <c r="A45" s="71">
        <v>60661</v>
      </c>
      <c r="B45" s="71" t="s">
        <v>46</v>
      </c>
      <c r="C45" s="71" t="s">
        <v>20</v>
      </c>
      <c r="D45" s="74">
        <f>'Grunddaten Umlage § 3_Plan'!H45</f>
        <v>0</v>
      </c>
      <c r="E45" s="65">
        <f>'Grunddaten Umlage § 3_Plan'!I45</f>
        <v>0</v>
      </c>
    </row>
    <row r="46" spans="1:5" x14ac:dyDescent="0.25">
      <c r="A46" s="71">
        <v>60662</v>
      </c>
      <c r="B46" s="71" t="s">
        <v>47</v>
      </c>
      <c r="C46" s="71" t="s">
        <v>20</v>
      </c>
      <c r="D46" s="74">
        <f>'Grunddaten Umlage § 3_Plan'!H46</f>
        <v>0</v>
      </c>
      <c r="E46" s="65">
        <f>'Grunddaten Umlage § 3_Plan'!I46</f>
        <v>0</v>
      </c>
    </row>
    <row r="47" spans="1:5" x14ac:dyDescent="0.25">
      <c r="A47" s="71">
        <v>60663</v>
      </c>
      <c r="B47" s="71" t="s">
        <v>48</v>
      </c>
      <c r="C47" s="71" t="s">
        <v>20</v>
      </c>
      <c r="D47" s="74">
        <f>'Grunddaten Umlage § 3_Plan'!H47</f>
        <v>0</v>
      </c>
      <c r="E47" s="65">
        <f>'Grunddaten Umlage § 3_Plan'!I47</f>
        <v>0</v>
      </c>
    </row>
    <row r="48" spans="1:5" x14ac:dyDescent="0.25">
      <c r="A48" s="71">
        <v>60664</v>
      </c>
      <c r="B48" s="71" t="s">
        <v>49</v>
      </c>
      <c r="C48" s="71" t="s">
        <v>20</v>
      </c>
      <c r="D48" s="74">
        <f>'Grunddaten Umlage § 3_Plan'!H48</f>
        <v>0</v>
      </c>
      <c r="E48" s="65">
        <f>'Grunddaten Umlage § 3_Plan'!I48</f>
        <v>0</v>
      </c>
    </row>
    <row r="49" spans="1:5" x14ac:dyDescent="0.25">
      <c r="A49" s="71">
        <v>60665</v>
      </c>
      <c r="B49" s="71" t="s">
        <v>50</v>
      </c>
      <c r="C49" s="71" t="s">
        <v>20</v>
      </c>
      <c r="D49" s="74">
        <f>'Grunddaten Umlage § 3_Plan'!H49</f>
        <v>0</v>
      </c>
      <c r="E49" s="65">
        <f>'Grunddaten Umlage § 3_Plan'!I49</f>
        <v>0</v>
      </c>
    </row>
    <row r="50" spans="1:5" x14ac:dyDescent="0.25">
      <c r="A50" s="71">
        <v>60666</v>
      </c>
      <c r="B50" s="71" t="s">
        <v>51</v>
      </c>
      <c r="C50" s="71" t="s">
        <v>20</v>
      </c>
      <c r="D50" s="74">
        <f>'Grunddaten Umlage § 3_Plan'!H50</f>
        <v>0</v>
      </c>
      <c r="E50" s="65">
        <f>'Grunddaten Umlage § 3_Plan'!I50</f>
        <v>0</v>
      </c>
    </row>
    <row r="51" spans="1:5" x14ac:dyDescent="0.25">
      <c r="A51" s="71">
        <v>60667</v>
      </c>
      <c r="B51" s="71" t="s">
        <v>52</v>
      </c>
      <c r="C51" s="71" t="s">
        <v>20</v>
      </c>
      <c r="D51" s="74">
        <f>'Grunddaten Umlage § 3_Plan'!H51</f>
        <v>0</v>
      </c>
      <c r="E51" s="65">
        <f>'Grunddaten Umlage § 3_Plan'!I51</f>
        <v>0</v>
      </c>
    </row>
    <row r="52" spans="1:5" x14ac:dyDescent="0.25">
      <c r="A52" s="71">
        <v>60668</v>
      </c>
      <c r="B52" s="71" t="s">
        <v>53</v>
      </c>
      <c r="C52" s="71" t="s">
        <v>20</v>
      </c>
      <c r="D52" s="74">
        <f>'Grunddaten Umlage § 3_Plan'!H52</f>
        <v>0</v>
      </c>
      <c r="E52" s="65">
        <f>'Grunddaten Umlage § 3_Plan'!I52</f>
        <v>0</v>
      </c>
    </row>
    <row r="53" spans="1:5" x14ac:dyDescent="0.25">
      <c r="A53" s="71">
        <v>60669</v>
      </c>
      <c r="B53" s="71" t="s">
        <v>54</v>
      </c>
      <c r="C53" s="71" t="s">
        <v>20</v>
      </c>
      <c r="D53" s="74">
        <f>'Grunddaten Umlage § 3_Plan'!H53</f>
        <v>0</v>
      </c>
      <c r="E53" s="65">
        <f>'Grunddaten Umlage § 3_Plan'!I53</f>
        <v>0</v>
      </c>
    </row>
    <row r="54" spans="1:5" x14ac:dyDescent="0.25">
      <c r="A54" s="71">
        <v>60670</v>
      </c>
      <c r="B54" s="71" t="s">
        <v>55</v>
      </c>
      <c r="C54" s="71" t="s">
        <v>20</v>
      </c>
      <c r="D54" s="74">
        <f>'Grunddaten Umlage § 3_Plan'!H54</f>
        <v>0</v>
      </c>
      <c r="E54" s="65">
        <f>'Grunddaten Umlage § 3_Plan'!I54</f>
        <v>0</v>
      </c>
    </row>
    <row r="55" spans="1:5" x14ac:dyDescent="0.25">
      <c r="A55" s="71">
        <v>61001</v>
      </c>
      <c r="B55" s="71" t="s">
        <v>56</v>
      </c>
      <c r="C55" s="71" t="s">
        <v>57</v>
      </c>
      <c r="D55" s="74">
        <f>'Grunddaten Umlage § 3_Plan'!H55</f>
        <v>0</v>
      </c>
      <c r="E55" s="65">
        <f>'Grunddaten Umlage § 3_Plan'!I55</f>
        <v>0</v>
      </c>
    </row>
    <row r="56" spans="1:5" x14ac:dyDescent="0.25">
      <c r="A56" s="71">
        <v>61002</v>
      </c>
      <c r="B56" s="71" t="s">
        <v>58</v>
      </c>
      <c r="C56" s="71" t="s">
        <v>57</v>
      </c>
      <c r="D56" s="74">
        <f>'Grunddaten Umlage § 3_Plan'!H56</f>
        <v>0</v>
      </c>
      <c r="E56" s="65">
        <f>'Grunddaten Umlage § 3_Plan'!I56</f>
        <v>0</v>
      </c>
    </row>
    <row r="57" spans="1:5" x14ac:dyDescent="0.25">
      <c r="A57" s="71">
        <v>61007</v>
      </c>
      <c r="B57" s="71" t="s">
        <v>59</v>
      </c>
      <c r="C57" s="71" t="s">
        <v>57</v>
      </c>
      <c r="D57" s="74">
        <f>'Grunddaten Umlage § 3_Plan'!H57</f>
        <v>0</v>
      </c>
      <c r="E57" s="65">
        <f>'Grunddaten Umlage § 3_Plan'!I57</f>
        <v>0</v>
      </c>
    </row>
    <row r="58" spans="1:5" x14ac:dyDescent="0.25">
      <c r="A58" s="71">
        <v>61008</v>
      </c>
      <c r="B58" s="71" t="s">
        <v>60</v>
      </c>
      <c r="C58" s="71" t="s">
        <v>57</v>
      </c>
      <c r="D58" s="74">
        <f>'Grunddaten Umlage § 3_Plan'!H58</f>
        <v>0</v>
      </c>
      <c r="E58" s="65">
        <f>'Grunddaten Umlage § 3_Plan'!I58</f>
        <v>0</v>
      </c>
    </row>
    <row r="59" spans="1:5" x14ac:dyDescent="0.25">
      <c r="A59" s="71">
        <v>61012</v>
      </c>
      <c r="B59" s="71" t="s">
        <v>61</v>
      </c>
      <c r="C59" s="71" t="s">
        <v>57</v>
      </c>
      <c r="D59" s="74">
        <f>'Grunddaten Umlage § 3_Plan'!H59</f>
        <v>0</v>
      </c>
      <c r="E59" s="65">
        <f>'Grunddaten Umlage § 3_Plan'!I59</f>
        <v>0</v>
      </c>
    </row>
    <row r="60" spans="1:5" x14ac:dyDescent="0.25">
      <c r="A60" s="71">
        <v>61013</v>
      </c>
      <c r="B60" s="71" t="s">
        <v>62</v>
      </c>
      <c r="C60" s="71" t="s">
        <v>57</v>
      </c>
      <c r="D60" s="74">
        <f>'Grunddaten Umlage § 3_Plan'!H60</f>
        <v>0</v>
      </c>
      <c r="E60" s="65">
        <f>'Grunddaten Umlage § 3_Plan'!I60</f>
        <v>0</v>
      </c>
    </row>
    <row r="61" spans="1:5" x14ac:dyDescent="0.25">
      <c r="A61" s="71">
        <v>61016</v>
      </c>
      <c r="B61" s="71" t="s">
        <v>63</v>
      </c>
      <c r="C61" s="71" t="s">
        <v>57</v>
      </c>
      <c r="D61" s="74">
        <f>'Grunddaten Umlage § 3_Plan'!H61</f>
        <v>0</v>
      </c>
      <c r="E61" s="65">
        <f>'Grunddaten Umlage § 3_Plan'!I61</f>
        <v>0</v>
      </c>
    </row>
    <row r="62" spans="1:5" x14ac:dyDescent="0.25">
      <c r="A62" s="71">
        <v>61017</v>
      </c>
      <c r="B62" s="71" t="s">
        <v>64</v>
      </c>
      <c r="C62" s="71" t="s">
        <v>57</v>
      </c>
      <c r="D62" s="74">
        <f>'Grunddaten Umlage § 3_Plan'!H62</f>
        <v>0</v>
      </c>
      <c r="E62" s="65">
        <f>'Grunddaten Umlage § 3_Plan'!I62</f>
        <v>0</v>
      </c>
    </row>
    <row r="63" spans="1:5" x14ac:dyDescent="0.25">
      <c r="A63" s="71">
        <v>61019</v>
      </c>
      <c r="B63" s="71" t="s">
        <v>65</v>
      </c>
      <c r="C63" s="71" t="s">
        <v>57</v>
      </c>
      <c r="D63" s="74">
        <f>'Grunddaten Umlage § 3_Plan'!H63</f>
        <v>0</v>
      </c>
      <c r="E63" s="65">
        <f>'Grunddaten Umlage § 3_Plan'!I63</f>
        <v>0</v>
      </c>
    </row>
    <row r="64" spans="1:5" x14ac:dyDescent="0.25">
      <c r="A64" s="71">
        <v>61020</v>
      </c>
      <c r="B64" s="71" t="s">
        <v>66</v>
      </c>
      <c r="C64" s="71" t="s">
        <v>57</v>
      </c>
      <c r="D64" s="74">
        <f>'Grunddaten Umlage § 3_Plan'!H64</f>
        <v>0</v>
      </c>
      <c r="E64" s="65">
        <f>'Grunddaten Umlage § 3_Plan'!I64</f>
        <v>0</v>
      </c>
    </row>
    <row r="65" spans="1:5" x14ac:dyDescent="0.25">
      <c r="A65" s="71">
        <v>61021</v>
      </c>
      <c r="B65" s="71" t="s">
        <v>67</v>
      </c>
      <c r="C65" s="71" t="s">
        <v>57</v>
      </c>
      <c r="D65" s="74">
        <f>'Grunddaten Umlage § 3_Plan'!H65</f>
        <v>0</v>
      </c>
      <c r="E65" s="65">
        <f>'Grunddaten Umlage § 3_Plan'!I65</f>
        <v>0</v>
      </c>
    </row>
    <row r="66" spans="1:5" x14ac:dyDescent="0.25">
      <c r="A66" s="71">
        <v>61024</v>
      </c>
      <c r="B66" s="71" t="s">
        <v>68</v>
      </c>
      <c r="C66" s="71" t="s">
        <v>57</v>
      </c>
      <c r="D66" s="74">
        <f>'Grunddaten Umlage § 3_Plan'!H66</f>
        <v>0</v>
      </c>
      <c r="E66" s="65">
        <f>'Grunddaten Umlage § 3_Plan'!I66</f>
        <v>0</v>
      </c>
    </row>
    <row r="67" spans="1:5" x14ac:dyDescent="0.25">
      <c r="A67" s="71">
        <v>61027</v>
      </c>
      <c r="B67" s="71" t="s">
        <v>69</v>
      </c>
      <c r="C67" s="71" t="s">
        <v>57</v>
      </c>
      <c r="D67" s="74">
        <f>'Grunddaten Umlage § 3_Plan'!H67</f>
        <v>0</v>
      </c>
      <c r="E67" s="65">
        <f>'Grunddaten Umlage § 3_Plan'!I67</f>
        <v>0</v>
      </c>
    </row>
    <row r="68" spans="1:5" x14ac:dyDescent="0.25">
      <c r="A68" s="71">
        <v>61030</v>
      </c>
      <c r="B68" s="71" t="s">
        <v>70</v>
      </c>
      <c r="C68" s="71" t="s">
        <v>57</v>
      </c>
      <c r="D68" s="74">
        <f>'Grunddaten Umlage § 3_Plan'!H68</f>
        <v>0</v>
      </c>
      <c r="E68" s="65">
        <f>'Grunddaten Umlage § 3_Plan'!I68</f>
        <v>0</v>
      </c>
    </row>
    <row r="69" spans="1:5" x14ac:dyDescent="0.25">
      <c r="A69" s="71">
        <v>61032</v>
      </c>
      <c r="B69" s="71" t="s">
        <v>71</v>
      </c>
      <c r="C69" s="71" t="s">
        <v>57</v>
      </c>
      <c r="D69" s="74">
        <f>'Grunddaten Umlage § 3_Plan'!H69</f>
        <v>0</v>
      </c>
      <c r="E69" s="65">
        <f>'Grunddaten Umlage § 3_Plan'!I69</f>
        <v>0</v>
      </c>
    </row>
    <row r="70" spans="1:5" x14ac:dyDescent="0.25">
      <c r="A70" s="71">
        <v>61033</v>
      </c>
      <c r="B70" s="71" t="s">
        <v>72</v>
      </c>
      <c r="C70" s="71" t="s">
        <v>57</v>
      </c>
      <c r="D70" s="74">
        <f>'Grunddaten Umlage § 3_Plan'!H70</f>
        <v>0</v>
      </c>
      <c r="E70" s="65">
        <f>'Grunddaten Umlage § 3_Plan'!I70</f>
        <v>0</v>
      </c>
    </row>
    <row r="71" spans="1:5" x14ac:dyDescent="0.25">
      <c r="A71" s="71">
        <v>61043</v>
      </c>
      <c r="B71" s="71" t="s">
        <v>73</v>
      </c>
      <c r="C71" s="71" t="s">
        <v>57</v>
      </c>
      <c r="D71" s="74">
        <f>'Grunddaten Umlage § 3_Plan'!H71</f>
        <v>0</v>
      </c>
      <c r="E71" s="65">
        <f>'Grunddaten Umlage § 3_Plan'!I71</f>
        <v>0</v>
      </c>
    </row>
    <row r="72" spans="1:5" x14ac:dyDescent="0.25">
      <c r="A72" s="71">
        <v>61045</v>
      </c>
      <c r="B72" s="71" t="s">
        <v>74</v>
      </c>
      <c r="C72" s="71" t="s">
        <v>57</v>
      </c>
      <c r="D72" s="74">
        <f>'Grunddaten Umlage § 3_Plan'!H72</f>
        <v>0</v>
      </c>
      <c r="E72" s="65">
        <f>'Grunddaten Umlage § 3_Plan'!I72</f>
        <v>0</v>
      </c>
    </row>
    <row r="73" spans="1:5" x14ac:dyDescent="0.25">
      <c r="A73" s="71">
        <v>61049</v>
      </c>
      <c r="B73" s="71" t="s">
        <v>75</v>
      </c>
      <c r="C73" s="71" t="s">
        <v>57</v>
      </c>
      <c r="D73" s="74">
        <f>'Grunddaten Umlage § 3_Plan'!H73</f>
        <v>0</v>
      </c>
      <c r="E73" s="65">
        <f>'Grunddaten Umlage § 3_Plan'!I73</f>
        <v>0</v>
      </c>
    </row>
    <row r="74" spans="1:5" x14ac:dyDescent="0.25">
      <c r="A74" s="71">
        <v>61050</v>
      </c>
      <c r="B74" s="71" t="s">
        <v>76</v>
      </c>
      <c r="C74" s="71" t="s">
        <v>57</v>
      </c>
      <c r="D74" s="74">
        <f>'Grunddaten Umlage § 3_Plan'!H74</f>
        <v>0</v>
      </c>
      <c r="E74" s="65">
        <f>'Grunddaten Umlage § 3_Plan'!I74</f>
        <v>0</v>
      </c>
    </row>
    <row r="75" spans="1:5" x14ac:dyDescent="0.25">
      <c r="A75" s="71">
        <v>61051</v>
      </c>
      <c r="B75" s="71" t="s">
        <v>77</v>
      </c>
      <c r="C75" s="71" t="s">
        <v>57</v>
      </c>
      <c r="D75" s="74">
        <f>'Grunddaten Umlage § 3_Plan'!H75</f>
        <v>199573.34183872718</v>
      </c>
      <c r="E75" s="65">
        <f>'Grunddaten Umlage § 3_Plan'!I75</f>
        <v>0</v>
      </c>
    </row>
    <row r="76" spans="1:5" x14ac:dyDescent="0.25">
      <c r="A76" s="71">
        <v>61052</v>
      </c>
      <c r="B76" s="71" t="s">
        <v>78</v>
      </c>
      <c r="C76" s="71" t="s">
        <v>57</v>
      </c>
      <c r="D76" s="74">
        <f>'Grunddaten Umlage § 3_Plan'!H76</f>
        <v>0</v>
      </c>
      <c r="E76" s="65">
        <f>'Grunddaten Umlage § 3_Plan'!I76</f>
        <v>0</v>
      </c>
    </row>
    <row r="77" spans="1:5" x14ac:dyDescent="0.25">
      <c r="A77" s="71">
        <v>61053</v>
      </c>
      <c r="B77" s="71" t="s">
        <v>57</v>
      </c>
      <c r="C77" s="71" t="s">
        <v>57</v>
      </c>
      <c r="D77" s="74">
        <f>'Grunddaten Umlage § 3_Plan'!H77</f>
        <v>0</v>
      </c>
      <c r="E77" s="65">
        <f>'Grunddaten Umlage § 3_Plan'!I77</f>
        <v>0</v>
      </c>
    </row>
    <row r="78" spans="1:5" x14ac:dyDescent="0.25">
      <c r="A78" s="71">
        <v>61054</v>
      </c>
      <c r="B78" s="71" t="s">
        <v>79</v>
      </c>
      <c r="C78" s="71" t="s">
        <v>57</v>
      </c>
      <c r="D78" s="74">
        <f>'Grunddaten Umlage § 3_Plan'!H78</f>
        <v>0</v>
      </c>
      <c r="E78" s="65">
        <f>'Grunddaten Umlage § 3_Plan'!I78</f>
        <v>0</v>
      </c>
    </row>
    <row r="79" spans="1:5" x14ac:dyDescent="0.25">
      <c r="A79" s="71">
        <v>61055</v>
      </c>
      <c r="B79" s="71" t="s">
        <v>80</v>
      </c>
      <c r="C79" s="71" t="s">
        <v>57</v>
      </c>
      <c r="D79" s="74">
        <f>'Grunddaten Umlage § 3_Plan'!H79</f>
        <v>0</v>
      </c>
      <c r="E79" s="65">
        <f>'Grunddaten Umlage § 3_Plan'!I79</f>
        <v>0</v>
      </c>
    </row>
    <row r="80" spans="1:5" x14ac:dyDescent="0.25">
      <c r="A80" s="71">
        <v>61057</v>
      </c>
      <c r="B80" s="71" t="s">
        <v>81</v>
      </c>
      <c r="C80" s="71" t="s">
        <v>57</v>
      </c>
      <c r="D80" s="74">
        <f>'Grunddaten Umlage § 3_Plan'!H80</f>
        <v>0</v>
      </c>
      <c r="E80" s="65">
        <f>'Grunddaten Umlage § 3_Plan'!I80</f>
        <v>0</v>
      </c>
    </row>
    <row r="81" spans="1:5" x14ac:dyDescent="0.25">
      <c r="A81" s="71">
        <v>61059</v>
      </c>
      <c r="B81" s="71" t="s">
        <v>82</v>
      </c>
      <c r="C81" s="71" t="s">
        <v>57</v>
      </c>
      <c r="D81" s="74">
        <f>'Grunddaten Umlage § 3_Plan'!H81</f>
        <v>0</v>
      </c>
      <c r="E81" s="65">
        <f>'Grunddaten Umlage § 3_Plan'!I81</f>
        <v>0</v>
      </c>
    </row>
    <row r="82" spans="1:5" x14ac:dyDescent="0.25">
      <c r="A82" s="71">
        <v>61060</v>
      </c>
      <c r="B82" s="71" t="s">
        <v>83</v>
      </c>
      <c r="C82" s="71" t="s">
        <v>57</v>
      </c>
      <c r="D82" s="74">
        <f>'Grunddaten Umlage § 3_Plan'!H82</f>
        <v>0</v>
      </c>
      <c r="E82" s="65">
        <f>'Grunddaten Umlage § 3_Plan'!I82</f>
        <v>0</v>
      </c>
    </row>
    <row r="83" spans="1:5" x14ac:dyDescent="0.25">
      <c r="A83" s="71">
        <v>61061</v>
      </c>
      <c r="B83" s="71" t="s">
        <v>84</v>
      </c>
      <c r="C83" s="71" t="s">
        <v>57</v>
      </c>
      <c r="D83" s="74">
        <f>'Grunddaten Umlage § 3_Plan'!H83</f>
        <v>0</v>
      </c>
      <c r="E83" s="65">
        <f>'Grunddaten Umlage § 3_Plan'!I83</f>
        <v>0</v>
      </c>
    </row>
    <row r="84" spans="1:5" x14ac:dyDescent="0.25">
      <c r="A84" s="71">
        <v>61101</v>
      </c>
      <c r="B84" s="71" t="s">
        <v>85</v>
      </c>
      <c r="C84" s="71" t="s">
        <v>86</v>
      </c>
      <c r="D84" s="74">
        <f>'Grunddaten Umlage § 3_Plan'!H84</f>
        <v>0</v>
      </c>
      <c r="E84" s="65">
        <f>'Grunddaten Umlage § 3_Plan'!I84</f>
        <v>0</v>
      </c>
    </row>
    <row r="85" spans="1:5" x14ac:dyDescent="0.25">
      <c r="A85" s="71">
        <v>61105</v>
      </c>
      <c r="B85" s="71" t="s">
        <v>87</v>
      </c>
      <c r="C85" s="71" t="s">
        <v>86</v>
      </c>
      <c r="D85" s="74">
        <f>'Grunddaten Umlage § 3_Plan'!H85</f>
        <v>0</v>
      </c>
      <c r="E85" s="65">
        <f>'Grunddaten Umlage § 3_Plan'!I85</f>
        <v>0</v>
      </c>
    </row>
    <row r="86" spans="1:5" x14ac:dyDescent="0.25">
      <c r="A86" s="71">
        <v>61106</v>
      </c>
      <c r="B86" s="71" t="s">
        <v>88</v>
      </c>
      <c r="C86" s="71" t="s">
        <v>86</v>
      </c>
      <c r="D86" s="74">
        <f>'Grunddaten Umlage § 3_Plan'!H86</f>
        <v>0</v>
      </c>
      <c r="E86" s="65">
        <f>'Grunddaten Umlage § 3_Plan'!I86</f>
        <v>0</v>
      </c>
    </row>
    <row r="87" spans="1:5" x14ac:dyDescent="0.25">
      <c r="A87" s="71">
        <v>61107</v>
      </c>
      <c r="B87" s="71" t="s">
        <v>89</v>
      </c>
      <c r="C87" s="71" t="s">
        <v>86</v>
      </c>
      <c r="D87" s="74">
        <f>'Grunddaten Umlage § 3_Plan'!H87</f>
        <v>0</v>
      </c>
      <c r="E87" s="65">
        <f>'Grunddaten Umlage § 3_Plan'!I87</f>
        <v>0</v>
      </c>
    </row>
    <row r="88" spans="1:5" x14ac:dyDescent="0.25">
      <c r="A88" s="71">
        <v>61108</v>
      </c>
      <c r="B88" s="71" t="s">
        <v>86</v>
      </c>
      <c r="C88" s="71" t="s">
        <v>86</v>
      </c>
      <c r="D88" s="74">
        <f>'Grunddaten Umlage § 3_Plan'!H88</f>
        <v>130678.24778444105</v>
      </c>
      <c r="E88" s="65">
        <f>'Grunddaten Umlage § 3_Plan'!I88</f>
        <v>0</v>
      </c>
    </row>
    <row r="89" spans="1:5" x14ac:dyDescent="0.25">
      <c r="A89" s="71">
        <v>61109</v>
      </c>
      <c r="B89" s="71" t="s">
        <v>90</v>
      </c>
      <c r="C89" s="71" t="s">
        <v>86</v>
      </c>
      <c r="D89" s="74">
        <f>'Grunddaten Umlage § 3_Plan'!H89</f>
        <v>0</v>
      </c>
      <c r="E89" s="65">
        <f>'Grunddaten Umlage § 3_Plan'!I89</f>
        <v>0</v>
      </c>
    </row>
    <row r="90" spans="1:5" x14ac:dyDescent="0.25">
      <c r="A90" s="71">
        <v>61110</v>
      </c>
      <c r="B90" s="71" t="s">
        <v>91</v>
      </c>
      <c r="C90" s="71" t="s">
        <v>86</v>
      </c>
      <c r="D90" s="74">
        <f>'Grunddaten Umlage § 3_Plan'!H90</f>
        <v>0</v>
      </c>
      <c r="E90" s="65">
        <f>'Grunddaten Umlage § 3_Plan'!I90</f>
        <v>0</v>
      </c>
    </row>
    <row r="91" spans="1:5" x14ac:dyDescent="0.25">
      <c r="A91" s="71">
        <v>61111</v>
      </c>
      <c r="B91" s="71" t="s">
        <v>92</v>
      </c>
      <c r="C91" s="71" t="s">
        <v>86</v>
      </c>
      <c r="D91" s="74">
        <f>'Grunddaten Umlage § 3_Plan'!H91</f>
        <v>0</v>
      </c>
      <c r="E91" s="65">
        <f>'Grunddaten Umlage § 3_Plan'!I91</f>
        <v>0</v>
      </c>
    </row>
    <row r="92" spans="1:5" x14ac:dyDescent="0.25">
      <c r="A92" s="71">
        <v>61112</v>
      </c>
      <c r="B92" s="71" t="s">
        <v>93</v>
      </c>
      <c r="C92" s="71" t="s">
        <v>86</v>
      </c>
      <c r="D92" s="74">
        <f>'Grunddaten Umlage § 3_Plan'!H92</f>
        <v>0</v>
      </c>
      <c r="E92" s="65">
        <f>'Grunddaten Umlage § 3_Plan'!I92</f>
        <v>0</v>
      </c>
    </row>
    <row r="93" spans="1:5" x14ac:dyDescent="0.25">
      <c r="A93" s="71">
        <v>61113</v>
      </c>
      <c r="B93" s="71" t="s">
        <v>94</v>
      </c>
      <c r="C93" s="71" t="s">
        <v>86</v>
      </c>
      <c r="D93" s="74">
        <f>'Grunddaten Umlage § 3_Plan'!H93</f>
        <v>0</v>
      </c>
      <c r="E93" s="65">
        <f>'Grunddaten Umlage § 3_Plan'!I93</f>
        <v>0</v>
      </c>
    </row>
    <row r="94" spans="1:5" x14ac:dyDescent="0.25">
      <c r="A94" s="71">
        <v>61114</v>
      </c>
      <c r="B94" s="71" t="s">
        <v>95</v>
      </c>
      <c r="C94" s="71" t="s">
        <v>86</v>
      </c>
      <c r="D94" s="74">
        <f>'Grunddaten Umlage § 3_Plan'!H94</f>
        <v>0</v>
      </c>
      <c r="E94" s="65">
        <f>'Grunddaten Umlage § 3_Plan'!I94</f>
        <v>0</v>
      </c>
    </row>
    <row r="95" spans="1:5" x14ac:dyDescent="0.25">
      <c r="A95" s="71">
        <v>61115</v>
      </c>
      <c r="B95" s="71" t="s">
        <v>96</v>
      </c>
      <c r="C95" s="71" t="s">
        <v>86</v>
      </c>
      <c r="D95" s="74">
        <f>'Grunddaten Umlage § 3_Plan'!H95</f>
        <v>0</v>
      </c>
      <c r="E95" s="65">
        <f>'Grunddaten Umlage § 3_Plan'!I95</f>
        <v>0</v>
      </c>
    </row>
    <row r="96" spans="1:5" x14ac:dyDescent="0.25">
      <c r="A96" s="71">
        <v>61116</v>
      </c>
      <c r="B96" s="71" t="s">
        <v>97</v>
      </c>
      <c r="C96" s="71" t="s">
        <v>86</v>
      </c>
      <c r="D96" s="74">
        <f>'Grunddaten Umlage § 3_Plan'!H96</f>
        <v>0</v>
      </c>
      <c r="E96" s="65">
        <f>'Grunddaten Umlage § 3_Plan'!I96</f>
        <v>0</v>
      </c>
    </row>
    <row r="97" spans="1:5" x14ac:dyDescent="0.25">
      <c r="A97" s="71">
        <v>61118</v>
      </c>
      <c r="B97" s="71" t="s">
        <v>98</v>
      </c>
      <c r="C97" s="71" t="s">
        <v>86</v>
      </c>
      <c r="D97" s="74">
        <f>'Grunddaten Umlage § 3_Plan'!H97</f>
        <v>0</v>
      </c>
      <c r="E97" s="65">
        <f>'Grunddaten Umlage § 3_Plan'!I97</f>
        <v>0</v>
      </c>
    </row>
    <row r="98" spans="1:5" x14ac:dyDescent="0.25">
      <c r="A98" s="71">
        <v>61119</v>
      </c>
      <c r="B98" s="71" t="s">
        <v>99</v>
      </c>
      <c r="C98" s="71" t="s">
        <v>86</v>
      </c>
      <c r="D98" s="74">
        <f>'Grunddaten Umlage § 3_Plan'!H98</f>
        <v>0</v>
      </c>
      <c r="E98" s="65">
        <f>'Grunddaten Umlage § 3_Plan'!I98</f>
        <v>0</v>
      </c>
    </row>
    <row r="99" spans="1:5" x14ac:dyDescent="0.25">
      <c r="A99" s="71">
        <v>61120</v>
      </c>
      <c r="B99" s="71" t="s">
        <v>100</v>
      </c>
      <c r="C99" s="71" t="s">
        <v>86</v>
      </c>
      <c r="D99" s="74">
        <f>'Grunddaten Umlage § 3_Plan'!H99</f>
        <v>0</v>
      </c>
      <c r="E99" s="65">
        <f>'Grunddaten Umlage § 3_Plan'!I99</f>
        <v>0</v>
      </c>
    </row>
    <row r="100" spans="1:5" x14ac:dyDescent="0.25">
      <c r="A100" s="71">
        <v>61203</v>
      </c>
      <c r="B100" s="71" t="s">
        <v>101</v>
      </c>
      <c r="C100" s="71" t="s">
        <v>102</v>
      </c>
      <c r="D100" s="74">
        <f>'Grunddaten Umlage § 3_Plan'!H100</f>
        <v>0</v>
      </c>
      <c r="E100" s="65">
        <f>'Grunddaten Umlage § 3_Plan'!I100</f>
        <v>0</v>
      </c>
    </row>
    <row r="101" spans="1:5" x14ac:dyDescent="0.25">
      <c r="A101" s="71">
        <v>61204</v>
      </c>
      <c r="B101" s="71" t="s">
        <v>103</v>
      </c>
      <c r="C101" s="71" t="s">
        <v>102</v>
      </c>
      <c r="D101" s="74">
        <f>'Grunddaten Umlage § 3_Plan'!H101</f>
        <v>0</v>
      </c>
      <c r="E101" s="65">
        <f>'Grunddaten Umlage § 3_Plan'!I101</f>
        <v>0</v>
      </c>
    </row>
    <row r="102" spans="1:5" x14ac:dyDescent="0.25">
      <c r="A102" s="71">
        <v>61205</v>
      </c>
      <c r="B102" s="71" t="s">
        <v>104</v>
      </c>
      <c r="C102" s="71" t="s">
        <v>102</v>
      </c>
      <c r="D102" s="74">
        <f>'Grunddaten Umlage § 3_Plan'!H102</f>
        <v>0</v>
      </c>
      <c r="E102" s="65">
        <f>'Grunddaten Umlage § 3_Plan'!I102</f>
        <v>0</v>
      </c>
    </row>
    <row r="103" spans="1:5" x14ac:dyDescent="0.25">
      <c r="A103" s="71">
        <v>61206</v>
      </c>
      <c r="B103" s="71" t="s">
        <v>105</v>
      </c>
      <c r="C103" s="71" t="s">
        <v>102</v>
      </c>
      <c r="D103" s="74">
        <f>'Grunddaten Umlage § 3_Plan'!H103</f>
        <v>0</v>
      </c>
      <c r="E103" s="65">
        <f>'Grunddaten Umlage § 3_Plan'!I103</f>
        <v>0</v>
      </c>
    </row>
    <row r="104" spans="1:5" x14ac:dyDescent="0.25">
      <c r="A104" s="71">
        <v>61207</v>
      </c>
      <c r="B104" s="71" t="s">
        <v>106</v>
      </c>
      <c r="C104" s="71" t="s">
        <v>102</v>
      </c>
      <c r="D104" s="74">
        <f>'Grunddaten Umlage § 3_Plan'!H104</f>
        <v>0</v>
      </c>
      <c r="E104" s="65">
        <f>'Grunddaten Umlage § 3_Plan'!I104</f>
        <v>0</v>
      </c>
    </row>
    <row r="105" spans="1:5" x14ac:dyDescent="0.25">
      <c r="A105" s="71">
        <v>61213</v>
      </c>
      <c r="B105" s="71" t="s">
        <v>107</v>
      </c>
      <c r="C105" s="71" t="s">
        <v>102</v>
      </c>
      <c r="D105" s="74">
        <f>'Grunddaten Umlage § 3_Plan'!H105</f>
        <v>0</v>
      </c>
      <c r="E105" s="65">
        <f>'Grunddaten Umlage § 3_Plan'!I105</f>
        <v>0</v>
      </c>
    </row>
    <row r="106" spans="1:5" x14ac:dyDescent="0.25">
      <c r="A106" s="71">
        <v>61215</v>
      </c>
      <c r="B106" s="71" t="s">
        <v>108</v>
      </c>
      <c r="C106" s="71" t="s">
        <v>102</v>
      </c>
      <c r="D106" s="74">
        <f>'Grunddaten Umlage § 3_Plan'!H106</f>
        <v>0</v>
      </c>
      <c r="E106" s="65">
        <f>'Grunddaten Umlage § 3_Plan'!I106</f>
        <v>0</v>
      </c>
    </row>
    <row r="107" spans="1:5" x14ac:dyDescent="0.25">
      <c r="A107" s="71">
        <v>61217</v>
      </c>
      <c r="B107" s="71" t="s">
        <v>109</v>
      </c>
      <c r="C107" s="71" t="s">
        <v>102</v>
      </c>
      <c r="D107" s="74">
        <f>'Grunddaten Umlage § 3_Plan'!H107</f>
        <v>0</v>
      </c>
      <c r="E107" s="65">
        <f>'Grunddaten Umlage § 3_Plan'!I107</f>
        <v>0</v>
      </c>
    </row>
    <row r="108" spans="1:5" x14ac:dyDescent="0.25">
      <c r="A108" s="71">
        <v>61222</v>
      </c>
      <c r="B108" s="71" t="s">
        <v>110</v>
      </c>
      <c r="C108" s="71" t="s">
        <v>102</v>
      </c>
      <c r="D108" s="74">
        <f>'Grunddaten Umlage § 3_Plan'!H108</f>
        <v>0</v>
      </c>
      <c r="E108" s="65">
        <f>'Grunddaten Umlage § 3_Plan'!I108</f>
        <v>0</v>
      </c>
    </row>
    <row r="109" spans="1:5" x14ac:dyDescent="0.25">
      <c r="A109" s="71">
        <v>61236</v>
      </c>
      <c r="B109" s="71" t="s">
        <v>111</v>
      </c>
      <c r="C109" s="71" t="s">
        <v>102</v>
      </c>
      <c r="D109" s="74">
        <f>'Grunddaten Umlage § 3_Plan'!H109</f>
        <v>0</v>
      </c>
      <c r="E109" s="65">
        <f>'Grunddaten Umlage § 3_Plan'!I109</f>
        <v>0</v>
      </c>
    </row>
    <row r="110" spans="1:5" x14ac:dyDescent="0.25">
      <c r="A110" s="71">
        <v>61243</v>
      </c>
      <c r="B110" s="71" t="s">
        <v>112</v>
      </c>
      <c r="C110" s="71" t="s">
        <v>102</v>
      </c>
      <c r="D110" s="74">
        <f>'Grunddaten Umlage § 3_Plan'!H110</f>
        <v>0</v>
      </c>
      <c r="E110" s="65">
        <f>'Grunddaten Umlage § 3_Plan'!I110</f>
        <v>0</v>
      </c>
    </row>
    <row r="111" spans="1:5" x14ac:dyDescent="0.25">
      <c r="A111" s="71">
        <v>61247</v>
      </c>
      <c r="B111" s="71" t="s">
        <v>113</v>
      </c>
      <c r="C111" s="71" t="s">
        <v>102</v>
      </c>
      <c r="D111" s="74">
        <f>'Grunddaten Umlage § 3_Plan'!H111</f>
        <v>0</v>
      </c>
      <c r="E111" s="65">
        <f>'Grunddaten Umlage § 3_Plan'!I111</f>
        <v>0</v>
      </c>
    </row>
    <row r="112" spans="1:5" x14ac:dyDescent="0.25">
      <c r="A112" s="71">
        <v>61251</v>
      </c>
      <c r="B112" s="71" t="s">
        <v>114</v>
      </c>
      <c r="C112" s="71" t="s">
        <v>102</v>
      </c>
      <c r="D112" s="74">
        <f>'Grunddaten Umlage § 3_Plan'!H112</f>
        <v>0</v>
      </c>
      <c r="E112" s="65">
        <f>'Grunddaten Umlage § 3_Plan'!I112</f>
        <v>0</v>
      </c>
    </row>
    <row r="113" spans="1:5" x14ac:dyDescent="0.25">
      <c r="A113" s="71">
        <v>61252</v>
      </c>
      <c r="B113" s="71" t="s">
        <v>115</v>
      </c>
      <c r="C113" s="71" t="s">
        <v>102</v>
      </c>
      <c r="D113" s="74">
        <f>'Grunddaten Umlage § 3_Plan'!H113</f>
        <v>0</v>
      </c>
      <c r="E113" s="65">
        <f>'Grunddaten Umlage § 3_Plan'!I113</f>
        <v>0</v>
      </c>
    </row>
    <row r="114" spans="1:5" x14ac:dyDescent="0.25">
      <c r="A114" s="71">
        <v>61253</v>
      </c>
      <c r="B114" s="71" t="s">
        <v>116</v>
      </c>
      <c r="C114" s="71" t="s">
        <v>102</v>
      </c>
      <c r="D114" s="74">
        <f>'Grunddaten Umlage § 3_Plan'!H114</f>
        <v>0</v>
      </c>
      <c r="E114" s="65">
        <f>'Grunddaten Umlage § 3_Plan'!I114</f>
        <v>0</v>
      </c>
    </row>
    <row r="115" spans="1:5" x14ac:dyDescent="0.25">
      <c r="A115" s="71">
        <v>61254</v>
      </c>
      <c r="B115" s="71" t="s">
        <v>117</v>
      </c>
      <c r="C115" s="71" t="s">
        <v>102</v>
      </c>
      <c r="D115" s="74">
        <f>'Grunddaten Umlage § 3_Plan'!H115</f>
        <v>0</v>
      </c>
      <c r="E115" s="65">
        <f>'Grunddaten Umlage § 3_Plan'!I115</f>
        <v>0</v>
      </c>
    </row>
    <row r="116" spans="1:5" x14ac:dyDescent="0.25">
      <c r="A116" s="71">
        <v>61255</v>
      </c>
      <c r="B116" s="71" t="s">
        <v>118</v>
      </c>
      <c r="C116" s="71" t="s">
        <v>102</v>
      </c>
      <c r="D116" s="74">
        <f>'Grunddaten Umlage § 3_Plan'!H116</f>
        <v>0</v>
      </c>
      <c r="E116" s="65">
        <f>'Grunddaten Umlage § 3_Plan'!I116</f>
        <v>0</v>
      </c>
    </row>
    <row r="117" spans="1:5" x14ac:dyDescent="0.25">
      <c r="A117" s="71">
        <v>61256</v>
      </c>
      <c r="B117" s="71" t="s">
        <v>119</v>
      </c>
      <c r="C117" s="71" t="s">
        <v>102</v>
      </c>
      <c r="D117" s="74">
        <f>'Grunddaten Umlage § 3_Plan'!H117</f>
        <v>0</v>
      </c>
      <c r="E117" s="65">
        <f>'Grunddaten Umlage § 3_Plan'!I117</f>
        <v>0</v>
      </c>
    </row>
    <row r="118" spans="1:5" x14ac:dyDescent="0.25">
      <c r="A118" s="71">
        <v>61257</v>
      </c>
      <c r="B118" s="71" t="s">
        <v>120</v>
      </c>
      <c r="C118" s="71" t="s">
        <v>102</v>
      </c>
      <c r="D118" s="74">
        <f>'Grunddaten Umlage § 3_Plan'!H118</f>
        <v>0</v>
      </c>
      <c r="E118" s="65">
        <f>'Grunddaten Umlage § 3_Plan'!I118</f>
        <v>0</v>
      </c>
    </row>
    <row r="119" spans="1:5" x14ac:dyDescent="0.25">
      <c r="A119" s="71">
        <v>61258</v>
      </c>
      <c r="B119" s="71" t="s">
        <v>121</v>
      </c>
      <c r="C119" s="71" t="s">
        <v>102</v>
      </c>
      <c r="D119" s="74">
        <f>'Grunddaten Umlage § 3_Plan'!H119</f>
        <v>0</v>
      </c>
      <c r="E119" s="65">
        <f>'Grunddaten Umlage § 3_Plan'!I119</f>
        <v>0</v>
      </c>
    </row>
    <row r="120" spans="1:5" x14ac:dyDescent="0.25">
      <c r="A120" s="71">
        <v>61259</v>
      </c>
      <c r="B120" s="71" t="s">
        <v>102</v>
      </c>
      <c r="C120" s="71" t="s">
        <v>102</v>
      </c>
      <c r="D120" s="74">
        <f>'Grunddaten Umlage § 3_Plan'!H120</f>
        <v>0</v>
      </c>
      <c r="E120" s="65">
        <f>'Grunddaten Umlage § 3_Plan'!I120</f>
        <v>0</v>
      </c>
    </row>
    <row r="121" spans="1:5" x14ac:dyDescent="0.25">
      <c r="A121" s="71">
        <v>61260</v>
      </c>
      <c r="B121" s="71" t="s">
        <v>122</v>
      </c>
      <c r="C121" s="71" t="s">
        <v>102</v>
      </c>
      <c r="D121" s="74">
        <f>'Grunddaten Umlage § 3_Plan'!H121</f>
        <v>0</v>
      </c>
      <c r="E121" s="65">
        <f>'Grunddaten Umlage § 3_Plan'!I121</f>
        <v>0</v>
      </c>
    </row>
    <row r="122" spans="1:5" x14ac:dyDescent="0.25">
      <c r="A122" s="71">
        <v>61261</v>
      </c>
      <c r="B122" s="71" t="s">
        <v>123</v>
      </c>
      <c r="C122" s="71" t="s">
        <v>102</v>
      </c>
      <c r="D122" s="74">
        <f>'Grunddaten Umlage § 3_Plan'!H122</f>
        <v>0</v>
      </c>
      <c r="E122" s="65">
        <f>'Grunddaten Umlage § 3_Plan'!I122</f>
        <v>0</v>
      </c>
    </row>
    <row r="123" spans="1:5" x14ac:dyDescent="0.25">
      <c r="A123" s="71">
        <v>61262</v>
      </c>
      <c r="B123" s="71" t="s">
        <v>124</v>
      </c>
      <c r="C123" s="71" t="s">
        <v>102</v>
      </c>
      <c r="D123" s="74">
        <f>'Grunddaten Umlage § 3_Plan'!H123</f>
        <v>0</v>
      </c>
      <c r="E123" s="65">
        <f>'Grunddaten Umlage § 3_Plan'!I123</f>
        <v>0</v>
      </c>
    </row>
    <row r="124" spans="1:5" x14ac:dyDescent="0.25">
      <c r="A124" s="71">
        <v>61263</v>
      </c>
      <c r="B124" s="71" t="s">
        <v>125</v>
      </c>
      <c r="C124" s="71" t="s">
        <v>102</v>
      </c>
      <c r="D124" s="74">
        <f>'Grunddaten Umlage § 3_Plan'!H124</f>
        <v>0</v>
      </c>
      <c r="E124" s="65">
        <f>'Grunddaten Umlage § 3_Plan'!I124</f>
        <v>0</v>
      </c>
    </row>
    <row r="125" spans="1:5" x14ac:dyDescent="0.25">
      <c r="A125" s="71">
        <v>61264</v>
      </c>
      <c r="B125" s="71" t="s">
        <v>126</v>
      </c>
      <c r="C125" s="71" t="s">
        <v>102</v>
      </c>
      <c r="D125" s="74">
        <f>'Grunddaten Umlage § 3_Plan'!H125</f>
        <v>0</v>
      </c>
      <c r="E125" s="65">
        <f>'Grunddaten Umlage § 3_Plan'!I125</f>
        <v>0</v>
      </c>
    </row>
    <row r="126" spans="1:5" x14ac:dyDescent="0.25">
      <c r="A126" s="71">
        <v>61265</v>
      </c>
      <c r="B126" s="71" t="s">
        <v>127</v>
      </c>
      <c r="C126" s="71" t="s">
        <v>102</v>
      </c>
      <c r="D126" s="74">
        <f>'Grunddaten Umlage § 3_Plan'!H126</f>
        <v>0</v>
      </c>
      <c r="E126" s="65">
        <f>'Grunddaten Umlage § 3_Plan'!I126</f>
        <v>0</v>
      </c>
    </row>
    <row r="127" spans="1:5" x14ac:dyDescent="0.25">
      <c r="A127" s="71">
        <v>61266</v>
      </c>
      <c r="B127" s="71" t="s">
        <v>128</v>
      </c>
      <c r="C127" s="71" t="s">
        <v>102</v>
      </c>
      <c r="D127" s="74">
        <f>'Grunddaten Umlage § 3_Plan'!H127</f>
        <v>0</v>
      </c>
      <c r="E127" s="65">
        <f>'Grunddaten Umlage § 3_Plan'!I127</f>
        <v>0</v>
      </c>
    </row>
    <row r="128" spans="1:5" x14ac:dyDescent="0.25">
      <c r="A128" s="71">
        <v>61267</v>
      </c>
      <c r="B128" s="71" t="s">
        <v>129</v>
      </c>
      <c r="C128" s="71" t="s">
        <v>102</v>
      </c>
      <c r="D128" s="74">
        <f>'Grunddaten Umlage § 3_Plan'!H128</f>
        <v>0</v>
      </c>
      <c r="E128" s="65">
        <f>'Grunddaten Umlage § 3_Plan'!I128</f>
        <v>0</v>
      </c>
    </row>
    <row r="129" spans="1:5" x14ac:dyDescent="0.25">
      <c r="A129" s="71">
        <v>61410</v>
      </c>
      <c r="B129" s="71" t="s">
        <v>130</v>
      </c>
      <c r="C129" s="71" t="s">
        <v>131</v>
      </c>
      <c r="D129" s="74">
        <f>'Grunddaten Umlage § 3_Plan'!H129</f>
        <v>0</v>
      </c>
      <c r="E129" s="65">
        <f>'Grunddaten Umlage § 3_Plan'!I129</f>
        <v>0</v>
      </c>
    </row>
    <row r="130" spans="1:5" x14ac:dyDescent="0.25">
      <c r="A130" s="71">
        <v>61413</v>
      </c>
      <c r="B130" s="71" t="s">
        <v>132</v>
      </c>
      <c r="C130" s="71" t="s">
        <v>131</v>
      </c>
      <c r="D130" s="74">
        <f>'Grunddaten Umlage § 3_Plan'!H130</f>
        <v>0</v>
      </c>
      <c r="E130" s="65">
        <f>'Grunddaten Umlage § 3_Plan'!I130</f>
        <v>0</v>
      </c>
    </row>
    <row r="131" spans="1:5" x14ac:dyDescent="0.25">
      <c r="A131" s="71">
        <v>61425</v>
      </c>
      <c r="B131" s="71" t="s">
        <v>133</v>
      </c>
      <c r="C131" s="71" t="s">
        <v>131</v>
      </c>
      <c r="D131" s="74">
        <f>'Grunddaten Umlage § 3_Plan'!H131</f>
        <v>0</v>
      </c>
      <c r="E131" s="65">
        <f>'Grunddaten Umlage § 3_Plan'!I131</f>
        <v>0</v>
      </c>
    </row>
    <row r="132" spans="1:5" x14ac:dyDescent="0.25">
      <c r="A132" s="71">
        <v>61428</v>
      </c>
      <c r="B132" s="71" t="s">
        <v>134</v>
      </c>
      <c r="C132" s="71" t="s">
        <v>131</v>
      </c>
      <c r="D132" s="74">
        <f>'Grunddaten Umlage § 3_Plan'!H132</f>
        <v>0</v>
      </c>
      <c r="E132" s="65">
        <f>'Grunddaten Umlage § 3_Plan'!I132</f>
        <v>0</v>
      </c>
    </row>
    <row r="133" spans="1:5" x14ac:dyDescent="0.25">
      <c r="A133" s="71">
        <v>61437</v>
      </c>
      <c r="B133" s="71" t="s">
        <v>135</v>
      </c>
      <c r="C133" s="71" t="s">
        <v>131</v>
      </c>
      <c r="D133" s="74">
        <f>'Grunddaten Umlage § 3_Plan'!H133</f>
        <v>0</v>
      </c>
      <c r="E133" s="65">
        <f>'Grunddaten Umlage § 3_Plan'!I133</f>
        <v>0</v>
      </c>
    </row>
    <row r="134" spans="1:5" x14ac:dyDescent="0.25">
      <c r="A134" s="71">
        <v>61438</v>
      </c>
      <c r="B134" s="71" t="s">
        <v>131</v>
      </c>
      <c r="C134" s="71" t="s">
        <v>131</v>
      </c>
      <c r="D134" s="74">
        <f>'Grunddaten Umlage § 3_Plan'!H134</f>
        <v>0</v>
      </c>
      <c r="E134" s="65">
        <f>'Grunddaten Umlage § 3_Plan'!I134</f>
        <v>0</v>
      </c>
    </row>
    <row r="135" spans="1:5" x14ac:dyDescent="0.25">
      <c r="A135" s="71">
        <v>61439</v>
      </c>
      <c r="B135" s="71" t="s">
        <v>136</v>
      </c>
      <c r="C135" s="71" t="s">
        <v>131</v>
      </c>
      <c r="D135" s="74">
        <f>'Grunddaten Umlage § 3_Plan'!H135</f>
        <v>0</v>
      </c>
      <c r="E135" s="65">
        <f>'Grunddaten Umlage § 3_Plan'!I135</f>
        <v>0</v>
      </c>
    </row>
    <row r="136" spans="1:5" x14ac:dyDescent="0.25">
      <c r="A136" s="71">
        <v>61440</v>
      </c>
      <c r="B136" s="71" t="s">
        <v>137</v>
      </c>
      <c r="C136" s="71" t="s">
        <v>131</v>
      </c>
      <c r="D136" s="74">
        <f>'Grunddaten Umlage § 3_Plan'!H136</f>
        <v>0</v>
      </c>
      <c r="E136" s="65">
        <f>'Grunddaten Umlage § 3_Plan'!I136</f>
        <v>0</v>
      </c>
    </row>
    <row r="137" spans="1:5" x14ac:dyDescent="0.25">
      <c r="A137" s="71">
        <v>61441</v>
      </c>
      <c r="B137" s="71" t="s">
        <v>138</v>
      </c>
      <c r="C137" s="71" t="s">
        <v>131</v>
      </c>
      <c r="D137" s="74">
        <f>'Grunddaten Umlage § 3_Plan'!H137</f>
        <v>0</v>
      </c>
      <c r="E137" s="65">
        <f>'Grunddaten Umlage § 3_Plan'!I137</f>
        <v>0</v>
      </c>
    </row>
    <row r="138" spans="1:5" x14ac:dyDescent="0.25">
      <c r="A138" s="71">
        <v>61442</v>
      </c>
      <c r="B138" s="71" t="s">
        <v>139</v>
      </c>
      <c r="C138" s="71" t="s">
        <v>131</v>
      </c>
      <c r="D138" s="74">
        <f>'Grunddaten Umlage § 3_Plan'!H138</f>
        <v>0</v>
      </c>
      <c r="E138" s="65">
        <f>'Grunddaten Umlage § 3_Plan'!I138</f>
        <v>0</v>
      </c>
    </row>
    <row r="139" spans="1:5" x14ac:dyDescent="0.25">
      <c r="A139" s="71">
        <v>61443</v>
      </c>
      <c r="B139" s="71" t="s">
        <v>140</v>
      </c>
      <c r="C139" s="71" t="s">
        <v>131</v>
      </c>
      <c r="D139" s="74">
        <f>'Grunddaten Umlage § 3_Plan'!H139</f>
        <v>200794.64023558758</v>
      </c>
      <c r="E139" s="65">
        <f>'Grunddaten Umlage § 3_Plan'!I139</f>
        <v>0</v>
      </c>
    </row>
    <row r="140" spans="1:5" x14ac:dyDescent="0.25">
      <c r="A140" s="71">
        <v>61444</v>
      </c>
      <c r="B140" s="71" t="s">
        <v>141</v>
      </c>
      <c r="C140" s="71" t="s">
        <v>131</v>
      </c>
      <c r="D140" s="74">
        <f>'Grunddaten Umlage § 3_Plan'!H140</f>
        <v>0</v>
      </c>
      <c r="E140" s="65">
        <f>'Grunddaten Umlage § 3_Plan'!I140</f>
        <v>0</v>
      </c>
    </row>
    <row r="141" spans="1:5" x14ac:dyDescent="0.25">
      <c r="A141" s="71">
        <v>61445</v>
      </c>
      <c r="B141" s="71" t="s">
        <v>142</v>
      </c>
      <c r="C141" s="71" t="s">
        <v>131</v>
      </c>
      <c r="D141" s="74">
        <f>'Grunddaten Umlage § 3_Plan'!H141</f>
        <v>0</v>
      </c>
      <c r="E141" s="65">
        <f>'Grunddaten Umlage § 3_Plan'!I141</f>
        <v>0</v>
      </c>
    </row>
    <row r="142" spans="1:5" x14ac:dyDescent="0.25">
      <c r="A142" s="71">
        <v>61446</v>
      </c>
      <c r="B142" s="71" t="s">
        <v>143</v>
      </c>
      <c r="C142" s="71" t="s">
        <v>131</v>
      </c>
      <c r="D142" s="74">
        <f>'Grunddaten Umlage § 3_Plan'!H142</f>
        <v>0</v>
      </c>
      <c r="E142" s="65">
        <f>'Grunddaten Umlage § 3_Plan'!I142</f>
        <v>0</v>
      </c>
    </row>
    <row r="143" spans="1:5" x14ac:dyDescent="0.25">
      <c r="A143" s="71">
        <v>61611</v>
      </c>
      <c r="B143" s="71" t="s">
        <v>144</v>
      </c>
      <c r="C143" s="71" t="s">
        <v>145</v>
      </c>
      <c r="D143" s="74">
        <f>'Grunddaten Umlage § 3_Plan'!H143</f>
        <v>0</v>
      </c>
      <c r="E143" s="65">
        <f>'Grunddaten Umlage § 3_Plan'!I143</f>
        <v>0</v>
      </c>
    </row>
    <row r="144" spans="1:5" x14ac:dyDescent="0.25">
      <c r="A144" s="71">
        <v>61612</v>
      </c>
      <c r="B144" s="71" t="s">
        <v>146</v>
      </c>
      <c r="C144" s="71" t="s">
        <v>145</v>
      </c>
      <c r="D144" s="74">
        <f>'Grunddaten Umlage § 3_Plan'!H144</f>
        <v>0</v>
      </c>
      <c r="E144" s="65">
        <f>'Grunddaten Umlage § 3_Plan'!I144</f>
        <v>0</v>
      </c>
    </row>
    <row r="145" spans="1:5" x14ac:dyDescent="0.25">
      <c r="A145" s="71">
        <v>61615</v>
      </c>
      <c r="B145" s="71" t="s">
        <v>147</v>
      </c>
      <c r="C145" s="71" t="s">
        <v>145</v>
      </c>
      <c r="D145" s="74">
        <f>'Grunddaten Umlage § 3_Plan'!H145</f>
        <v>0</v>
      </c>
      <c r="E145" s="65">
        <f>'Grunddaten Umlage § 3_Plan'!I145</f>
        <v>0</v>
      </c>
    </row>
    <row r="146" spans="1:5" x14ac:dyDescent="0.25">
      <c r="A146" s="71">
        <v>61618</v>
      </c>
      <c r="B146" s="71" t="s">
        <v>148</v>
      </c>
      <c r="C146" s="71" t="s">
        <v>145</v>
      </c>
      <c r="D146" s="74">
        <f>'Grunddaten Umlage § 3_Plan'!H146</f>
        <v>0</v>
      </c>
      <c r="E146" s="65">
        <f>'Grunddaten Umlage § 3_Plan'!I146</f>
        <v>0</v>
      </c>
    </row>
    <row r="147" spans="1:5" x14ac:dyDescent="0.25">
      <c r="A147" s="71">
        <v>61621</v>
      </c>
      <c r="B147" s="71" t="s">
        <v>149</v>
      </c>
      <c r="C147" s="71" t="s">
        <v>145</v>
      </c>
      <c r="D147" s="74">
        <f>'Grunddaten Umlage § 3_Plan'!H147</f>
        <v>0</v>
      </c>
      <c r="E147" s="65">
        <f>'Grunddaten Umlage § 3_Plan'!I147</f>
        <v>0</v>
      </c>
    </row>
    <row r="148" spans="1:5" x14ac:dyDescent="0.25">
      <c r="A148" s="71">
        <v>61624</v>
      </c>
      <c r="B148" s="71" t="s">
        <v>150</v>
      </c>
      <c r="C148" s="71" t="s">
        <v>145</v>
      </c>
      <c r="D148" s="74">
        <f>'Grunddaten Umlage § 3_Plan'!H148</f>
        <v>0</v>
      </c>
      <c r="E148" s="65">
        <f>'Grunddaten Umlage § 3_Plan'!I148</f>
        <v>0</v>
      </c>
    </row>
    <row r="149" spans="1:5" x14ac:dyDescent="0.25">
      <c r="A149" s="71">
        <v>61625</v>
      </c>
      <c r="B149" s="71" t="s">
        <v>145</v>
      </c>
      <c r="C149" s="71" t="s">
        <v>145</v>
      </c>
      <c r="D149" s="74">
        <f>'Grunddaten Umlage § 3_Plan'!H149</f>
        <v>191557.49368701925</v>
      </c>
      <c r="E149" s="65">
        <f>'Grunddaten Umlage § 3_Plan'!I149</f>
        <v>0</v>
      </c>
    </row>
    <row r="150" spans="1:5" x14ac:dyDescent="0.25">
      <c r="A150" s="71">
        <v>61626</v>
      </c>
      <c r="B150" s="71" t="s">
        <v>151</v>
      </c>
      <c r="C150" s="71" t="s">
        <v>145</v>
      </c>
      <c r="D150" s="74">
        <f>'Grunddaten Umlage § 3_Plan'!H150</f>
        <v>0</v>
      </c>
      <c r="E150" s="65">
        <f>'Grunddaten Umlage § 3_Plan'!I150</f>
        <v>0</v>
      </c>
    </row>
    <row r="151" spans="1:5" x14ac:dyDescent="0.25">
      <c r="A151" s="71">
        <v>61627</v>
      </c>
      <c r="B151" s="71" t="s">
        <v>152</v>
      </c>
      <c r="C151" s="71" t="s">
        <v>145</v>
      </c>
      <c r="D151" s="74">
        <f>'Grunddaten Umlage § 3_Plan'!H151</f>
        <v>0</v>
      </c>
      <c r="E151" s="65">
        <f>'Grunddaten Umlage § 3_Plan'!I151</f>
        <v>0</v>
      </c>
    </row>
    <row r="152" spans="1:5" x14ac:dyDescent="0.25">
      <c r="A152" s="71">
        <v>61628</v>
      </c>
      <c r="B152" s="71" t="s">
        <v>153</v>
      </c>
      <c r="C152" s="71" t="s">
        <v>145</v>
      </c>
      <c r="D152" s="74">
        <f>'Grunddaten Umlage § 3_Plan'!H152</f>
        <v>0</v>
      </c>
      <c r="E152" s="65">
        <f>'Grunddaten Umlage § 3_Plan'!I152</f>
        <v>0</v>
      </c>
    </row>
    <row r="153" spans="1:5" x14ac:dyDescent="0.25">
      <c r="A153" s="71">
        <v>61629</v>
      </c>
      <c r="B153" s="71" t="s">
        <v>154</v>
      </c>
      <c r="C153" s="71" t="s">
        <v>145</v>
      </c>
      <c r="D153" s="74">
        <f>'Grunddaten Umlage § 3_Plan'!H153</f>
        <v>0</v>
      </c>
      <c r="E153" s="65">
        <f>'Grunddaten Umlage § 3_Plan'!I153</f>
        <v>0</v>
      </c>
    </row>
    <row r="154" spans="1:5" x14ac:dyDescent="0.25">
      <c r="A154" s="71">
        <v>61630</v>
      </c>
      <c r="B154" s="71" t="s">
        <v>155</v>
      </c>
      <c r="C154" s="71" t="s">
        <v>145</v>
      </c>
      <c r="D154" s="74">
        <f>'Grunddaten Umlage § 3_Plan'!H154</f>
        <v>0</v>
      </c>
      <c r="E154" s="65">
        <f>'Grunddaten Umlage § 3_Plan'!I154</f>
        <v>0</v>
      </c>
    </row>
    <row r="155" spans="1:5" x14ac:dyDescent="0.25">
      <c r="A155" s="71">
        <v>61631</v>
      </c>
      <c r="B155" s="71" t="s">
        <v>156</v>
      </c>
      <c r="C155" s="71" t="s">
        <v>145</v>
      </c>
      <c r="D155" s="74">
        <f>'Grunddaten Umlage § 3_Plan'!H155</f>
        <v>190778.79469257963</v>
      </c>
      <c r="E155" s="65">
        <f>'Grunddaten Umlage § 3_Plan'!I155</f>
        <v>0</v>
      </c>
    </row>
    <row r="156" spans="1:5" x14ac:dyDescent="0.25">
      <c r="A156" s="71">
        <v>61632</v>
      </c>
      <c r="B156" s="71" t="s">
        <v>157</v>
      </c>
      <c r="C156" s="71" t="s">
        <v>145</v>
      </c>
      <c r="D156" s="74">
        <f>'Grunddaten Umlage § 3_Plan'!H156</f>
        <v>0</v>
      </c>
      <c r="E156" s="65">
        <f>'Grunddaten Umlage § 3_Plan'!I156</f>
        <v>0</v>
      </c>
    </row>
    <row r="157" spans="1:5" x14ac:dyDescent="0.25">
      <c r="A157" s="71">
        <v>61633</v>
      </c>
      <c r="B157" s="71" t="s">
        <v>158</v>
      </c>
      <c r="C157" s="71" t="s">
        <v>145</v>
      </c>
      <c r="D157" s="74">
        <f>'Grunddaten Umlage § 3_Plan'!H157</f>
        <v>0</v>
      </c>
      <c r="E157" s="65">
        <f>'Grunddaten Umlage § 3_Plan'!I157</f>
        <v>0</v>
      </c>
    </row>
    <row r="158" spans="1:5" x14ac:dyDescent="0.25">
      <c r="A158" s="71">
        <v>61701</v>
      </c>
      <c r="B158" s="71" t="s">
        <v>159</v>
      </c>
      <c r="C158" s="71" t="s">
        <v>160</v>
      </c>
      <c r="D158" s="74">
        <f>'Grunddaten Umlage § 3_Plan'!H158</f>
        <v>0</v>
      </c>
      <c r="E158" s="65">
        <f>'Grunddaten Umlage § 3_Plan'!I158</f>
        <v>0</v>
      </c>
    </row>
    <row r="159" spans="1:5" x14ac:dyDescent="0.25">
      <c r="A159" s="71">
        <v>61708</v>
      </c>
      <c r="B159" s="71" t="s">
        <v>161</v>
      </c>
      <c r="C159" s="71" t="s">
        <v>160</v>
      </c>
      <c r="D159" s="74">
        <f>'Grunddaten Umlage § 3_Plan'!H159</f>
        <v>0</v>
      </c>
      <c r="E159" s="65">
        <f>'Grunddaten Umlage § 3_Plan'!I159</f>
        <v>0</v>
      </c>
    </row>
    <row r="160" spans="1:5" x14ac:dyDescent="0.25">
      <c r="A160" s="71">
        <v>61710</v>
      </c>
      <c r="B160" s="71" t="s">
        <v>162</v>
      </c>
      <c r="C160" s="71" t="s">
        <v>160</v>
      </c>
      <c r="D160" s="74">
        <f>'Grunddaten Umlage § 3_Plan'!H160</f>
        <v>0</v>
      </c>
      <c r="E160" s="65">
        <f>'Grunddaten Umlage § 3_Plan'!I160</f>
        <v>0</v>
      </c>
    </row>
    <row r="161" spans="1:5" x14ac:dyDescent="0.25">
      <c r="A161" s="71">
        <v>61711</v>
      </c>
      <c r="B161" s="71" t="s">
        <v>163</v>
      </c>
      <c r="C161" s="71" t="s">
        <v>160</v>
      </c>
      <c r="D161" s="74">
        <f>'Grunddaten Umlage § 3_Plan'!H161</f>
        <v>0</v>
      </c>
      <c r="E161" s="65">
        <f>'Grunddaten Umlage § 3_Plan'!I161</f>
        <v>0</v>
      </c>
    </row>
    <row r="162" spans="1:5" x14ac:dyDescent="0.25">
      <c r="A162" s="71">
        <v>61716</v>
      </c>
      <c r="B162" s="71" t="s">
        <v>164</v>
      </c>
      <c r="C162" s="71" t="s">
        <v>160</v>
      </c>
      <c r="D162" s="74">
        <f>'Grunddaten Umlage § 3_Plan'!H162</f>
        <v>0</v>
      </c>
      <c r="E162" s="65">
        <f>'Grunddaten Umlage § 3_Plan'!I162</f>
        <v>0</v>
      </c>
    </row>
    <row r="163" spans="1:5" x14ac:dyDescent="0.25">
      <c r="A163" s="71">
        <v>61719</v>
      </c>
      <c r="B163" s="71" t="s">
        <v>165</v>
      </c>
      <c r="C163" s="71" t="s">
        <v>160</v>
      </c>
      <c r="D163" s="74">
        <f>'Grunddaten Umlage § 3_Plan'!H163</f>
        <v>0</v>
      </c>
      <c r="E163" s="65">
        <f>'Grunddaten Umlage § 3_Plan'!I163</f>
        <v>0</v>
      </c>
    </row>
    <row r="164" spans="1:5" x14ac:dyDescent="0.25">
      <c r="A164" s="71">
        <v>61727</v>
      </c>
      <c r="B164" s="71" t="s">
        <v>166</v>
      </c>
      <c r="C164" s="71" t="s">
        <v>160</v>
      </c>
      <c r="D164" s="74">
        <f>'Grunddaten Umlage § 3_Plan'!H164</f>
        <v>0</v>
      </c>
      <c r="E164" s="65">
        <f>'Grunddaten Umlage § 3_Plan'!I164</f>
        <v>0</v>
      </c>
    </row>
    <row r="165" spans="1:5" x14ac:dyDescent="0.25">
      <c r="A165" s="71">
        <v>61728</v>
      </c>
      <c r="B165" s="71" t="s">
        <v>167</v>
      </c>
      <c r="C165" s="71" t="s">
        <v>160</v>
      </c>
      <c r="D165" s="74">
        <f>'Grunddaten Umlage § 3_Plan'!H165</f>
        <v>0</v>
      </c>
      <c r="E165" s="65">
        <f>'Grunddaten Umlage § 3_Plan'!I165</f>
        <v>0</v>
      </c>
    </row>
    <row r="166" spans="1:5" x14ac:dyDescent="0.25">
      <c r="A166" s="71">
        <v>61729</v>
      </c>
      <c r="B166" s="71" t="s">
        <v>168</v>
      </c>
      <c r="C166" s="71" t="s">
        <v>160</v>
      </c>
      <c r="D166" s="74">
        <f>'Grunddaten Umlage § 3_Plan'!H166</f>
        <v>0</v>
      </c>
      <c r="E166" s="65">
        <f>'Grunddaten Umlage § 3_Plan'!I166</f>
        <v>0</v>
      </c>
    </row>
    <row r="167" spans="1:5" x14ac:dyDescent="0.25">
      <c r="A167" s="71">
        <v>61730</v>
      </c>
      <c r="B167" s="71" t="s">
        <v>169</v>
      </c>
      <c r="C167" s="71" t="s">
        <v>160</v>
      </c>
      <c r="D167" s="74">
        <f>'Grunddaten Umlage § 3_Plan'!H167</f>
        <v>0</v>
      </c>
      <c r="E167" s="65">
        <f>'Grunddaten Umlage § 3_Plan'!I167</f>
        <v>0</v>
      </c>
    </row>
    <row r="168" spans="1:5" x14ac:dyDescent="0.25">
      <c r="A168" s="71">
        <v>61731</v>
      </c>
      <c r="B168" s="71" t="s">
        <v>170</v>
      </c>
      <c r="C168" s="71" t="s">
        <v>160</v>
      </c>
      <c r="D168" s="74">
        <f>'Grunddaten Umlage § 3_Plan'!H168</f>
        <v>0</v>
      </c>
      <c r="E168" s="65">
        <f>'Grunddaten Umlage § 3_Plan'!I168</f>
        <v>0</v>
      </c>
    </row>
    <row r="169" spans="1:5" x14ac:dyDescent="0.25">
      <c r="A169" s="71">
        <v>61740</v>
      </c>
      <c r="B169" s="71" t="s">
        <v>171</v>
      </c>
      <c r="C169" s="71" t="s">
        <v>160</v>
      </c>
      <c r="D169" s="74">
        <f>'Grunddaten Umlage § 3_Plan'!H169</f>
        <v>0</v>
      </c>
      <c r="E169" s="65">
        <f>'Grunddaten Umlage § 3_Plan'!I169</f>
        <v>0</v>
      </c>
    </row>
    <row r="170" spans="1:5" x14ac:dyDescent="0.25">
      <c r="A170" s="71">
        <v>61741</v>
      </c>
      <c r="B170" s="71" t="s">
        <v>172</v>
      </c>
      <c r="C170" s="71" t="s">
        <v>160</v>
      </c>
      <c r="D170" s="74">
        <f>'Grunddaten Umlage § 3_Plan'!H170</f>
        <v>0</v>
      </c>
      <c r="E170" s="65">
        <f>'Grunddaten Umlage § 3_Plan'!I170</f>
        <v>0</v>
      </c>
    </row>
    <row r="171" spans="1:5" x14ac:dyDescent="0.25">
      <c r="A171" s="71">
        <v>61743</v>
      </c>
      <c r="B171" s="71" t="s">
        <v>173</v>
      </c>
      <c r="C171" s="71" t="s">
        <v>160</v>
      </c>
      <c r="D171" s="74">
        <f>'Grunddaten Umlage § 3_Plan'!H171</f>
        <v>0</v>
      </c>
      <c r="E171" s="65">
        <f>'Grunddaten Umlage § 3_Plan'!I171</f>
        <v>0</v>
      </c>
    </row>
    <row r="172" spans="1:5" x14ac:dyDescent="0.25">
      <c r="A172" s="71">
        <v>61744</v>
      </c>
      <c r="B172" s="71" t="s">
        <v>174</v>
      </c>
      <c r="C172" s="71" t="s">
        <v>160</v>
      </c>
      <c r="D172" s="74">
        <f>'Grunddaten Umlage § 3_Plan'!H172</f>
        <v>0</v>
      </c>
      <c r="E172" s="65">
        <f>'Grunddaten Umlage § 3_Plan'!I172</f>
        <v>0</v>
      </c>
    </row>
    <row r="173" spans="1:5" x14ac:dyDescent="0.25">
      <c r="A173" s="71">
        <v>61745</v>
      </c>
      <c r="B173" s="71" t="s">
        <v>175</v>
      </c>
      <c r="C173" s="71" t="s">
        <v>160</v>
      </c>
      <c r="D173" s="74">
        <f>'Grunddaten Umlage § 3_Plan'!H173</f>
        <v>0</v>
      </c>
      <c r="E173" s="65">
        <f>'Grunddaten Umlage § 3_Plan'!I173</f>
        <v>0</v>
      </c>
    </row>
    <row r="174" spans="1:5" x14ac:dyDescent="0.25">
      <c r="A174" s="71">
        <v>61746</v>
      </c>
      <c r="B174" s="71" t="s">
        <v>176</v>
      </c>
      <c r="C174" s="71" t="s">
        <v>160</v>
      </c>
      <c r="D174" s="74">
        <f>'Grunddaten Umlage § 3_Plan'!H174</f>
        <v>0</v>
      </c>
      <c r="E174" s="65">
        <f>'Grunddaten Umlage § 3_Plan'!I174</f>
        <v>0</v>
      </c>
    </row>
    <row r="175" spans="1:5" x14ac:dyDescent="0.25">
      <c r="A175" s="71">
        <v>61748</v>
      </c>
      <c r="B175" s="71" t="s">
        <v>177</v>
      </c>
      <c r="C175" s="71" t="s">
        <v>160</v>
      </c>
      <c r="D175" s="74">
        <f>'Grunddaten Umlage § 3_Plan'!H175</f>
        <v>0</v>
      </c>
      <c r="E175" s="65">
        <f>'Grunddaten Umlage § 3_Plan'!I175</f>
        <v>0</v>
      </c>
    </row>
    <row r="176" spans="1:5" x14ac:dyDescent="0.25">
      <c r="A176" s="71">
        <v>61750</v>
      </c>
      <c r="B176" s="71" t="s">
        <v>178</v>
      </c>
      <c r="C176" s="71" t="s">
        <v>160</v>
      </c>
      <c r="D176" s="74">
        <f>'Grunddaten Umlage § 3_Plan'!H176</f>
        <v>319250.77687980857</v>
      </c>
      <c r="E176" s="65">
        <f>'Grunddaten Umlage § 3_Plan'!I176</f>
        <v>0</v>
      </c>
    </row>
    <row r="177" spans="1:5" x14ac:dyDescent="0.25">
      <c r="A177" s="71">
        <v>61751</v>
      </c>
      <c r="B177" s="71" t="s">
        <v>179</v>
      </c>
      <c r="C177" s="71" t="s">
        <v>160</v>
      </c>
      <c r="D177" s="74">
        <f>'Grunddaten Umlage § 3_Plan'!H177</f>
        <v>0</v>
      </c>
      <c r="E177" s="65">
        <f>'Grunddaten Umlage § 3_Plan'!I177</f>
        <v>0</v>
      </c>
    </row>
    <row r="178" spans="1:5" x14ac:dyDescent="0.25">
      <c r="A178" s="71">
        <v>61756</v>
      </c>
      <c r="B178" s="71" t="s">
        <v>180</v>
      </c>
      <c r="C178" s="71" t="s">
        <v>160</v>
      </c>
      <c r="D178" s="74">
        <f>'Grunddaten Umlage § 3_Plan'!H178</f>
        <v>0</v>
      </c>
      <c r="E178" s="65">
        <f>'Grunddaten Umlage § 3_Plan'!I178</f>
        <v>0</v>
      </c>
    </row>
    <row r="179" spans="1:5" x14ac:dyDescent="0.25">
      <c r="A179" s="71">
        <v>61757</v>
      </c>
      <c r="B179" s="71" t="s">
        <v>181</v>
      </c>
      <c r="C179" s="71" t="s">
        <v>160</v>
      </c>
      <c r="D179" s="74">
        <f>'Grunddaten Umlage § 3_Plan'!H179</f>
        <v>0</v>
      </c>
      <c r="E179" s="65">
        <f>'Grunddaten Umlage § 3_Plan'!I179</f>
        <v>0</v>
      </c>
    </row>
    <row r="180" spans="1:5" x14ac:dyDescent="0.25">
      <c r="A180" s="71">
        <v>61758</v>
      </c>
      <c r="B180" s="71" t="s">
        <v>182</v>
      </c>
      <c r="C180" s="71" t="s">
        <v>160</v>
      </c>
      <c r="D180" s="74">
        <f>'Grunddaten Umlage § 3_Plan'!H180</f>
        <v>0</v>
      </c>
      <c r="E180" s="65">
        <f>'Grunddaten Umlage § 3_Plan'!I180</f>
        <v>0</v>
      </c>
    </row>
    <row r="181" spans="1:5" x14ac:dyDescent="0.25">
      <c r="A181" s="71">
        <v>61759</v>
      </c>
      <c r="B181" s="71" t="s">
        <v>183</v>
      </c>
      <c r="C181" s="71" t="s">
        <v>160</v>
      </c>
      <c r="D181" s="74">
        <f>'Grunddaten Umlage § 3_Plan'!H181</f>
        <v>0</v>
      </c>
      <c r="E181" s="65">
        <f>'Grunddaten Umlage § 3_Plan'!I181</f>
        <v>0</v>
      </c>
    </row>
    <row r="182" spans="1:5" x14ac:dyDescent="0.25">
      <c r="A182" s="71">
        <v>61760</v>
      </c>
      <c r="B182" s="71" t="s">
        <v>184</v>
      </c>
      <c r="C182" s="71" t="s">
        <v>160</v>
      </c>
      <c r="D182" s="74">
        <f>'Grunddaten Umlage § 3_Plan'!H182</f>
        <v>0</v>
      </c>
      <c r="E182" s="65">
        <f>'Grunddaten Umlage § 3_Plan'!I182</f>
        <v>0</v>
      </c>
    </row>
    <row r="183" spans="1:5" x14ac:dyDescent="0.25">
      <c r="A183" s="71">
        <v>61761</v>
      </c>
      <c r="B183" s="71" t="s">
        <v>185</v>
      </c>
      <c r="C183" s="71" t="s">
        <v>160</v>
      </c>
      <c r="D183" s="74">
        <f>'Grunddaten Umlage § 3_Plan'!H183</f>
        <v>0</v>
      </c>
      <c r="E183" s="65">
        <f>'Grunddaten Umlage § 3_Plan'!I183</f>
        <v>0</v>
      </c>
    </row>
    <row r="184" spans="1:5" x14ac:dyDescent="0.25">
      <c r="A184" s="71">
        <v>61762</v>
      </c>
      <c r="B184" s="71" t="s">
        <v>186</v>
      </c>
      <c r="C184" s="71" t="s">
        <v>160</v>
      </c>
      <c r="D184" s="74">
        <f>'Grunddaten Umlage § 3_Plan'!H184</f>
        <v>0</v>
      </c>
      <c r="E184" s="65">
        <f>'Grunddaten Umlage § 3_Plan'!I184</f>
        <v>0</v>
      </c>
    </row>
    <row r="185" spans="1:5" x14ac:dyDescent="0.25">
      <c r="A185" s="71">
        <v>61763</v>
      </c>
      <c r="B185" s="71" t="s">
        <v>187</v>
      </c>
      <c r="C185" s="71" t="s">
        <v>160</v>
      </c>
      <c r="D185" s="74">
        <f>'Grunddaten Umlage § 3_Plan'!H185</f>
        <v>0</v>
      </c>
      <c r="E185" s="65">
        <f>'Grunddaten Umlage § 3_Plan'!I185</f>
        <v>0</v>
      </c>
    </row>
    <row r="186" spans="1:5" x14ac:dyDescent="0.25">
      <c r="A186" s="71">
        <v>61764</v>
      </c>
      <c r="B186" s="71" t="s">
        <v>188</v>
      </c>
      <c r="C186" s="71" t="s">
        <v>160</v>
      </c>
      <c r="D186" s="74">
        <f>'Grunddaten Umlage § 3_Plan'!H186</f>
        <v>0</v>
      </c>
      <c r="E186" s="65">
        <f>'Grunddaten Umlage § 3_Plan'!I186</f>
        <v>0</v>
      </c>
    </row>
    <row r="187" spans="1:5" x14ac:dyDescent="0.25">
      <c r="A187" s="71">
        <v>61765</v>
      </c>
      <c r="B187" s="71" t="s">
        <v>189</v>
      </c>
      <c r="C187" s="71" t="s">
        <v>160</v>
      </c>
      <c r="D187" s="74">
        <f>'Grunddaten Umlage § 3_Plan'!H187</f>
        <v>0</v>
      </c>
      <c r="E187" s="65">
        <f>'Grunddaten Umlage § 3_Plan'!I187</f>
        <v>0</v>
      </c>
    </row>
    <row r="188" spans="1:5" x14ac:dyDescent="0.25">
      <c r="A188" s="71">
        <v>61766</v>
      </c>
      <c r="B188" s="71" t="s">
        <v>160</v>
      </c>
      <c r="C188" s="71" t="s">
        <v>160</v>
      </c>
      <c r="D188" s="74">
        <f>'Grunddaten Umlage § 3_Plan'!H188</f>
        <v>0</v>
      </c>
      <c r="E188" s="65">
        <f>'Grunddaten Umlage § 3_Plan'!I188</f>
        <v>0</v>
      </c>
    </row>
    <row r="189" spans="1:5" x14ac:dyDescent="0.25">
      <c r="A189" s="71">
        <v>62007</v>
      </c>
      <c r="B189" s="71" t="s">
        <v>190</v>
      </c>
      <c r="C189" s="71" t="s">
        <v>191</v>
      </c>
      <c r="D189" s="74">
        <f>'Grunddaten Umlage § 3_Plan'!H189</f>
        <v>0</v>
      </c>
      <c r="E189" s="65">
        <f>'Grunddaten Umlage § 3_Plan'!I189</f>
        <v>0</v>
      </c>
    </row>
    <row r="190" spans="1:5" x14ac:dyDescent="0.25">
      <c r="A190" s="71">
        <v>62008</v>
      </c>
      <c r="B190" s="71" t="s">
        <v>192</v>
      </c>
      <c r="C190" s="71" t="s">
        <v>191</v>
      </c>
      <c r="D190" s="74">
        <f>'Grunddaten Umlage § 3_Plan'!H190</f>
        <v>0</v>
      </c>
      <c r="E190" s="65">
        <f>'Grunddaten Umlage § 3_Plan'!I190</f>
        <v>0</v>
      </c>
    </row>
    <row r="191" spans="1:5" x14ac:dyDescent="0.25">
      <c r="A191" s="71">
        <v>62010</v>
      </c>
      <c r="B191" s="71" t="s">
        <v>193</v>
      </c>
      <c r="C191" s="71" t="s">
        <v>191</v>
      </c>
      <c r="D191" s="74">
        <f>'Grunddaten Umlage § 3_Plan'!H191</f>
        <v>0</v>
      </c>
      <c r="E191" s="65">
        <f>'Grunddaten Umlage § 3_Plan'!I191</f>
        <v>0</v>
      </c>
    </row>
    <row r="192" spans="1:5" x14ac:dyDescent="0.25">
      <c r="A192" s="71">
        <v>62014</v>
      </c>
      <c r="B192" s="71" t="s">
        <v>194</v>
      </c>
      <c r="C192" s="71" t="s">
        <v>191</v>
      </c>
      <c r="D192" s="74">
        <f>'Grunddaten Umlage § 3_Plan'!H192</f>
        <v>0</v>
      </c>
      <c r="E192" s="65">
        <f>'Grunddaten Umlage § 3_Plan'!I192</f>
        <v>0</v>
      </c>
    </row>
    <row r="193" spans="1:5" x14ac:dyDescent="0.25">
      <c r="A193" s="71">
        <v>62021</v>
      </c>
      <c r="B193" s="71" t="s">
        <v>195</v>
      </c>
      <c r="C193" s="71" t="s">
        <v>191</v>
      </c>
      <c r="D193" s="74">
        <f>'Grunddaten Umlage § 3_Plan'!H193</f>
        <v>0</v>
      </c>
      <c r="E193" s="65">
        <f>'Grunddaten Umlage § 3_Plan'!I193</f>
        <v>0</v>
      </c>
    </row>
    <row r="194" spans="1:5" x14ac:dyDescent="0.25">
      <c r="A194" s="71">
        <v>62026</v>
      </c>
      <c r="B194" s="71" t="s">
        <v>196</v>
      </c>
      <c r="C194" s="71" t="s">
        <v>191</v>
      </c>
      <c r="D194" s="74">
        <f>'Grunddaten Umlage § 3_Plan'!H194</f>
        <v>0</v>
      </c>
      <c r="E194" s="65">
        <f>'Grunddaten Umlage § 3_Plan'!I194</f>
        <v>0</v>
      </c>
    </row>
    <row r="195" spans="1:5" x14ac:dyDescent="0.25">
      <c r="A195" s="71">
        <v>62032</v>
      </c>
      <c r="B195" s="71" t="s">
        <v>197</v>
      </c>
      <c r="C195" s="71" t="s">
        <v>191</v>
      </c>
      <c r="D195" s="74">
        <f>'Grunddaten Umlage § 3_Plan'!H195</f>
        <v>0</v>
      </c>
      <c r="E195" s="65">
        <f>'Grunddaten Umlage § 3_Plan'!I195</f>
        <v>0</v>
      </c>
    </row>
    <row r="196" spans="1:5" x14ac:dyDescent="0.25">
      <c r="A196" s="71">
        <v>62034</v>
      </c>
      <c r="B196" s="71" t="s">
        <v>198</v>
      </c>
      <c r="C196" s="71" t="s">
        <v>191</v>
      </c>
      <c r="D196" s="74">
        <f>'Grunddaten Umlage § 3_Plan'!H196</f>
        <v>0</v>
      </c>
      <c r="E196" s="65">
        <f>'Grunddaten Umlage § 3_Plan'!I196</f>
        <v>0</v>
      </c>
    </row>
    <row r="197" spans="1:5" x14ac:dyDescent="0.25">
      <c r="A197" s="71">
        <v>62036</v>
      </c>
      <c r="B197" s="71" t="s">
        <v>199</v>
      </c>
      <c r="C197" s="71" t="s">
        <v>191</v>
      </c>
      <c r="D197" s="74">
        <f>'Grunddaten Umlage § 3_Plan'!H197</f>
        <v>0</v>
      </c>
      <c r="E197" s="65">
        <f>'Grunddaten Umlage § 3_Plan'!I197</f>
        <v>0</v>
      </c>
    </row>
    <row r="198" spans="1:5" x14ac:dyDescent="0.25">
      <c r="A198" s="71">
        <v>62038</v>
      </c>
      <c r="B198" s="71" t="s">
        <v>200</v>
      </c>
      <c r="C198" s="71" t="s">
        <v>191</v>
      </c>
      <c r="D198" s="74">
        <f>'Grunddaten Umlage § 3_Plan'!H198</f>
        <v>192993.50959502702</v>
      </c>
      <c r="E198" s="65">
        <f>'Grunddaten Umlage § 3_Plan'!I198</f>
        <v>0</v>
      </c>
    </row>
    <row r="199" spans="1:5" x14ac:dyDescent="0.25">
      <c r="A199" s="71">
        <v>62039</v>
      </c>
      <c r="B199" s="71" t="s">
        <v>201</v>
      </c>
      <c r="C199" s="71" t="s">
        <v>191</v>
      </c>
      <c r="D199" s="74">
        <f>'Grunddaten Umlage § 3_Plan'!H199</f>
        <v>0</v>
      </c>
      <c r="E199" s="65">
        <f>'Grunddaten Umlage § 3_Plan'!I199</f>
        <v>0</v>
      </c>
    </row>
    <row r="200" spans="1:5" x14ac:dyDescent="0.25">
      <c r="A200" s="71">
        <v>62040</v>
      </c>
      <c r="B200" s="71" t="s">
        <v>202</v>
      </c>
      <c r="C200" s="71" t="s">
        <v>191</v>
      </c>
      <c r="D200" s="74">
        <f>'Grunddaten Umlage § 3_Plan'!H200</f>
        <v>0</v>
      </c>
      <c r="E200" s="65">
        <f>'Grunddaten Umlage § 3_Plan'!I200</f>
        <v>0</v>
      </c>
    </row>
    <row r="201" spans="1:5" x14ac:dyDescent="0.25">
      <c r="A201" s="71">
        <v>62041</v>
      </c>
      <c r="B201" s="71" t="s">
        <v>203</v>
      </c>
      <c r="C201" s="71" t="s">
        <v>191</v>
      </c>
      <c r="D201" s="74">
        <f>'Grunddaten Umlage § 3_Plan'!H201</f>
        <v>0</v>
      </c>
      <c r="E201" s="65">
        <f>'Grunddaten Umlage § 3_Plan'!I201</f>
        <v>0</v>
      </c>
    </row>
    <row r="202" spans="1:5" x14ac:dyDescent="0.25">
      <c r="A202" s="71">
        <v>62042</v>
      </c>
      <c r="B202" s="71" t="s">
        <v>204</v>
      </c>
      <c r="C202" s="71" t="s">
        <v>191</v>
      </c>
      <c r="D202" s="74">
        <f>'Grunddaten Umlage § 3_Plan'!H202</f>
        <v>0</v>
      </c>
      <c r="E202" s="65">
        <f>'Grunddaten Umlage § 3_Plan'!I202</f>
        <v>0</v>
      </c>
    </row>
    <row r="203" spans="1:5" x14ac:dyDescent="0.25">
      <c r="A203" s="71">
        <v>62043</v>
      </c>
      <c r="B203" s="71" t="s">
        <v>205</v>
      </c>
      <c r="C203" s="71" t="s">
        <v>191</v>
      </c>
      <c r="D203" s="74">
        <f>'Grunddaten Umlage § 3_Plan'!H203</f>
        <v>0</v>
      </c>
      <c r="E203" s="65">
        <f>'Grunddaten Umlage § 3_Plan'!I203</f>
        <v>0</v>
      </c>
    </row>
    <row r="204" spans="1:5" x14ac:dyDescent="0.25">
      <c r="A204" s="71">
        <v>62044</v>
      </c>
      <c r="B204" s="71" t="s">
        <v>206</v>
      </c>
      <c r="C204" s="71" t="s">
        <v>191</v>
      </c>
      <c r="D204" s="74">
        <f>'Grunddaten Umlage § 3_Plan'!H204</f>
        <v>0</v>
      </c>
      <c r="E204" s="65">
        <f>'Grunddaten Umlage § 3_Plan'!I204</f>
        <v>0</v>
      </c>
    </row>
    <row r="205" spans="1:5" x14ac:dyDescent="0.25">
      <c r="A205" s="71">
        <v>62045</v>
      </c>
      <c r="B205" s="71" t="s">
        <v>207</v>
      </c>
      <c r="C205" s="71" t="s">
        <v>191</v>
      </c>
      <c r="D205" s="74">
        <f>'Grunddaten Umlage § 3_Plan'!H205</f>
        <v>0</v>
      </c>
      <c r="E205" s="65">
        <f>'Grunddaten Umlage § 3_Plan'!I205</f>
        <v>0</v>
      </c>
    </row>
    <row r="206" spans="1:5" x14ac:dyDescent="0.25">
      <c r="A206" s="71">
        <v>62046</v>
      </c>
      <c r="B206" s="71" t="s">
        <v>208</v>
      </c>
      <c r="C206" s="71" t="s">
        <v>191</v>
      </c>
      <c r="D206" s="74">
        <f>'Grunddaten Umlage § 3_Plan'!H206</f>
        <v>0</v>
      </c>
      <c r="E206" s="65">
        <f>'Grunddaten Umlage § 3_Plan'!I206</f>
        <v>0</v>
      </c>
    </row>
    <row r="207" spans="1:5" x14ac:dyDescent="0.25">
      <c r="A207" s="71">
        <v>62047</v>
      </c>
      <c r="B207" s="71" t="s">
        <v>209</v>
      </c>
      <c r="C207" s="71" t="s">
        <v>191</v>
      </c>
      <c r="D207" s="74">
        <f>'Grunddaten Umlage § 3_Plan'!H207</f>
        <v>0</v>
      </c>
      <c r="E207" s="65">
        <f>'Grunddaten Umlage § 3_Plan'!I207</f>
        <v>0</v>
      </c>
    </row>
    <row r="208" spans="1:5" x14ac:dyDescent="0.25">
      <c r="A208" s="71">
        <v>62048</v>
      </c>
      <c r="B208" s="71" t="s">
        <v>210</v>
      </c>
      <c r="C208" s="71" t="s">
        <v>191</v>
      </c>
      <c r="D208" s="74">
        <f>'Grunddaten Umlage § 3_Plan'!H208</f>
        <v>0</v>
      </c>
      <c r="E208" s="65">
        <f>'Grunddaten Umlage § 3_Plan'!I208</f>
        <v>0</v>
      </c>
    </row>
    <row r="209" spans="1:5" x14ac:dyDescent="0.25">
      <c r="A209" s="71">
        <v>62105</v>
      </c>
      <c r="B209" s="71" t="s">
        <v>211</v>
      </c>
      <c r="C209" s="71" t="s">
        <v>212</v>
      </c>
      <c r="D209" s="74">
        <f>'Grunddaten Umlage § 3_Plan'!H209</f>
        <v>0</v>
      </c>
      <c r="E209" s="65">
        <f>'Grunddaten Umlage § 3_Plan'!I209</f>
        <v>0</v>
      </c>
    </row>
    <row r="210" spans="1:5" x14ac:dyDescent="0.25">
      <c r="A210" s="71">
        <v>62115</v>
      </c>
      <c r="B210" s="71" t="s">
        <v>213</v>
      </c>
      <c r="C210" s="71" t="s">
        <v>212</v>
      </c>
      <c r="D210" s="74">
        <f>'Grunddaten Umlage § 3_Plan'!H210</f>
        <v>0</v>
      </c>
      <c r="E210" s="65">
        <f>'Grunddaten Umlage § 3_Plan'!I210</f>
        <v>0</v>
      </c>
    </row>
    <row r="211" spans="1:5" x14ac:dyDescent="0.25">
      <c r="A211" s="71">
        <v>62116</v>
      </c>
      <c r="B211" s="71" t="s">
        <v>214</v>
      </c>
      <c r="C211" s="71" t="s">
        <v>212</v>
      </c>
      <c r="D211" s="74">
        <f>'Grunddaten Umlage § 3_Plan'!H211</f>
        <v>0</v>
      </c>
      <c r="E211" s="65">
        <f>'Grunddaten Umlage § 3_Plan'!I211</f>
        <v>0</v>
      </c>
    </row>
    <row r="212" spans="1:5" x14ac:dyDescent="0.25">
      <c r="A212" s="71">
        <v>62125</v>
      </c>
      <c r="B212" s="71" t="s">
        <v>215</v>
      </c>
      <c r="C212" s="71" t="s">
        <v>212</v>
      </c>
      <c r="D212" s="74">
        <f>'Grunddaten Umlage § 3_Plan'!H212</f>
        <v>0</v>
      </c>
      <c r="E212" s="65">
        <f>'Grunddaten Umlage § 3_Plan'!I212</f>
        <v>0</v>
      </c>
    </row>
    <row r="213" spans="1:5" x14ac:dyDescent="0.25">
      <c r="A213" s="71">
        <v>62128</v>
      </c>
      <c r="B213" s="71" t="s">
        <v>216</v>
      </c>
      <c r="C213" s="71" t="s">
        <v>212</v>
      </c>
      <c r="D213" s="74">
        <f>'Grunddaten Umlage § 3_Plan'!H213</f>
        <v>0</v>
      </c>
      <c r="E213" s="65">
        <f>'Grunddaten Umlage § 3_Plan'!I213</f>
        <v>0</v>
      </c>
    </row>
    <row r="214" spans="1:5" x14ac:dyDescent="0.25">
      <c r="A214" s="71">
        <v>62131</v>
      </c>
      <c r="B214" s="71" t="s">
        <v>217</v>
      </c>
      <c r="C214" s="71" t="s">
        <v>212</v>
      </c>
      <c r="D214" s="74">
        <f>'Grunddaten Umlage § 3_Plan'!H214</f>
        <v>0</v>
      </c>
      <c r="E214" s="65">
        <f>'Grunddaten Umlage § 3_Plan'!I214</f>
        <v>0</v>
      </c>
    </row>
    <row r="215" spans="1:5" x14ac:dyDescent="0.25">
      <c r="A215" s="71">
        <v>62132</v>
      </c>
      <c r="B215" s="71" t="s">
        <v>218</v>
      </c>
      <c r="C215" s="71" t="s">
        <v>212</v>
      </c>
      <c r="D215" s="74">
        <f>'Grunddaten Umlage § 3_Plan'!H215</f>
        <v>0</v>
      </c>
      <c r="E215" s="65">
        <f>'Grunddaten Umlage § 3_Plan'!I215</f>
        <v>0</v>
      </c>
    </row>
    <row r="216" spans="1:5" x14ac:dyDescent="0.25">
      <c r="A216" s="71">
        <v>62135</v>
      </c>
      <c r="B216" s="71" t="s">
        <v>219</v>
      </c>
      <c r="C216" s="71" t="s">
        <v>212</v>
      </c>
      <c r="D216" s="74">
        <f>'Grunddaten Umlage § 3_Plan'!H216</f>
        <v>0</v>
      </c>
      <c r="E216" s="65">
        <f>'Grunddaten Umlage § 3_Plan'!I216</f>
        <v>0</v>
      </c>
    </row>
    <row r="217" spans="1:5" x14ac:dyDescent="0.25">
      <c r="A217" s="71">
        <v>62138</v>
      </c>
      <c r="B217" s="71" t="s">
        <v>220</v>
      </c>
      <c r="C217" s="71" t="s">
        <v>212</v>
      </c>
      <c r="D217" s="74">
        <f>'Grunddaten Umlage § 3_Plan'!H217</f>
        <v>0</v>
      </c>
      <c r="E217" s="65">
        <f>'Grunddaten Umlage § 3_Plan'!I217</f>
        <v>0</v>
      </c>
    </row>
    <row r="218" spans="1:5" x14ac:dyDescent="0.25">
      <c r="A218" s="71">
        <v>62139</v>
      </c>
      <c r="B218" s="71" t="s">
        <v>221</v>
      </c>
      <c r="C218" s="71" t="s">
        <v>212</v>
      </c>
      <c r="D218" s="74">
        <f>'Grunddaten Umlage § 3_Plan'!H218</f>
        <v>0</v>
      </c>
      <c r="E218" s="65">
        <f>'Grunddaten Umlage § 3_Plan'!I218</f>
        <v>0</v>
      </c>
    </row>
    <row r="219" spans="1:5" x14ac:dyDescent="0.25">
      <c r="A219" s="71">
        <v>62140</v>
      </c>
      <c r="B219" s="71" t="s">
        <v>222</v>
      </c>
      <c r="C219" s="71" t="s">
        <v>212</v>
      </c>
      <c r="D219" s="74">
        <f>'Grunddaten Umlage § 3_Plan'!H219</f>
        <v>0</v>
      </c>
      <c r="E219" s="65">
        <f>'Grunddaten Umlage § 3_Plan'!I219</f>
        <v>0</v>
      </c>
    </row>
    <row r="220" spans="1:5" x14ac:dyDescent="0.25">
      <c r="A220" s="71">
        <v>62141</v>
      </c>
      <c r="B220" s="71" t="s">
        <v>223</v>
      </c>
      <c r="C220" s="71" t="s">
        <v>212</v>
      </c>
      <c r="D220" s="74">
        <f>'Grunddaten Umlage § 3_Plan'!H220</f>
        <v>0</v>
      </c>
      <c r="E220" s="65">
        <f>'Grunddaten Umlage § 3_Plan'!I220</f>
        <v>0</v>
      </c>
    </row>
    <row r="221" spans="1:5" x14ac:dyDescent="0.25">
      <c r="A221" s="71">
        <v>62142</v>
      </c>
      <c r="B221" s="71" t="s">
        <v>224</v>
      </c>
      <c r="C221" s="71" t="s">
        <v>212</v>
      </c>
      <c r="D221" s="74">
        <f>'Grunddaten Umlage § 3_Plan'!H221</f>
        <v>0</v>
      </c>
      <c r="E221" s="65">
        <f>'Grunddaten Umlage § 3_Plan'!I221</f>
        <v>0</v>
      </c>
    </row>
    <row r="222" spans="1:5" x14ac:dyDescent="0.25">
      <c r="A222" s="71">
        <v>62143</v>
      </c>
      <c r="B222" s="71" t="s">
        <v>225</v>
      </c>
      <c r="C222" s="71" t="s">
        <v>212</v>
      </c>
      <c r="D222" s="74">
        <f>'Grunddaten Umlage § 3_Plan'!H222</f>
        <v>0</v>
      </c>
      <c r="E222" s="65">
        <f>'Grunddaten Umlage § 3_Plan'!I222</f>
        <v>0</v>
      </c>
    </row>
    <row r="223" spans="1:5" x14ac:dyDescent="0.25">
      <c r="A223" s="71">
        <v>62144</v>
      </c>
      <c r="B223" s="71" t="s">
        <v>226</v>
      </c>
      <c r="C223" s="71" t="s">
        <v>212</v>
      </c>
      <c r="D223" s="74">
        <f>'Grunddaten Umlage § 3_Plan'!H223</f>
        <v>0</v>
      </c>
      <c r="E223" s="65">
        <f>'Grunddaten Umlage § 3_Plan'!I223</f>
        <v>0</v>
      </c>
    </row>
    <row r="224" spans="1:5" x14ac:dyDescent="0.25">
      <c r="A224" s="71">
        <v>62145</v>
      </c>
      <c r="B224" s="71" t="s">
        <v>227</v>
      </c>
      <c r="C224" s="71" t="s">
        <v>212</v>
      </c>
      <c r="D224" s="74">
        <f>'Grunddaten Umlage § 3_Plan'!H224</f>
        <v>0</v>
      </c>
      <c r="E224" s="65">
        <f>'Grunddaten Umlage § 3_Plan'!I224</f>
        <v>0</v>
      </c>
    </row>
    <row r="225" spans="1:5" x14ac:dyDescent="0.25">
      <c r="A225" s="71">
        <v>62146</v>
      </c>
      <c r="B225" s="71" t="s">
        <v>228</v>
      </c>
      <c r="C225" s="71" t="s">
        <v>212</v>
      </c>
      <c r="D225" s="74">
        <f>'Grunddaten Umlage § 3_Plan'!H225</f>
        <v>0</v>
      </c>
      <c r="E225" s="65">
        <f>'Grunddaten Umlage § 3_Plan'!I225</f>
        <v>0</v>
      </c>
    </row>
    <row r="226" spans="1:5" x14ac:dyDescent="0.25">
      <c r="A226" s="71">
        <v>62147</v>
      </c>
      <c r="B226" s="71" t="s">
        <v>229</v>
      </c>
      <c r="C226" s="71" t="s">
        <v>212</v>
      </c>
      <c r="D226" s="74">
        <f>'Grunddaten Umlage § 3_Plan'!H226</f>
        <v>0</v>
      </c>
      <c r="E226" s="65">
        <f>'Grunddaten Umlage § 3_Plan'!I226</f>
        <v>0</v>
      </c>
    </row>
    <row r="227" spans="1:5" x14ac:dyDescent="0.25">
      <c r="A227" s="71">
        <v>62148</v>
      </c>
      <c r="B227" s="71" t="s">
        <v>230</v>
      </c>
      <c r="C227" s="71" t="s">
        <v>212</v>
      </c>
      <c r="D227" s="74">
        <f>'Grunddaten Umlage § 3_Plan'!H227</f>
        <v>0</v>
      </c>
      <c r="E227" s="65">
        <f>'Grunddaten Umlage § 3_Plan'!I227</f>
        <v>0</v>
      </c>
    </row>
    <row r="228" spans="1:5" x14ac:dyDescent="0.25">
      <c r="A228" s="71">
        <v>62202</v>
      </c>
      <c r="B228" s="71" t="s">
        <v>231</v>
      </c>
      <c r="C228" s="71" t="s">
        <v>232</v>
      </c>
      <c r="D228" s="74">
        <f>'Grunddaten Umlage § 3_Plan'!H228</f>
        <v>0</v>
      </c>
      <c r="E228" s="65">
        <f>'Grunddaten Umlage § 3_Plan'!I228</f>
        <v>0</v>
      </c>
    </row>
    <row r="229" spans="1:5" x14ac:dyDescent="0.25">
      <c r="A229" s="71">
        <v>62205</v>
      </c>
      <c r="B229" s="71" t="s">
        <v>233</v>
      </c>
      <c r="C229" s="71" t="s">
        <v>232</v>
      </c>
      <c r="D229" s="74">
        <f>'Grunddaten Umlage § 3_Plan'!H229</f>
        <v>0</v>
      </c>
      <c r="E229" s="65">
        <f>'Grunddaten Umlage § 3_Plan'!I229</f>
        <v>0</v>
      </c>
    </row>
    <row r="230" spans="1:5" x14ac:dyDescent="0.25">
      <c r="A230" s="71">
        <v>62206</v>
      </c>
      <c r="B230" s="71" t="s">
        <v>234</v>
      </c>
      <c r="C230" s="71" t="s">
        <v>232</v>
      </c>
      <c r="D230" s="74">
        <f>'Grunddaten Umlage § 3_Plan'!H230</f>
        <v>0</v>
      </c>
      <c r="E230" s="65">
        <f>'Grunddaten Umlage § 3_Plan'!I230</f>
        <v>0</v>
      </c>
    </row>
    <row r="231" spans="1:5" x14ac:dyDescent="0.25">
      <c r="A231" s="71">
        <v>62209</v>
      </c>
      <c r="B231" s="71" t="s">
        <v>235</v>
      </c>
      <c r="C231" s="71" t="s">
        <v>232</v>
      </c>
      <c r="D231" s="74">
        <f>'Grunddaten Umlage § 3_Plan'!H231</f>
        <v>0</v>
      </c>
      <c r="E231" s="65">
        <f>'Grunddaten Umlage § 3_Plan'!I231</f>
        <v>0</v>
      </c>
    </row>
    <row r="232" spans="1:5" x14ac:dyDescent="0.25">
      <c r="A232" s="71">
        <v>62211</v>
      </c>
      <c r="B232" s="71" t="s">
        <v>236</v>
      </c>
      <c r="C232" s="71" t="s">
        <v>232</v>
      </c>
      <c r="D232" s="74">
        <f>'Grunddaten Umlage § 3_Plan'!H232</f>
        <v>0</v>
      </c>
      <c r="E232" s="65">
        <f>'Grunddaten Umlage § 3_Plan'!I232</f>
        <v>0</v>
      </c>
    </row>
    <row r="233" spans="1:5" x14ac:dyDescent="0.25">
      <c r="A233" s="71">
        <v>62214</v>
      </c>
      <c r="B233" s="71" t="s">
        <v>237</v>
      </c>
      <c r="C233" s="71" t="s">
        <v>232</v>
      </c>
      <c r="D233" s="74">
        <f>'Grunddaten Umlage § 3_Plan'!H233</f>
        <v>0</v>
      </c>
      <c r="E233" s="65">
        <f>'Grunddaten Umlage § 3_Plan'!I233</f>
        <v>0</v>
      </c>
    </row>
    <row r="234" spans="1:5" x14ac:dyDescent="0.25">
      <c r="A234" s="71">
        <v>62216</v>
      </c>
      <c r="B234" s="71" t="s">
        <v>238</v>
      </c>
      <c r="C234" s="71" t="s">
        <v>232</v>
      </c>
      <c r="D234" s="74">
        <f>'Grunddaten Umlage § 3_Plan'!H234</f>
        <v>0</v>
      </c>
      <c r="E234" s="65">
        <f>'Grunddaten Umlage § 3_Plan'!I234</f>
        <v>0</v>
      </c>
    </row>
    <row r="235" spans="1:5" x14ac:dyDescent="0.25">
      <c r="A235" s="71">
        <v>62219</v>
      </c>
      <c r="B235" s="71" t="s">
        <v>239</v>
      </c>
      <c r="C235" s="71" t="s">
        <v>232</v>
      </c>
      <c r="D235" s="74">
        <f>'Grunddaten Umlage § 3_Plan'!H235</f>
        <v>0</v>
      </c>
      <c r="E235" s="65">
        <f>'Grunddaten Umlage § 3_Plan'!I235</f>
        <v>0</v>
      </c>
    </row>
    <row r="236" spans="1:5" x14ac:dyDescent="0.25">
      <c r="A236" s="71">
        <v>62220</v>
      </c>
      <c r="B236" s="71" t="s">
        <v>240</v>
      </c>
      <c r="C236" s="71" t="s">
        <v>232</v>
      </c>
      <c r="D236" s="74">
        <f>'Grunddaten Umlage § 3_Plan'!H236</f>
        <v>0</v>
      </c>
      <c r="E236" s="65">
        <f>'Grunddaten Umlage § 3_Plan'!I236</f>
        <v>0</v>
      </c>
    </row>
    <row r="237" spans="1:5" x14ac:dyDescent="0.25">
      <c r="A237" s="71">
        <v>62226</v>
      </c>
      <c r="B237" s="71" t="s">
        <v>241</v>
      </c>
      <c r="C237" s="71" t="s">
        <v>232</v>
      </c>
      <c r="D237" s="74">
        <f>'Grunddaten Umlage § 3_Plan'!H237</f>
        <v>0</v>
      </c>
      <c r="E237" s="65">
        <f>'Grunddaten Umlage § 3_Plan'!I237</f>
        <v>0</v>
      </c>
    </row>
    <row r="238" spans="1:5" x14ac:dyDescent="0.25">
      <c r="A238" s="71">
        <v>62232</v>
      </c>
      <c r="B238" s="71" t="s">
        <v>242</v>
      </c>
      <c r="C238" s="71" t="s">
        <v>232</v>
      </c>
      <c r="D238" s="74">
        <f>'Grunddaten Umlage § 3_Plan'!H238</f>
        <v>0</v>
      </c>
      <c r="E238" s="65">
        <f>'Grunddaten Umlage § 3_Plan'!I238</f>
        <v>0</v>
      </c>
    </row>
    <row r="239" spans="1:5" x14ac:dyDescent="0.25">
      <c r="A239" s="71">
        <v>62233</v>
      </c>
      <c r="B239" s="71" t="s">
        <v>243</v>
      </c>
      <c r="C239" s="71" t="s">
        <v>232</v>
      </c>
      <c r="D239" s="74">
        <f>'Grunddaten Umlage § 3_Plan'!H239</f>
        <v>0</v>
      </c>
      <c r="E239" s="65">
        <f>'Grunddaten Umlage § 3_Plan'!I239</f>
        <v>0</v>
      </c>
    </row>
    <row r="240" spans="1:5" x14ac:dyDescent="0.25">
      <c r="A240" s="71">
        <v>62235</v>
      </c>
      <c r="B240" s="71" t="s">
        <v>244</v>
      </c>
      <c r="C240" s="71" t="s">
        <v>232</v>
      </c>
      <c r="D240" s="74">
        <f>'Grunddaten Umlage § 3_Plan'!H240</f>
        <v>0</v>
      </c>
      <c r="E240" s="65">
        <f>'Grunddaten Umlage § 3_Plan'!I240</f>
        <v>0</v>
      </c>
    </row>
    <row r="241" spans="1:5" x14ac:dyDescent="0.25">
      <c r="A241" s="71">
        <v>62242</v>
      </c>
      <c r="B241" s="71" t="s">
        <v>245</v>
      </c>
      <c r="C241" s="71" t="s">
        <v>232</v>
      </c>
      <c r="D241" s="74">
        <f>'Grunddaten Umlage § 3_Plan'!H241</f>
        <v>0</v>
      </c>
      <c r="E241" s="65">
        <f>'Grunddaten Umlage § 3_Plan'!I241</f>
        <v>0</v>
      </c>
    </row>
    <row r="242" spans="1:5" x14ac:dyDescent="0.25">
      <c r="A242" s="71">
        <v>62244</v>
      </c>
      <c r="B242" s="71" t="s">
        <v>246</v>
      </c>
      <c r="C242" s="71" t="s">
        <v>232</v>
      </c>
      <c r="D242" s="74">
        <f>'Grunddaten Umlage § 3_Plan'!H242</f>
        <v>0</v>
      </c>
      <c r="E242" s="65">
        <f>'Grunddaten Umlage § 3_Plan'!I242</f>
        <v>0</v>
      </c>
    </row>
    <row r="243" spans="1:5" x14ac:dyDescent="0.25">
      <c r="A243" s="71">
        <v>62245</v>
      </c>
      <c r="B243" s="71" t="s">
        <v>247</v>
      </c>
      <c r="C243" s="71" t="s">
        <v>232</v>
      </c>
      <c r="D243" s="74">
        <f>'Grunddaten Umlage § 3_Plan'!H243</f>
        <v>0</v>
      </c>
      <c r="E243" s="65">
        <f>'Grunddaten Umlage § 3_Plan'!I243</f>
        <v>0</v>
      </c>
    </row>
    <row r="244" spans="1:5" x14ac:dyDescent="0.25">
      <c r="A244" s="71">
        <v>62247</v>
      </c>
      <c r="B244" s="71" t="s">
        <v>248</v>
      </c>
      <c r="C244" s="71" t="s">
        <v>232</v>
      </c>
      <c r="D244" s="74">
        <f>'Grunddaten Umlage § 3_Plan'!H244</f>
        <v>0</v>
      </c>
      <c r="E244" s="65">
        <f>'Grunddaten Umlage § 3_Plan'!I244</f>
        <v>0</v>
      </c>
    </row>
    <row r="245" spans="1:5" x14ac:dyDescent="0.25">
      <c r="A245" s="71">
        <v>62252</v>
      </c>
      <c r="B245" s="71" t="s">
        <v>249</v>
      </c>
      <c r="C245" s="71" t="s">
        <v>232</v>
      </c>
      <c r="D245" s="74">
        <f>'Grunddaten Umlage § 3_Plan'!H245</f>
        <v>0</v>
      </c>
      <c r="E245" s="65">
        <f>'Grunddaten Umlage § 3_Plan'!I245</f>
        <v>0</v>
      </c>
    </row>
    <row r="246" spans="1:5" x14ac:dyDescent="0.25">
      <c r="A246" s="71">
        <v>62256</v>
      </c>
      <c r="B246" s="71" t="s">
        <v>250</v>
      </c>
      <c r="C246" s="71" t="s">
        <v>232</v>
      </c>
      <c r="D246" s="74">
        <f>'Grunddaten Umlage § 3_Plan'!H246</f>
        <v>0</v>
      </c>
      <c r="E246" s="65">
        <f>'Grunddaten Umlage § 3_Plan'!I246</f>
        <v>0</v>
      </c>
    </row>
    <row r="247" spans="1:5" x14ac:dyDescent="0.25">
      <c r="A247" s="71">
        <v>62262</v>
      </c>
      <c r="B247" s="71" t="s">
        <v>251</v>
      </c>
      <c r="C247" s="71" t="s">
        <v>232</v>
      </c>
      <c r="D247" s="74">
        <f>'Grunddaten Umlage § 3_Plan'!H247</f>
        <v>0</v>
      </c>
      <c r="E247" s="65">
        <f>'Grunddaten Umlage § 3_Plan'!I247</f>
        <v>0</v>
      </c>
    </row>
    <row r="248" spans="1:5" x14ac:dyDescent="0.25">
      <c r="A248" s="71">
        <v>62264</v>
      </c>
      <c r="B248" s="71" t="s">
        <v>252</v>
      </c>
      <c r="C248" s="71" t="s">
        <v>232</v>
      </c>
      <c r="D248" s="74">
        <f>'Grunddaten Umlage § 3_Plan'!H248</f>
        <v>0</v>
      </c>
      <c r="E248" s="65">
        <f>'Grunddaten Umlage § 3_Plan'!I248</f>
        <v>0</v>
      </c>
    </row>
    <row r="249" spans="1:5" x14ac:dyDescent="0.25">
      <c r="A249" s="71">
        <v>62265</v>
      </c>
      <c r="B249" s="71" t="s">
        <v>253</v>
      </c>
      <c r="C249" s="71" t="s">
        <v>232</v>
      </c>
      <c r="D249" s="74">
        <f>'Grunddaten Umlage § 3_Plan'!H249</f>
        <v>0</v>
      </c>
      <c r="E249" s="65">
        <f>'Grunddaten Umlage § 3_Plan'!I249</f>
        <v>0</v>
      </c>
    </row>
    <row r="250" spans="1:5" x14ac:dyDescent="0.25">
      <c r="A250" s="71">
        <v>62266</v>
      </c>
      <c r="B250" s="71" t="s">
        <v>254</v>
      </c>
      <c r="C250" s="71" t="s">
        <v>232</v>
      </c>
      <c r="D250" s="74">
        <f>'Grunddaten Umlage § 3_Plan'!H250</f>
        <v>0</v>
      </c>
      <c r="E250" s="65">
        <f>'Grunddaten Umlage § 3_Plan'!I250</f>
        <v>0</v>
      </c>
    </row>
    <row r="251" spans="1:5" x14ac:dyDescent="0.25">
      <c r="A251" s="71">
        <v>62267</v>
      </c>
      <c r="B251" s="71" t="s">
        <v>255</v>
      </c>
      <c r="C251" s="71" t="s">
        <v>232</v>
      </c>
      <c r="D251" s="74">
        <f>'Grunddaten Umlage § 3_Plan'!H251</f>
        <v>0</v>
      </c>
      <c r="E251" s="65">
        <f>'Grunddaten Umlage § 3_Plan'!I251</f>
        <v>0</v>
      </c>
    </row>
    <row r="252" spans="1:5" x14ac:dyDescent="0.25">
      <c r="A252" s="71">
        <v>62268</v>
      </c>
      <c r="B252" s="71" t="s">
        <v>256</v>
      </c>
      <c r="C252" s="71" t="s">
        <v>232</v>
      </c>
      <c r="D252" s="74">
        <f>'Grunddaten Umlage § 3_Plan'!H252</f>
        <v>0</v>
      </c>
      <c r="E252" s="65">
        <f>'Grunddaten Umlage § 3_Plan'!I252</f>
        <v>0</v>
      </c>
    </row>
    <row r="253" spans="1:5" x14ac:dyDescent="0.25">
      <c r="A253" s="71">
        <v>62269</v>
      </c>
      <c r="B253" s="71" t="s">
        <v>257</v>
      </c>
      <c r="C253" s="71" t="s">
        <v>232</v>
      </c>
      <c r="D253" s="74">
        <f>'Grunddaten Umlage § 3_Plan'!H253</f>
        <v>0</v>
      </c>
      <c r="E253" s="65">
        <f>'Grunddaten Umlage § 3_Plan'!I253</f>
        <v>0</v>
      </c>
    </row>
    <row r="254" spans="1:5" x14ac:dyDescent="0.25">
      <c r="A254" s="71">
        <v>62270</v>
      </c>
      <c r="B254" s="71" t="s">
        <v>258</v>
      </c>
      <c r="C254" s="71" t="s">
        <v>232</v>
      </c>
      <c r="D254" s="74">
        <f>'Grunddaten Umlage § 3_Plan'!H254</f>
        <v>0</v>
      </c>
      <c r="E254" s="65">
        <f>'Grunddaten Umlage § 3_Plan'!I254</f>
        <v>0</v>
      </c>
    </row>
    <row r="255" spans="1:5" x14ac:dyDescent="0.25">
      <c r="A255" s="71">
        <v>62271</v>
      </c>
      <c r="B255" s="71" t="s">
        <v>259</v>
      </c>
      <c r="C255" s="71" t="s">
        <v>232</v>
      </c>
      <c r="D255" s="74">
        <f>'Grunddaten Umlage § 3_Plan'!H255</f>
        <v>0</v>
      </c>
      <c r="E255" s="65">
        <f>'Grunddaten Umlage § 3_Plan'!I255</f>
        <v>0</v>
      </c>
    </row>
    <row r="256" spans="1:5" x14ac:dyDescent="0.25">
      <c r="A256" s="71">
        <v>62272</v>
      </c>
      <c r="B256" s="71" t="s">
        <v>260</v>
      </c>
      <c r="C256" s="71" t="s">
        <v>232</v>
      </c>
      <c r="D256" s="74">
        <f>'Grunddaten Umlage § 3_Plan'!H256</f>
        <v>0</v>
      </c>
      <c r="E256" s="65">
        <f>'Grunddaten Umlage § 3_Plan'!I256</f>
        <v>0</v>
      </c>
    </row>
    <row r="257" spans="1:5" x14ac:dyDescent="0.25">
      <c r="A257" s="71">
        <v>62273</v>
      </c>
      <c r="B257" s="71" t="s">
        <v>261</v>
      </c>
      <c r="C257" s="71" t="s">
        <v>232</v>
      </c>
      <c r="D257" s="74">
        <f>'Grunddaten Umlage § 3_Plan'!H257</f>
        <v>0</v>
      </c>
      <c r="E257" s="65">
        <f>'Grunddaten Umlage § 3_Plan'!I257</f>
        <v>0</v>
      </c>
    </row>
    <row r="258" spans="1:5" x14ac:dyDescent="0.25">
      <c r="A258" s="71">
        <v>62274</v>
      </c>
      <c r="B258" s="71" t="s">
        <v>262</v>
      </c>
      <c r="C258" s="71" t="s">
        <v>232</v>
      </c>
      <c r="D258" s="74">
        <f>'Grunddaten Umlage § 3_Plan'!H258</f>
        <v>0</v>
      </c>
      <c r="E258" s="65">
        <f>'Grunddaten Umlage § 3_Plan'!I258</f>
        <v>0</v>
      </c>
    </row>
    <row r="259" spans="1:5" x14ac:dyDescent="0.25">
      <c r="A259" s="71">
        <v>62275</v>
      </c>
      <c r="B259" s="71" t="s">
        <v>263</v>
      </c>
      <c r="C259" s="71" t="s">
        <v>232</v>
      </c>
      <c r="D259" s="74">
        <f>'Grunddaten Umlage § 3_Plan'!H259</f>
        <v>0</v>
      </c>
      <c r="E259" s="65">
        <f>'Grunddaten Umlage § 3_Plan'!I259</f>
        <v>0</v>
      </c>
    </row>
    <row r="260" spans="1:5" x14ac:dyDescent="0.25">
      <c r="A260" s="71">
        <v>62276</v>
      </c>
      <c r="B260" s="71" t="s">
        <v>264</v>
      </c>
      <c r="C260" s="71" t="s">
        <v>232</v>
      </c>
      <c r="D260" s="74">
        <f>'Grunddaten Umlage § 3_Plan'!H260</f>
        <v>0</v>
      </c>
      <c r="E260" s="65">
        <f>'Grunddaten Umlage § 3_Plan'!I260</f>
        <v>0</v>
      </c>
    </row>
    <row r="261" spans="1:5" x14ac:dyDescent="0.25">
      <c r="A261" s="71">
        <v>62277</v>
      </c>
      <c r="B261" s="71" t="s">
        <v>265</v>
      </c>
      <c r="C261" s="71" t="s">
        <v>232</v>
      </c>
      <c r="D261" s="74">
        <f>'Grunddaten Umlage § 3_Plan'!H261</f>
        <v>0</v>
      </c>
      <c r="E261" s="65">
        <f>'Grunddaten Umlage § 3_Plan'!I261</f>
        <v>0</v>
      </c>
    </row>
    <row r="262" spans="1:5" x14ac:dyDescent="0.25">
      <c r="A262" s="71">
        <v>62278</v>
      </c>
      <c r="B262" s="71" t="s">
        <v>266</v>
      </c>
      <c r="C262" s="71" t="s">
        <v>232</v>
      </c>
      <c r="D262" s="74">
        <f>'Grunddaten Umlage § 3_Plan'!H262</f>
        <v>0</v>
      </c>
      <c r="E262" s="65">
        <f>'Grunddaten Umlage § 3_Plan'!I262</f>
        <v>0</v>
      </c>
    </row>
    <row r="263" spans="1:5" x14ac:dyDescent="0.25">
      <c r="A263" s="71">
        <v>62279</v>
      </c>
      <c r="B263" s="71" t="s">
        <v>267</v>
      </c>
      <c r="C263" s="71" t="s">
        <v>232</v>
      </c>
      <c r="D263" s="74">
        <f>'Grunddaten Umlage § 3_Plan'!H263</f>
        <v>0</v>
      </c>
      <c r="E263" s="65">
        <f>'Grunddaten Umlage § 3_Plan'!I263</f>
        <v>0</v>
      </c>
    </row>
    <row r="264" spans="1:5" x14ac:dyDescent="0.25">
      <c r="A264" s="71">
        <v>62311</v>
      </c>
      <c r="B264" s="71" t="s">
        <v>268</v>
      </c>
      <c r="C264" s="71" t="s">
        <v>269</v>
      </c>
      <c r="D264" s="74">
        <f>'Grunddaten Umlage § 3_Plan'!H264</f>
        <v>0</v>
      </c>
      <c r="E264" s="65">
        <f>'Grunddaten Umlage § 3_Plan'!I264</f>
        <v>0</v>
      </c>
    </row>
    <row r="265" spans="1:5" x14ac:dyDescent="0.25">
      <c r="A265" s="71">
        <v>62314</v>
      </c>
      <c r="B265" s="71" t="s">
        <v>270</v>
      </c>
      <c r="C265" s="71" t="s">
        <v>269</v>
      </c>
      <c r="D265" s="74">
        <f>'Grunddaten Umlage § 3_Plan'!H265</f>
        <v>0</v>
      </c>
      <c r="E265" s="65">
        <f>'Grunddaten Umlage § 3_Plan'!I265</f>
        <v>0</v>
      </c>
    </row>
    <row r="266" spans="1:5" x14ac:dyDescent="0.25">
      <c r="A266" s="71">
        <v>62326</v>
      </c>
      <c r="B266" s="71" t="s">
        <v>271</v>
      </c>
      <c r="C266" s="71" t="s">
        <v>269</v>
      </c>
      <c r="D266" s="74">
        <f>'Grunddaten Umlage § 3_Plan'!H266</f>
        <v>0</v>
      </c>
      <c r="E266" s="65">
        <f>'Grunddaten Umlage § 3_Plan'!I266</f>
        <v>0</v>
      </c>
    </row>
    <row r="267" spans="1:5" x14ac:dyDescent="0.25">
      <c r="A267" s="71">
        <v>62330</v>
      </c>
      <c r="B267" s="71" t="s">
        <v>272</v>
      </c>
      <c r="C267" s="71" t="s">
        <v>269</v>
      </c>
      <c r="D267" s="74">
        <f>'Grunddaten Umlage § 3_Plan'!H267</f>
        <v>0</v>
      </c>
      <c r="E267" s="65">
        <f>'Grunddaten Umlage § 3_Plan'!I267</f>
        <v>0</v>
      </c>
    </row>
    <row r="268" spans="1:5" x14ac:dyDescent="0.25">
      <c r="A268" s="71">
        <v>62332</v>
      </c>
      <c r="B268" s="71" t="s">
        <v>273</v>
      </c>
      <c r="C268" s="71" t="s">
        <v>269</v>
      </c>
      <c r="D268" s="74">
        <f>'Grunddaten Umlage § 3_Plan'!H268</f>
        <v>0</v>
      </c>
      <c r="E268" s="65">
        <f>'Grunddaten Umlage § 3_Plan'!I268</f>
        <v>0</v>
      </c>
    </row>
    <row r="269" spans="1:5" x14ac:dyDescent="0.25">
      <c r="A269" s="71">
        <v>62335</v>
      </c>
      <c r="B269" s="71" t="s">
        <v>274</v>
      </c>
      <c r="C269" s="71" t="s">
        <v>269</v>
      </c>
      <c r="D269" s="74">
        <f>'Grunddaten Umlage § 3_Plan'!H269</f>
        <v>0</v>
      </c>
      <c r="E269" s="65">
        <f>'Grunddaten Umlage § 3_Plan'!I269</f>
        <v>0</v>
      </c>
    </row>
    <row r="270" spans="1:5" x14ac:dyDescent="0.25">
      <c r="A270" s="71">
        <v>62343</v>
      </c>
      <c r="B270" s="71" t="s">
        <v>275</v>
      </c>
      <c r="C270" s="71" t="s">
        <v>269</v>
      </c>
      <c r="D270" s="74">
        <f>'Grunddaten Umlage § 3_Plan'!H270</f>
        <v>0</v>
      </c>
      <c r="E270" s="65">
        <f>'Grunddaten Umlage § 3_Plan'!I270</f>
        <v>0</v>
      </c>
    </row>
    <row r="271" spans="1:5" x14ac:dyDescent="0.25">
      <c r="A271" s="71">
        <v>62368</v>
      </c>
      <c r="B271" s="71" t="s">
        <v>276</v>
      </c>
      <c r="C271" s="71" t="s">
        <v>269</v>
      </c>
      <c r="D271" s="74">
        <f>'Grunddaten Umlage § 3_Plan'!H271</f>
        <v>0</v>
      </c>
      <c r="E271" s="65">
        <f>'Grunddaten Umlage § 3_Plan'!I271</f>
        <v>0</v>
      </c>
    </row>
    <row r="272" spans="1:5" x14ac:dyDescent="0.25">
      <c r="A272" s="71">
        <v>62372</v>
      </c>
      <c r="B272" s="71" t="s">
        <v>277</v>
      </c>
      <c r="C272" s="71" t="s">
        <v>269</v>
      </c>
      <c r="D272" s="74">
        <f>'Grunddaten Umlage § 3_Plan'!H272</f>
        <v>0</v>
      </c>
      <c r="E272" s="65">
        <f>'Grunddaten Umlage § 3_Plan'!I272</f>
        <v>0</v>
      </c>
    </row>
    <row r="273" spans="1:5" x14ac:dyDescent="0.25">
      <c r="A273" s="71">
        <v>62375</v>
      </c>
      <c r="B273" s="71" t="s">
        <v>278</v>
      </c>
      <c r="C273" s="71" t="s">
        <v>269</v>
      </c>
      <c r="D273" s="74">
        <f>'Grunddaten Umlage § 3_Plan'!H273</f>
        <v>0</v>
      </c>
      <c r="E273" s="65">
        <f>'Grunddaten Umlage § 3_Plan'!I273</f>
        <v>0</v>
      </c>
    </row>
    <row r="274" spans="1:5" x14ac:dyDescent="0.25">
      <c r="A274" s="71">
        <v>62376</v>
      </c>
      <c r="B274" s="71" t="s">
        <v>279</v>
      </c>
      <c r="C274" s="71" t="s">
        <v>269</v>
      </c>
      <c r="D274" s="74">
        <f>'Grunddaten Umlage § 3_Plan'!H274</f>
        <v>198059.45952566879</v>
      </c>
      <c r="E274" s="65">
        <f>'Grunddaten Umlage § 3_Plan'!I274</f>
        <v>0</v>
      </c>
    </row>
    <row r="275" spans="1:5" x14ac:dyDescent="0.25">
      <c r="A275" s="71">
        <v>62377</v>
      </c>
      <c r="B275" s="71" t="s">
        <v>280</v>
      </c>
      <c r="C275" s="71" t="s">
        <v>269</v>
      </c>
      <c r="D275" s="74">
        <f>'Grunddaten Umlage § 3_Plan'!H275</f>
        <v>0</v>
      </c>
      <c r="E275" s="65">
        <f>'Grunddaten Umlage § 3_Plan'!I275</f>
        <v>0</v>
      </c>
    </row>
    <row r="276" spans="1:5" x14ac:dyDescent="0.25">
      <c r="A276" s="71">
        <v>62378</v>
      </c>
      <c r="B276" s="71" t="s">
        <v>281</v>
      </c>
      <c r="C276" s="71" t="s">
        <v>269</v>
      </c>
      <c r="D276" s="74">
        <f>'Grunddaten Umlage § 3_Plan'!H276</f>
        <v>195089.55126083153</v>
      </c>
      <c r="E276" s="65">
        <f>'Grunddaten Umlage § 3_Plan'!I276</f>
        <v>0</v>
      </c>
    </row>
    <row r="277" spans="1:5" x14ac:dyDescent="0.25">
      <c r="A277" s="71">
        <v>62379</v>
      </c>
      <c r="B277" s="71" t="s">
        <v>282</v>
      </c>
      <c r="C277" s="71" t="s">
        <v>269</v>
      </c>
      <c r="D277" s="74">
        <f>'Grunddaten Umlage § 3_Plan'!H277</f>
        <v>0</v>
      </c>
      <c r="E277" s="65">
        <f>'Grunddaten Umlage § 3_Plan'!I277</f>
        <v>0</v>
      </c>
    </row>
    <row r="278" spans="1:5" x14ac:dyDescent="0.25">
      <c r="A278" s="71">
        <v>62380</v>
      </c>
      <c r="B278" s="71" t="s">
        <v>283</v>
      </c>
      <c r="C278" s="71" t="s">
        <v>269</v>
      </c>
      <c r="D278" s="74">
        <f>'Grunddaten Umlage § 3_Plan'!H278</f>
        <v>0</v>
      </c>
      <c r="E278" s="65">
        <f>'Grunddaten Umlage § 3_Plan'!I278</f>
        <v>0</v>
      </c>
    </row>
    <row r="279" spans="1:5" x14ac:dyDescent="0.25">
      <c r="A279" s="71">
        <v>62381</v>
      </c>
      <c r="B279" s="71" t="s">
        <v>284</v>
      </c>
      <c r="C279" s="71" t="s">
        <v>269</v>
      </c>
      <c r="D279" s="74">
        <f>'Grunddaten Umlage § 3_Plan'!H279</f>
        <v>0</v>
      </c>
      <c r="E279" s="65">
        <f>'Grunddaten Umlage § 3_Plan'!I279</f>
        <v>0</v>
      </c>
    </row>
    <row r="280" spans="1:5" x14ac:dyDescent="0.25">
      <c r="A280" s="71">
        <v>62382</v>
      </c>
      <c r="B280" s="71" t="s">
        <v>285</v>
      </c>
      <c r="C280" s="71" t="s">
        <v>269</v>
      </c>
      <c r="D280" s="74">
        <f>'Grunddaten Umlage § 3_Plan'!H280</f>
        <v>0</v>
      </c>
      <c r="E280" s="65">
        <f>'Grunddaten Umlage § 3_Plan'!I280</f>
        <v>0</v>
      </c>
    </row>
    <row r="281" spans="1:5" x14ac:dyDescent="0.25">
      <c r="A281" s="71">
        <v>62383</v>
      </c>
      <c r="B281" s="71" t="s">
        <v>286</v>
      </c>
      <c r="C281" s="71" t="s">
        <v>269</v>
      </c>
      <c r="D281" s="74">
        <f>'Grunddaten Umlage § 3_Plan'!H281</f>
        <v>0</v>
      </c>
      <c r="E281" s="65">
        <f>'Grunddaten Umlage § 3_Plan'!I281</f>
        <v>0</v>
      </c>
    </row>
    <row r="282" spans="1:5" x14ac:dyDescent="0.25">
      <c r="A282" s="71">
        <v>62384</v>
      </c>
      <c r="B282" s="71" t="s">
        <v>287</v>
      </c>
      <c r="C282" s="71" t="s">
        <v>269</v>
      </c>
      <c r="D282" s="74">
        <f>'Grunddaten Umlage § 3_Plan'!H282</f>
        <v>0</v>
      </c>
      <c r="E282" s="65">
        <f>'Grunddaten Umlage § 3_Plan'!I282</f>
        <v>0</v>
      </c>
    </row>
    <row r="283" spans="1:5" x14ac:dyDescent="0.25">
      <c r="A283" s="71">
        <v>62385</v>
      </c>
      <c r="B283" s="71" t="s">
        <v>288</v>
      </c>
      <c r="C283" s="71" t="s">
        <v>269</v>
      </c>
      <c r="D283" s="74">
        <f>'Grunddaten Umlage § 3_Plan'!H283</f>
        <v>0</v>
      </c>
      <c r="E283" s="65">
        <f>'Grunddaten Umlage § 3_Plan'!I283</f>
        <v>0</v>
      </c>
    </row>
    <row r="284" spans="1:5" x14ac:dyDescent="0.25">
      <c r="A284" s="71">
        <v>62386</v>
      </c>
      <c r="B284" s="71" t="s">
        <v>289</v>
      </c>
      <c r="C284" s="71" t="s">
        <v>269</v>
      </c>
      <c r="D284" s="74">
        <f>'Grunddaten Umlage § 3_Plan'!H284</f>
        <v>0</v>
      </c>
      <c r="E284" s="65">
        <f>'Grunddaten Umlage § 3_Plan'!I284</f>
        <v>0</v>
      </c>
    </row>
    <row r="285" spans="1:5" x14ac:dyDescent="0.25">
      <c r="A285" s="71">
        <v>62387</v>
      </c>
      <c r="B285" s="71" t="s">
        <v>290</v>
      </c>
      <c r="C285" s="71" t="s">
        <v>269</v>
      </c>
      <c r="D285" s="74">
        <f>'Grunddaten Umlage § 3_Plan'!H285</f>
        <v>0</v>
      </c>
      <c r="E285" s="65">
        <f>'Grunddaten Umlage § 3_Plan'!I285</f>
        <v>0</v>
      </c>
    </row>
    <row r="286" spans="1:5" x14ac:dyDescent="0.25">
      <c r="A286" s="71">
        <v>62388</v>
      </c>
      <c r="B286" s="71" t="s">
        <v>291</v>
      </c>
      <c r="C286" s="71" t="s">
        <v>269</v>
      </c>
      <c r="D286" s="74">
        <f>'Grunddaten Umlage § 3_Plan'!H286</f>
        <v>0</v>
      </c>
      <c r="E286" s="65">
        <f>'Grunddaten Umlage § 3_Plan'!I286</f>
        <v>0</v>
      </c>
    </row>
    <row r="287" spans="1:5" x14ac:dyDescent="0.25">
      <c r="A287" s="71">
        <v>62389</v>
      </c>
      <c r="B287" s="71" t="s">
        <v>292</v>
      </c>
      <c r="C287" s="71" t="s">
        <v>269</v>
      </c>
      <c r="D287" s="74">
        <f>'Grunddaten Umlage § 3_Plan'!H287</f>
        <v>0</v>
      </c>
      <c r="E287" s="65">
        <f>'Grunddaten Umlage § 3_Plan'!I287</f>
        <v>0</v>
      </c>
    </row>
    <row r="288" spans="1:5" ht="15.75" thickBot="1" x14ac:dyDescent="0.3">
      <c r="A288" s="71">
        <v>62390</v>
      </c>
      <c r="B288" s="10" t="s">
        <v>293</v>
      </c>
      <c r="C288" s="10" t="s">
        <v>269</v>
      </c>
      <c r="D288" s="76">
        <f>'Grunddaten Umlage § 3_Plan'!H288</f>
        <v>0</v>
      </c>
      <c r="E288" s="66">
        <f>'Grunddaten Umlage § 3_Plan'!I288</f>
        <v>0</v>
      </c>
    </row>
    <row r="289" spans="2:5" x14ac:dyDescent="0.25">
      <c r="B289" s="8" t="s">
        <v>302</v>
      </c>
      <c r="C289" s="8"/>
      <c r="D289" s="148">
        <f>SUM(D3:D288)</f>
        <v>2033577.8299718054</v>
      </c>
      <c r="E289" s="148">
        <f>SUM(E3:E288)</f>
        <v>-184402.90437056829</v>
      </c>
    </row>
  </sheetData>
  <pageMargins left="0.7" right="0.7" top="0.78740157499999996" bottom="0.78740157499999996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</vt:i4>
      </vt:variant>
    </vt:vector>
  </HeadingPairs>
  <TitlesOfParts>
    <vt:vector size="11" baseType="lpstr">
      <vt:lpstr>Schlussrechnung</vt:lpstr>
      <vt:lpstr>Finanzkraft</vt:lpstr>
      <vt:lpstr>Grunddaten Umlage § 3_IST</vt:lpstr>
      <vt:lpstr>landesw Umlage § 3_IST</vt:lpstr>
      <vt:lpstr>TB-Gemeinden_Akontierung_§3_IST</vt:lpstr>
      <vt:lpstr>Gde ohne TB_EinbehaltERT_IST</vt:lpstr>
      <vt:lpstr>Grunddaten Umlage § 3_Plan</vt:lpstr>
      <vt:lpstr>landesw Umlage § 3_Plan</vt:lpstr>
      <vt:lpstr>TBGemeinden_Akontierung_§3_Plan</vt:lpstr>
      <vt:lpstr>Gde ohne TB_EinbehaltERT_Plan</vt:lpstr>
      <vt:lpstr>Schlussrechnung!Drucktitel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Temel Bianca</dc:creator>
  <cp:lastModifiedBy>Temel Bianca</cp:lastModifiedBy>
  <cp:lastPrinted>2025-06-26T12:02:59Z</cp:lastPrinted>
  <dcterms:created xsi:type="dcterms:W3CDTF">2023-08-23T07:50:21Z</dcterms:created>
  <dcterms:modified xsi:type="dcterms:W3CDTF">2025-08-13T09:13:20Z</dcterms:modified>
</cp:coreProperties>
</file>