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Finanzausgleich\ERT\ERT2025\Umlagen StSPLFG\Schlussrechnung StSPLFG 2024\Schlussrechnung\Veröffentlichung Homepage\"/>
    </mc:Choice>
  </mc:AlternateContent>
  <xr:revisionPtr revIDLastSave="0" documentId="13_ncr:1_{8E51032B-5893-4AA8-BB4E-F4A6478DAFD9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Schlussrechnung_" sheetId="27" r:id="rId1"/>
    <sheet name="Kostenersätze_IST_2024" sheetId="22" r:id="rId2"/>
    <sheet name="Aufteilung Kostenersätze IST_24" sheetId="23" r:id="rId3"/>
    <sheet name="Kostenersätze_PLAN" sheetId="20" r:id="rId4"/>
    <sheet name="Aufteilung Kostenersätze_PLAN" sheetId="21" r:id="rId5"/>
  </sheets>
  <definedNames>
    <definedName name="_xlnm.Print_Titles" localSheetId="0">Schlussrechnung_!$1:$3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3" l="1"/>
  <c r="E7" i="27"/>
  <c r="D279" i="27"/>
  <c r="D280" i="27"/>
  <c r="D281" i="27"/>
  <c r="D282" i="27"/>
  <c r="D283" i="27"/>
  <c r="D284" i="27"/>
  <c r="D285" i="27"/>
  <c r="D286" i="27"/>
  <c r="D287" i="27"/>
  <c r="D288" i="27"/>
  <c r="D289" i="27"/>
  <c r="D290" i="27"/>
  <c r="D291" i="27"/>
  <c r="D292" i="27"/>
  <c r="D293" i="27"/>
  <c r="D294" i="27"/>
  <c r="D295" i="27"/>
  <c r="D296" i="27"/>
  <c r="D297" i="27"/>
  <c r="D298" i="27"/>
  <c r="D299" i="27"/>
  <c r="D300" i="27"/>
  <c r="D301" i="27"/>
  <c r="D302" i="27"/>
  <c r="D278" i="27"/>
  <c r="D242" i="27"/>
  <c r="D243" i="27"/>
  <c r="D244" i="27"/>
  <c r="D245" i="27"/>
  <c r="D246" i="27"/>
  <c r="D247" i="27"/>
  <c r="D248" i="27"/>
  <c r="D249" i="27"/>
  <c r="D250" i="27"/>
  <c r="D251" i="27"/>
  <c r="D252" i="27"/>
  <c r="D253" i="27"/>
  <c r="D254" i="27"/>
  <c r="D255" i="27"/>
  <c r="D256" i="27"/>
  <c r="D257" i="27"/>
  <c r="D258" i="27"/>
  <c r="D259" i="27"/>
  <c r="D260" i="27"/>
  <c r="D261" i="27"/>
  <c r="D262" i="27"/>
  <c r="D263" i="27"/>
  <c r="D264" i="27"/>
  <c r="D265" i="27"/>
  <c r="D266" i="27"/>
  <c r="D267" i="27"/>
  <c r="D268" i="27"/>
  <c r="D269" i="27"/>
  <c r="D270" i="27"/>
  <c r="D271" i="27"/>
  <c r="D272" i="27"/>
  <c r="D273" i="27"/>
  <c r="D274" i="27"/>
  <c r="D275" i="27"/>
  <c r="D276" i="27"/>
  <c r="D241" i="27"/>
  <c r="D222" i="27"/>
  <c r="D223" i="27"/>
  <c r="D224" i="27"/>
  <c r="D225" i="27"/>
  <c r="D226" i="27"/>
  <c r="D227" i="27"/>
  <c r="D228" i="27"/>
  <c r="D229" i="27"/>
  <c r="D230" i="27"/>
  <c r="D231" i="27"/>
  <c r="D232" i="27"/>
  <c r="D233" i="27"/>
  <c r="D234" i="27"/>
  <c r="D235" i="27"/>
  <c r="D236" i="27"/>
  <c r="D237" i="27"/>
  <c r="D238" i="27"/>
  <c r="D239" i="27"/>
  <c r="D221" i="27"/>
  <c r="D201" i="27"/>
  <c r="D202" i="27"/>
  <c r="D203" i="27"/>
  <c r="D204" i="27"/>
  <c r="D205" i="27"/>
  <c r="D206" i="27"/>
  <c r="D207" i="27"/>
  <c r="D208" i="27"/>
  <c r="D209" i="27"/>
  <c r="D210" i="27"/>
  <c r="D211" i="27"/>
  <c r="D212" i="27"/>
  <c r="D213" i="27"/>
  <c r="D214" i="27"/>
  <c r="D215" i="27"/>
  <c r="D216" i="27"/>
  <c r="D217" i="27"/>
  <c r="D218" i="27"/>
  <c r="D219" i="27"/>
  <c r="D200" i="27"/>
  <c r="D169" i="27"/>
  <c r="D170" i="27"/>
  <c r="D171" i="27"/>
  <c r="D172" i="27"/>
  <c r="D173" i="27"/>
  <c r="D174" i="27"/>
  <c r="D175" i="27"/>
  <c r="D176" i="27"/>
  <c r="D177" i="27"/>
  <c r="D178" i="27"/>
  <c r="D179" i="27"/>
  <c r="D180" i="27"/>
  <c r="D181" i="27"/>
  <c r="D182" i="27"/>
  <c r="D183" i="27"/>
  <c r="D184" i="27"/>
  <c r="D185" i="27"/>
  <c r="D186" i="27"/>
  <c r="D187" i="27"/>
  <c r="D188" i="27"/>
  <c r="D189" i="27"/>
  <c r="D190" i="27"/>
  <c r="D191" i="27"/>
  <c r="D192" i="27"/>
  <c r="D193" i="27"/>
  <c r="D194" i="27"/>
  <c r="D195" i="27"/>
  <c r="D196" i="27"/>
  <c r="D197" i="27"/>
  <c r="D198" i="27"/>
  <c r="D168" i="27"/>
  <c r="D153" i="27"/>
  <c r="D154" i="27"/>
  <c r="D155" i="27"/>
  <c r="D156" i="27"/>
  <c r="D157" i="27"/>
  <c r="D158" i="27"/>
  <c r="D159" i="27"/>
  <c r="D160" i="27"/>
  <c r="D161" i="27"/>
  <c r="D162" i="27"/>
  <c r="D163" i="27"/>
  <c r="D164" i="27"/>
  <c r="D165" i="27"/>
  <c r="D166" i="27"/>
  <c r="D152" i="27"/>
  <c r="D138" i="27"/>
  <c r="D139" i="27"/>
  <c r="D140" i="27"/>
  <c r="D141" i="27"/>
  <c r="D142" i="27"/>
  <c r="D143" i="27"/>
  <c r="D144" i="27"/>
  <c r="D145" i="27"/>
  <c r="D146" i="27"/>
  <c r="D147" i="27"/>
  <c r="D148" i="27"/>
  <c r="D149" i="27"/>
  <c r="D150" i="27"/>
  <c r="D137" i="27"/>
  <c r="D108" i="27"/>
  <c r="D109" i="27"/>
  <c r="D110" i="27"/>
  <c r="D111" i="27"/>
  <c r="D112" i="27"/>
  <c r="D113" i="27"/>
  <c r="D114" i="27"/>
  <c r="D115" i="27"/>
  <c r="D116" i="27"/>
  <c r="D117" i="27"/>
  <c r="D118" i="27"/>
  <c r="D119" i="27"/>
  <c r="D120" i="27"/>
  <c r="D121" i="27"/>
  <c r="D122" i="27"/>
  <c r="D123" i="27"/>
  <c r="D124" i="27"/>
  <c r="D125" i="27"/>
  <c r="D126" i="27"/>
  <c r="D127" i="27"/>
  <c r="D128" i="27"/>
  <c r="D129" i="27"/>
  <c r="D130" i="27"/>
  <c r="D131" i="27"/>
  <c r="D132" i="27"/>
  <c r="D133" i="27"/>
  <c r="D134" i="27"/>
  <c r="D135" i="27"/>
  <c r="D107" i="27"/>
  <c r="D91" i="27"/>
  <c r="D92" i="27"/>
  <c r="D93" i="27"/>
  <c r="D94" i="27"/>
  <c r="D95" i="27"/>
  <c r="D96" i="27"/>
  <c r="D97" i="27"/>
  <c r="D98" i="27"/>
  <c r="D99" i="27"/>
  <c r="D100" i="27"/>
  <c r="D101" i="27"/>
  <c r="D102" i="27"/>
  <c r="D103" i="27"/>
  <c r="D104" i="27"/>
  <c r="D105" i="27"/>
  <c r="D90" i="27"/>
  <c r="D61" i="27"/>
  <c r="D62" i="27"/>
  <c r="D63" i="27"/>
  <c r="D64" i="27"/>
  <c r="D65" i="27"/>
  <c r="D66" i="27"/>
  <c r="D67" i="27"/>
  <c r="D68" i="27"/>
  <c r="D69" i="27"/>
  <c r="D70" i="27"/>
  <c r="D71" i="27"/>
  <c r="D72" i="27"/>
  <c r="D73" i="27"/>
  <c r="D74" i="27"/>
  <c r="D75" i="27"/>
  <c r="D76" i="27"/>
  <c r="D77" i="27"/>
  <c r="D78" i="27"/>
  <c r="D79" i="27"/>
  <c r="D80" i="27"/>
  <c r="D81" i="27"/>
  <c r="D82" i="27"/>
  <c r="D83" i="27"/>
  <c r="D84" i="27"/>
  <c r="D85" i="27"/>
  <c r="D86" i="27"/>
  <c r="D87" i="27"/>
  <c r="D88" i="27"/>
  <c r="D60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58" i="27"/>
  <c r="D23" i="27"/>
  <c r="D8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7" i="27"/>
  <c r="D5" i="27"/>
  <c r="J5" i="27"/>
  <c r="D289" i="23" l="1"/>
  <c r="E288" i="23"/>
  <c r="E287" i="23"/>
  <c r="E286" i="23"/>
  <c r="E285" i="23"/>
  <c r="E299" i="27" s="1"/>
  <c r="E284" i="23"/>
  <c r="E283" i="23"/>
  <c r="E282" i="23"/>
  <c r="E281" i="23"/>
  <c r="E295" i="27" s="1"/>
  <c r="E280" i="23"/>
  <c r="L279" i="23"/>
  <c r="E279" i="23"/>
  <c r="E278" i="23"/>
  <c r="E277" i="23"/>
  <c r="E291" i="27" s="1"/>
  <c r="E276" i="23"/>
  <c r="L275" i="23"/>
  <c r="E275" i="23"/>
  <c r="E274" i="23"/>
  <c r="E273" i="23"/>
  <c r="E287" i="27" s="1"/>
  <c r="E272" i="23"/>
  <c r="E271" i="23"/>
  <c r="E270" i="23"/>
  <c r="E269" i="23"/>
  <c r="E283" i="27" s="1"/>
  <c r="E268" i="23"/>
  <c r="E267" i="23"/>
  <c r="E266" i="23"/>
  <c r="L266" i="23" s="1"/>
  <c r="E265" i="23"/>
  <c r="E279" i="27" s="1"/>
  <c r="E264" i="23"/>
  <c r="E263" i="23"/>
  <c r="L262" i="23"/>
  <c r="E262" i="23"/>
  <c r="E261" i="23"/>
  <c r="E274" i="27" s="1"/>
  <c r="E260" i="23"/>
  <c r="E259" i="23"/>
  <c r="L258" i="23"/>
  <c r="E258" i="23"/>
  <c r="E257" i="23"/>
  <c r="E270" i="27" s="1"/>
  <c r="E256" i="23"/>
  <c r="E255" i="23"/>
  <c r="L254" i="23"/>
  <c r="E254" i="23"/>
  <c r="E253" i="23"/>
  <c r="E266" i="27" s="1"/>
  <c r="E252" i="23"/>
  <c r="E251" i="23"/>
  <c r="L250" i="23"/>
  <c r="E250" i="23"/>
  <c r="E249" i="23"/>
  <c r="E262" i="27" s="1"/>
  <c r="E248" i="23"/>
  <c r="E247" i="23"/>
  <c r="L246" i="23"/>
  <c r="E246" i="23"/>
  <c r="E245" i="23"/>
  <c r="E258" i="27" s="1"/>
  <c r="E244" i="23"/>
  <c r="E257" i="27" s="1"/>
  <c r="L243" i="23"/>
  <c r="E243" i="23"/>
  <c r="E242" i="23"/>
  <c r="L242" i="23" s="1"/>
  <c r="L241" i="23"/>
  <c r="E241" i="23"/>
  <c r="L240" i="23"/>
  <c r="E240" i="23"/>
  <c r="E239" i="23"/>
  <c r="E252" i="27" s="1"/>
  <c r="E238" i="23"/>
  <c r="E251" i="27" s="1"/>
  <c r="E237" i="23"/>
  <c r="E250" i="27" s="1"/>
  <c r="E236" i="23"/>
  <c r="E249" i="27" s="1"/>
  <c r="E235" i="23"/>
  <c r="E234" i="23"/>
  <c r="E233" i="23"/>
  <c r="E232" i="23"/>
  <c r="E231" i="23"/>
  <c r="E230" i="23"/>
  <c r="E243" i="27" s="1"/>
  <c r="E229" i="23"/>
  <c r="E242" i="27" s="1"/>
  <c r="E228" i="23"/>
  <c r="E241" i="27" s="1"/>
  <c r="L227" i="23"/>
  <c r="E227" i="23"/>
  <c r="E226" i="23"/>
  <c r="E225" i="23"/>
  <c r="E237" i="27" s="1"/>
  <c r="L224" i="23"/>
  <c r="E224" i="23"/>
  <c r="E223" i="23"/>
  <c r="E222" i="23"/>
  <c r="E221" i="23"/>
  <c r="E233" i="27" s="1"/>
  <c r="E220" i="23"/>
  <c r="E232" i="27" s="1"/>
  <c r="E219" i="23"/>
  <c r="E231" i="27" s="1"/>
  <c r="E218" i="23"/>
  <c r="E217" i="23"/>
  <c r="E229" i="27" s="1"/>
  <c r="E216" i="23"/>
  <c r="E228" i="27" s="1"/>
  <c r="E215" i="23"/>
  <c r="E227" i="27" s="1"/>
  <c r="E214" i="23"/>
  <c r="E213" i="23"/>
  <c r="E225" i="27" s="1"/>
  <c r="L212" i="23"/>
  <c r="E212" i="23"/>
  <c r="E224" i="27" s="1"/>
  <c r="L211" i="23"/>
  <c r="E211" i="23"/>
  <c r="E223" i="27" s="1"/>
  <c r="E210" i="23"/>
  <c r="E209" i="23"/>
  <c r="E221" i="27" s="1"/>
  <c r="L208" i="23"/>
  <c r="E208" i="23"/>
  <c r="E219" i="27" s="1"/>
  <c r="L207" i="23"/>
  <c r="E207" i="23"/>
  <c r="E218" i="27" s="1"/>
  <c r="E206" i="23"/>
  <c r="E217" i="27" s="1"/>
  <c r="E205" i="23"/>
  <c r="E216" i="27" s="1"/>
  <c r="E204" i="23"/>
  <c r="E215" i="27" s="1"/>
  <c r="E203" i="23"/>
  <c r="E214" i="27" s="1"/>
  <c r="E202" i="23"/>
  <c r="E213" i="27" s="1"/>
  <c r="E201" i="23"/>
  <c r="E212" i="27" s="1"/>
  <c r="E200" i="23"/>
  <c r="E211" i="27" s="1"/>
  <c r="E199" i="23"/>
  <c r="E210" i="27" s="1"/>
  <c r="E198" i="23"/>
  <c r="E209" i="27" s="1"/>
  <c r="E197" i="23"/>
  <c r="E208" i="27" s="1"/>
  <c r="L196" i="23"/>
  <c r="E196" i="23"/>
  <c r="E207" i="27" s="1"/>
  <c r="E195" i="23"/>
  <c r="E206" i="27" s="1"/>
  <c r="E194" i="23"/>
  <c r="E205" i="27" s="1"/>
  <c r="E193" i="23"/>
  <c r="E204" i="27" s="1"/>
  <c r="L192" i="23"/>
  <c r="E192" i="23"/>
  <c r="E203" i="27" s="1"/>
  <c r="E191" i="23"/>
  <c r="E202" i="27" s="1"/>
  <c r="E190" i="23"/>
  <c r="E201" i="27" s="1"/>
  <c r="L189" i="23"/>
  <c r="E189" i="23"/>
  <c r="E188" i="23"/>
  <c r="E198" i="27" s="1"/>
  <c r="E187" i="23"/>
  <c r="E197" i="27" s="1"/>
  <c r="E186" i="23"/>
  <c r="E196" i="27" s="1"/>
  <c r="L185" i="23"/>
  <c r="E185" i="23"/>
  <c r="E195" i="27" s="1"/>
  <c r="L184" i="23"/>
  <c r="E184" i="23"/>
  <c r="E194" i="27" s="1"/>
  <c r="E183" i="23"/>
  <c r="E182" i="23"/>
  <c r="E181" i="23"/>
  <c r="E180" i="23"/>
  <c r="L179" i="23"/>
  <c r="E179" i="23"/>
  <c r="E178" i="23"/>
  <c r="E188" i="27" s="1"/>
  <c r="E177" i="23"/>
  <c r="L176" i="23"/>
  <c r="E176" i="23"/>
  <c r="E175" i="23"/>
  <c r="E174" i="23"/>
  <c r="E184" i="27" s="1"/>
  <c r="L173" i="23"/>
  <c r="E173" i="23"/>
  <c r="E172" i="23"/>
  <c r="E171" i="23"/>
  <c r="E170" i="23"/>
  <c r="E180" i="27" s="1"/>
  <c r="L169" i="23"/>
  <c r="E169" i="23"/>
  <c r="E168" i="23"/>
  <c r="E178" i="27" s="1"/>
  <c r="E167" i="23"/>
  <c r="E166" i="23"/>
  <c r="L165" i="23"/>
  <c r="E165" i="23"/>
  <c r="E164" i="23"/>
  <c r="E174" i="27" s="1"/>
  <c r="E163" i="23"/>
  <c r="E173" i="27" s="1"/>
  <c r="E162" i="23"/>
  <c r="E172" i="27" s="1"/>
  <c r="L161" i="23"/>
  <c r="E161" i="23"/>
  <c r="E160" i="23"/>
  <c r="E170" i="27" s="1"/>
  <c r="E159" i="23"/>
  <c r="E158" i="23"/>
  <c r="E157" i="23"/>
  <c r="E156" i="23"/>
  <c r="E165" i="27" s="1"/>
  <c r="E155" i="23"/>
  <c r="E154" i="23"/>
  <c r="L153" i="23"/>
  <c r="E153" i="23"/>
  <c r="E152" i="23"/>
  <c r="E161" i="27" s="1"/>
  <c r="E151" i="23"/>
  <c r="E150" i="23"/>
  <c r="L150" i="23" s="1"/>
  <c r="L149" i="23"/>
  <c r="E149" i="23"/>
  <c r="E148" i="23"/>
  <c r="E157" i="27" s="1"/>
  <c r="E147" i="23"/>
  <c r="L146" i="23"/>
  <c r="E146" i="23"/>
  <c r="E155" i="27" s="1"/>
  <c r="L145" i="23"/>
  <c r="E145" i="23"/>
  <c r="E144" i="23"/>
  <c r="E153" i="27" s="1"/>
  <c r="E143" i="23"/>
  <c r="L142" i="23"/>
  <c r="E142" i="23"/>
  <c r="E141" i="23"/>
  <c r="E140" i="23"/>
  <c r="E148" i="27" s="1"/>
  <c r="E139" i="23"/>
  <c r="L138" i="23"/>
  <c r="E138" i="23"/>
  <c r="E146" i="27" s="1"/>
  <c r="L137" i="23"/>
  <c r="E137" i="23"/>
  <c r="E136" i="23"/>
  <c r="E144" i="27" s="1"/>
  <c r="L135" i="23"/>
  <c r="E135" i="23"/>
  <c r="E143" i="27" s="1"/>
  <c r="L134" i="23"/>
  <c r="E134" i="23"/>
  <c r="E133" i="23"/>
  <c r="L133" i="23" s="1"/>
  <c r="E132" i="23"/>
  <c r="L131" i="23"/>
  <c r="E131" i="23"/>
  <c r="E130" i="23"/>
  <c r="L129" i="23"/>
  <c r="E129" i="23"/>
  <c r="E128" i="23"/>
  <c r="E127" i="23"/>
  <c r="E126" i="23"/>
  <c r="E133" i="27" s="1"/>
  <c r="L125" i="23"/>
  <c r="E125" i="23"/>
  <c r="E132" i="27" s="1"/>
  <c r="E124" i="23"/>
  <c r="E123" i="23"/>
  <c r="E130" i="27" s="1"/>
  <c r="L122" i="23"/>
  <c r="E122" i="23"/>
  <c r="E129" i="27" s="1"/>
  <c r="L121" i="23"/>
  <c r="E121" i="23"/>
  <c r="E128" i="27" s="1"/>
  <c r="E120" i="23"/>
  <c r="E119" i="23"/>
  <c r="E126" i="27" s="1"/>
  <c r="E118" i="23"/>
  <c r="E125" i="27" s="1"/>
  <c r="E117" i="23"/>
  <c r="E124" i="27" s="1"/>
  <c r="E116" i="23"/>
  <c r="E115" i="23"/>
  <c r="E122" i="27" s="1"/>
  <c r="E114" i="23"/>
  <c r="E121" i="27" s="1"/>
  <c r="E113" i="23"/>
  <c r="E120" i="27" s="1"/>
  <c r="E112" i="23"/>
  <c r="E111" i="23"/>
  <c r="E110" i="23"/>
  <c r="E117" i="27" s="1"/>
  <c r="E109" i="23"/>
  <c r="E116" i="27" s="1"/>
  <c r="E108" i="23"/>
  <c r="E115" i="27" s="1"/>
  <c r="E107" i="23"/>
  <c r="E114" i="27" s="1"/>
  <c r="E106" i="23"/>
  <c r="E113" i="27" s="1"/>
  <c r="L105" i="23"/>
  <c r="E105" i="23"/>
  <c r="E112" i="27" s="1"/>
  <c r="E104" i="23"/>
  <c r="E111" i="27" s="1"/>
  <c r="E103" i="23"/>
  <c r="L102" i="23"/>
  <c r="E102" i="23"/>
  <c r="E109" i="27" s="1"/>
  <c r="L101" i="23"/>
  <c r="E101" i="23"/>
  <c r="E108" i="27" s="1"/>
  <c r="E100" i="23"/>
  <c r="E107" i="27" s="1"/>
  <c r="E99" i="23"/>
  <c r="E105" i="27" s="1"/>
  <c r="E98" i="23"/>
  <c r="E97" i="23"/>
  <c r="E103" i="27" s="1"/>
  <c r="E96" i="23"/>
  <c r="E102" i="27" s="1"/>
  <c r="E95" i="23"/>
  <c r="E94" i="23"/>
  <c r="E93" i="23"/>
  <c r="E92" i="23"/>
  <c r="E91" i="23"/>
  <c r="E97" i="27" s="1"/>
  <c r="L90" i="23"/>
  <c r="E90" i="23"/>
  <c r="E96" i="27" s="1"/>
  <c r="L89" i="23"/>
  <c r="E89" i="23"/>
  <c r="E95" i="27" s="1"/>
  <c r="E88" i="23"/>
  <c r="E87" i="23"/>
  <c r="E93" i="27" s="1"/>
  <c r="E86" i="23"/>
  <c r="E92" i="27" s="1"/>
  <c r="E85" i="23"/>
  <c r="E91" i="27" s="1"/>
  <c r="E84" i="23"/>
  <c r="E83" i="23"/>
  <c r="E88" i="27" s="1"/>
  <c r="E82" i="23"/>
  <c r="E87" i="27" s="1"/>
  <c r="L81" i="23"/>
  <c r="E81" i="23"/>
  <c r="E86" i="27" s="1"/>
  <c r="E80" i="23"/>
  <c r="E79" i="23"/>
  <c r="E84" i="27" s="1"/>
  <c r="E78" i="23"/>
  <c r="E83" i="27" s="1"/>
  <c r="E77" i="23"/>
  <c r="E82" i="27" s="1"/>
  <c r="E76" i="23"/>
  <c r="E75" i="23"/>
  <c r="E80" i="27" s="1"/>
  <c r="L74" i="23"/>
  <c r="E74" i="23"/>
  <c r="E79" i="27" s="1"/>
  <c r="L73" i="23"/>
  <c r="E73" i="23"/>
  <c r="E78" i="27" s="1"/>
  <c r="E72" i="23"/>
  <c r="E71" i="23"/>
  <c r="E76" i="27" s="1"/>
  <c r="E70" i="23"/>
  <c r="E75" i="27" s="1"/>
  <c r="E69" i="23"/>
  <c r="E74" i="27" s="1"/>
  <c r="E68" i="23"/>
  <c r="E67" i="23"/>
  <c r="E72" i="27" s="1"/>
  <c r="E66" i="23"/>
  <c r="E71" i="27" s="1"/>
  <c r="L65" i="23"/>
  <c r="E65" i="23"/>
  <c r="E70" i="27" s="1"/>
  <c r="E64" i="23"/>
  <c r="E63" i="23"/>
  <c r="E68" i="27" s="1"/>
  <c r="E62" i="23"/>
  <c r="E67" i="27" s="1"/>
  <c r="E61" i="23"/>
  <c r="E66" i="27" s="1"/>
  <c r="E60" i="23"/>
  <c r="E59" i="23"/>
  <c r="E64" i="27" s="1"/>
  <c r="L58" i="23"/>
  <c r="E58" i="23"/>
  <c r="E63" i="27" s="1"/>
  <c r="L57" i="23"/>
  <c r="E57" i="23"/>
  <c r="E62" i="27" s="1"/>
  <c r="E56" i="23"/>
  <c r="E55" i="23"/>
  <c r="E60" i="27" s="1"/>
  <c r="E54" i="23"/>
  <c r="E58" i="27" s="1"/>
  <c r="E53" i="23"/>
  <c r="E57" i="27" s="1"/>
  <c r="E52" i="23"/>
  <c r="E51" i="23"/>
  <c r="E55" i="27" s="1"/>
  <c r="E50" i="23"/>
  <c r="E54" i="27" s="1"/>
  <c r="L49" i="23"/>
  <c r="E49" i="23"/>
  <c r="E53" i="27" s="1"/>
  <c r="E48" i="23"/>
  <c r="E47" i="23"/>
  <c r="E51" i="27" s="1"/>
  <c r="E46" i="23"/>
  <c r="E50" i="27" s="1"/>
  <c r="E45" i="23"/>
  <c r="E49" i="27" s="1"/>
  <c r="E44" i="23"/>
  <c r="E43" i="23"/>
  <c r="E47" i="27" s="1"/>
  <c r="L42" i="23"/>
  <c r="E42" i="23"/>
  <c r="E46" i="27" s="1"/>
  <c r="L41" i="23"/>
  <c r="E41" i="23"/>
  <c r="E45" i="27" s="1"/>
  <c r="E40" i="23"/>
  <c r="E39" i="23"/>
  <c r="E43" i="27" s="1"/>
  <c r="E38" i="23"/>
  <c r="E42" i="27" s="1"/>
  <c r="E37" i="23"/>
  <c r="E41" i="27" s="1"/>
  <c r="E36" i="23"/>
  <c r="E35" i="23"/>
  <c r="E39" i="27" s="1"/>
  <c r="E34" i="23"/>
  <c r="E38" i="27" s="1"/>
  <c r="E33" i="23"/>
  <c r="E37" i="27" s="1"/>
  <c r="E32" i="23"/>
  <c r="E36" i="27" s="1"/>
  <c r="E31" i="23"/>
  <c r="E35" i="27" s="1"/>
  <c r="E30" i="23"/>
  <c r="E34" i="27" s="1"/>
  <c r="L29" i="23"/>
  <c r="E29" i="23"/>
  <c r="E33" i="27" s="1"/>
  <c r="E28" i="23"/>
  <c r="E32" i="27" s="1"/>
  <c r="L27" i="23"/>
  <c r="E27" i="23"/>
  <c r="L26" i="23"/>
  <c r="E26" i="23"/>
  <c r="E30" i="27" s="1"/>
  <c r="L25" i="23"/>
  <c r="E25" i="23"/>
  <c r="E29" i="27" s="1"/>
  <c r="E24" i="23"/>
  <c r="E28" i="27" s="1"/>
  <c r="L23" i="23"/>
  <c r="E23" i="23"/>
  <c r="E27" i="27" s="1"/>
  <c r="E22" i="23"/>
  <c r="E26" i="27" s="1"/>
  <c r="E21" i="23"/>
  <c r="E25" i="27" s="1"/>
  <c r="E20" i="23"/>
  <c r="E24" i="27" s="1"/>
  <c r="E19" i="23"/>
  <c r="L18" i="23"/>
  <c r="E18" i="23"/>
  <c r="E21" i="27" s="1"/>
  <c r="E17" i="23"/>
  <c r="L16" i="23"/>
  <c r="E16" i="23"/>
  <c r="L15" i="23"/>
  <c r="E15" i="23"/>
  <c r="E14" i="23"/>
  <c r="E17" i="27" s="1"/>
  <c r="E13" i="23"/>
  <c r="E12" i="23"/>
  <c r="E11" i="23"/>
  <c r="E10" i="23"/>
  <c r="E9" i="23"/>
  <c r="E8" i="23"/>
  <c r="E7" i="23"/>
  <c r="L6" i="23"/>
  <c r="E6" i="23"/>
  <c r="E9" i="27" s="1"/>
  <c r="E5" i="23"/>
  <c r="P3" i="23"/>
  <c r="O3" i="23"/>
  <c r="L3" i="23"/>
  <c r="K3" i="23"/>
  <c r="G14" i="22"/>
  <c r="F14" i="22"/>
  <c r="D14" i="22"/>
  <c r="B14" i="22"/>
  <c r="E13" i="22"/>
  <c r="K13" i="22" s="1"/>
  <c r="G277" i="27" s="1"/>
  <c r="E12" i="22"/>
  <c r="K12" i="22" s="1"/>
  <c r="G240" i="27" s="1"/>
  <c r="E11" i="22"/>
  <c r="K11" i="22" s="1"/>
  <c r="G220" i="27" s="1"/>
  <c r="E10" i="22"/>
  <c r="K10" i="22" s="1"/>
  <c r="G199" i="27" s="1"/>
  <c r="E9" i="22"/>
  <c r="K9" i="22" s="1"/>
  <c r="G167" i="27" s="1"/>
  <c r="E8" i="22"/>
  <c r="K8" i="22" s="1"/>
  <c r="G151" i="27" s="1"/>
  <c r="E7" i="22"/>
  <c r="K7" i="22" s="1"/>
  <c r="G136" i="27" s="1"/>
  <c r="E6" i="22"/>
  <c r="K6" i="22" s="1"/>
  <c r="G106" i="27" s="1"/>
  <c r="E5" i="22"/>
  <c r="K5" i="22" s="1"/>
  <c r="G89" i="27" s="1"/>
  <c r="E4" i="22"/>
  <c r="K4" i="22" s="1"/>
  <c r="G59" i="27" s="1"/>
  <c r="E3" i="22"/>
  <c r="K3" i="22" s="1"/>
  <c r="G22" i="27" s="1"/>
  <c r="C14" i="22"/>
  <c r="E149" i="27" l="1"/>
  <c r="L159" i="23"/>
  <c r="E169" i="27"/>
  <c r="L181" i="23"/>
  <c r="E191" i="27"/>
  <c r="L154" i="23"/>
  <c r="E163" i="27"/>
  <c r="L168" i="23"/>
  <c r="L191" i="23"/>
  <c r="E268" i="27"/>
  <c r="E276" i="27"/>
  <c r="E301" i="27"/>
  <c r="L5" i="23"/>
  <c r="L10" i="23"/>
  <c r="E13" i="27"/>
  <c r="L14" i="23"/>
  <c r="E31" i="27"/>
  <c r="L33" i="23"/>
  <c r="L44" i="23"/>
  <c r="E48" i="27"/>
  <c r="L46" i="23"/>
  <c r="L53" i="23"/>
  <c r="L60" i="23"/>
  <c r="E65" i="27"/>
  <c r="L62" i="23"/>
  <c r="L69" i="23"/>
  <c r="L76" i="23"/>
  <c r="E81" i="27"/>
  <c r="L78" i="23"/>
  <c r="L85" i="23"/>
  <c r="E98" i="27"/>
  <c r="E110" i="27"/>
  <c r="L114" i="23"/>
  <c r="L117" i="23"/>
  <c r="L139" i="23"/>
  <c r="E147" i="27"/>
  <c r="L141" i="23"/>
  <c r="E154" i="27"/>
  <c r="L155" i="23"/>
  <c r="E164" i="27"/>
  <c r="E171" i="27"/>
  <c r="E175" i="27"/>
  <c r="E179" i="27"/>
  <c r="L172" i="23"/>
  <c r="E186" i="27"/>
  <c r="E189" i="27"/>
  <c r="E192" i="27"/>
  <c r="L188" i="23"/>
  <c r="L199" i="23"/>
  <c r="L210" i="23"/>
  <c r="E222" i="27"/>
  <c r="L216" i="23"/>
  <c r="E246" i="27"/>
  <c r="E260" i="27"/>
  <c r="L270" i="23"/>
  <c r="E284" i="27"/>
  <c r="L280" i="23"/>
  <c r="E294" i="27"/>
  <c r="L283" i="23"/>
  <c r="E11" i="27"/>
  <c r="L88" i="23"/>
  <c r="E94" i="27"/>
  <c r="E118" i="27"/>
  <c r="L175" i="23"/>
  <c r="E185" i="27"/>
  <c r="L232" i="23"/>
  <c r="E245" i="27"/>
  <c r="L130" i="23"/>
  <c r="E138" i="27"/>
  <c r="E159" i="27"/>
  <c r="E255" i="27"/>
  <c r="E264" i="27"/>
  <c r="E272" i="27"/>
  <c r="L11" i="23"/>
  <c r="E14" i="27"/>
  <c r="E18" i="27"/>
  <c r="L37" i="23"/>
  <c r="L109" i="23"/>
  <c r="L124" i="23"/>
  <c r="E131" i="27"/>
  <c r="E139" i="27"/>
  <c r="E142" i="27"/>
  <c r="E145" i="27"/>
  <c r="E150" i="27"/>
  <c r="L151" i="23"/>
  <c r="E160" i="27"/>
  <c r="E183" i="27"/>
  <c r="E200" i="27"/>
  <c r="L203" i="23"/>
  <c r="L214" i="23"/>
  <c r="E226" i="27"/>
  <c r="L220" i="23"/>
  <c r="L225" i="23"/>
  <c r="E247" i="27"/>
  <c r="E253" i="27"/>
  <c r="E256" i="27"/>
  <c r="L247" i="23"/>
  <c r="L251" i="23"/>
  <c r="L255" i="23"/>
  <c r="L259" i="23"/>
  <c r="L263" i="23"/>
  <c r="E281" i="27"/>
  <c r="L284" i="23"/>
  <c r="E298" i="27"/>
  <c r="L287" i="23"/>
  <c r="L72" i="23"/>
  <c r="E77" i="27"/>
  <c r="E15" i="27"/>
  <c r="L22" i="23"/>
  <c r="L30" i="23"/>
  <c r="L48" i="23"/>
  <c r="E52" i="27"/>
  <c r="L50" i="23"/>
  <c r="L64" i="23"/>
  <c r="E69" i="27"/>
  <c r="L66" i="23"/>
  <c r="L80" i="23"/>
  <c r="E85" i="27"/>
  <c r="L82" i="23"/>
  <c r="L93" i="23"/>
  <c r="E99" i="27"/>
  <c r="L97" i="23"/>
  <c r="L106" i="23"/>
  <c r="L126" i="23"/>
  <c r="E166" i="27"/>
  <c r="E193" i="27"/>
  <c r="L218" i="23"/>
  <c r="E230" i="27"/>
  <c r="E238" i="27"/>
  <c r="L228" i="23"/>
  <c r="L248" i="23"/>
  <c r="E261" i="27"/>
  <c r="L252" i="23"/>
  <c r="E265" i="27"/>
  <c r="L256" i="23"/>
  <c r="E269" i="27"/>
  <c r="L260" i="23"/>
  <c r="E273" i="27"/>
  <c r="L264" i="23"/>
  <c r="E278" i="27"/>
  <c r="E285" i="27"/>
  <c r="L274" i="23"/>
  <c r="E288" i="27"/>
  <c r="L288" i="23"/>
  <c r="E302" i="27"/>
  <c r="E141" i="27"/>
  <c r="E280" i="27"/>
  <c r="E20" i="27"/>
  <c r="L112" i="23"/>
  <c r="E119" i="27"/>
  <c r="L147" i="23"/>
  <c r="E156" i="27"/>
  <c r="L94" i="23"/>
  <c r="E100" i="27"/>
  <c r="E104" i="27"/>
  <c r="L116" i="23"/>
  <c r="E123" i="27"/>
  <c r="L127" i="23"/>
  <c r="E134" i="27"/>
  <c r="E140" i="27"/>
  <c r="L152" i="23"/>
  <c r="E176" i="27"/>
  <c r="E187" i="27"/>
  <c r="E190" i="27"/>
  <c r="L183" i="23"/>
  <c r="E234" i="27"/>
  <c r="L226" i="23"/>
  <c r="E248" i="27"/>
  <c r="L267" i="23"/>
  <c r="L278" i="23"/>
  <c r="E292" i="27"/>
  <c r="E8" i="27"/>
  <c r="L56" i="23"/>
  <c r="E61" i="27"/>
  <c r="L120" i="23"/>
  <c r="E127" i="27"/>
  <c r="E182" i="27"/>
  <c r="L40" i="23"/>
  <c r="E44" i="27"/>
  <c r="L144" i="23"/>
  <c r="L276" i="23"/>
  <c r="E290" i="27"/>
  <c r="E16" i="27"/>
  <c r="E19" i="27"/>
  <c r="E23" i="27"/>
  <c r="L34" i="23"/>
  <c r="L45" i="23"/>
  <c r="L52" i="23"/>
  <c r="E56" i="27"/>
  <c r="L54" i="23"/>
  <c r="L61" i="23"/>
  <c r="L68" i="23"/>
  <c r="E73" i="27"/>
  <c r="L70" i="23"/>
  <c r="L77" i="23"/>
  <c r="L84" i="23"/>
  <c r="E90" i="27"/>
  <c r="L86" i="23"/>
  <c r="L98" i="23"/>
  <c r="L113" i="23"/>
  <c r="L118" i="23"/>
  <c r="E135" i="27"/>
  <c r="L143" i="23"/>
  <c r="E152" i="27"/>
  <c r="E158" i="27"/>
  <c r="E162" i="27"/>
  <c r="L157" i="23"/>
  <c r="L167" i="23"/>
  <c r="E177" i="27"/>
  <c r="L171" i="23"/>
  <c r="E181" i="27"/>
  <c r="L200" i="23"/>
  <c r="L215" i="23"/>
  <c r="E235" i="27"/>
  <c r="E239" i="27"/>
  <c r="E254" i="27"/>
  <c r="E263" i="27"/>
  <c r="E267" i="27"/>
  <c r="E271" i="27"/>
  <c r="E275" i="27"/>
  <c r="L268" i="23"/>
  <c r="E282" i="27"/>
  <c r="L271" i="23"/>
  <c r="E289" i="27"/>
  <c r="L282" i="23"/>
  <c r="E296" i="27"/>
  <c r="L36" i="23"/>
  <c r="E40" i="27"/>
  <c r="E297" i="27"/>
  <c r="E12" i="27"/>
  <c r="E10" i="27"/>
  <c r="L13" i="23"/>
  <c r="L38" i="23"/>
  <c r="E101" i="27"/>
  <c r="L110" i="23"/>
  <c r="E137" i="27"/>
  <c r="L132" i="23"/>
  <c r="L140" i="23"/>
  <c r="L158" i="23"/>
  <c r="E168" i="27"/>
  <c r="L177" i="23"/>
  <c r="L204" i="23"/>
  <c r="L219" i="23"/>
  <c r="E236" i="27"/>
  <c r="E244" i="27"/>
  <c r="E259" i="27"/>
  <c r="L272" i="23"/>
  <c r="E286" i="27"/>
  <c r="E293" i="27"/>
  <c r="L286" i="23"/>
  <c r="E300" i="27"/>
  <c r="L20" i="23"/>
  <c r="L31" i="23"/>
  <c r="L21" i="23"/>
  <c r="L43" i="23"/>
  <c r="L47" i="23"/>
  <c r="L51" i="23"/>
  <c r="L55" i="23"/>
  <c r="L59" i="23"/>
  <c r="L63" i="23"/>
  <c r="L67" i="23"/>
  <c r="L71" i="23"/>
  <c r="L75" i="23"/>
  <c r="L79" i="23"/>
  <c r="L83" i="23"/>
  <c r="L87" i="23"/>
  <c r="L91" i="23"/>
  <c r="L111" i="23"/>
  <c r="M3" i="23"/>
  <c r="L4" i="23"/>
  <c r="L17" i="23"/>
  <c r="L39" i="23"/>
  <c r="L7" i="23"/>
  <c r="L8" i="23"/>
  <c r="L19" i="23"/>
  <c r="L35" i="23"/>
  <c r="L9" i="23"/>
  <c r="L28" i="23"/>
  <c r="L32" i="23"/>
  <c r="L103" i="23"/>
  <c r="L12" i="23"/>
  <c r="L24" i="23"/>
  <c r="L100" i="23"/>
  <c r="L108" i="23"/>
  <c r="L123" i="23"/>
  <c r="L99" i="23"/>
  <c r="L107" i="23"/>
  <c r="L92" i="23"/>
  <c r="L119" i="23"/>
  <c r="L95" i="23"/>
  <c r="L96" i="23"/>
  <c r="L104" i="23"/>
  <c r="L115" i="23"/>
  <c r="L136" i="23"/>
  <c r="L162" i="23"/>
  <c r="L236" i="23"/>
  <c r="L170" i="23"/>
  <c r="L229" i="23"/>
  <c r="L160" i="23"/>
  <c r="L128" i="23"/>
  <c r="L156" i="23"/>
  <c r="L166" i="23"/>
  <c r="L174" i="23"/>
  <c r="L180" i="23"/>
  <c r="L197" i="23"/>
  <c r="L206" i="23"/>
  <c r="L148" i="23"/>
  <c r="L163" i="23"/>
  <c r="L164" i="23"/>
  <c r="L178" i="23"/>
  <c r="L193" i="23"/>
  <c r="L237" i="23"/>
  <c r="L201" i="23"/>
  <c r="L230" i="23"/>
  <c r="L238" i="23"/>
  <c r="L190" i="23"/>
  <c r="L186" i="23"/>
  <c r="L198" i="23"/>
  <c r="L205" i="23"/>
  <c r="L221" i="23"/>
  <c r="L239" i="23"/>
  <c r="L217" i="23"/>
  <c r="L269" i="23"/>
  <c r="L182" i="23"/>
  <c r="L187" i="23"/>
  <c r="L194" i="23"/>
  <c r="L195" i="23"/>
  <c r="L202" i="23"/>
  <c r="L209" i="23"/>
  <c r="L213" i="23"/>
  <c r="L244" i="23"/>
  <c r="L273" i="23"/>
  <c r="L277" i="23"/>
  <c r="L281" i="23"/>
  <c r="L231" i="23"/>
  <c r="L234" i="23"/>
  <c r="L235" i="23"/>
  <c r="L285" i="23"/>
  <c r="L222" i="23"/>
  <c r="L233" i="23"/>
  <c r="L245" i="23"/>
  <c r="L249" i="23"/>
  <c r="L253" i="23"/>
  <c r="L257" i="23"/>
  <c r="L261" i="23"/>
  <c r="L223" i="23"/>
  <c r="L265" i="23"/>
  <c r="E2" i="22"/>
  <c r="E14" i="22" l="1"/>
  <c r="K2" i="22"/>
  <c r="G6" i="27" s="1"/>
  <c r="L289" i="23"/>
  <c r="H289" i="23"/>
  <c r="I289" i="23"/>
  <c r="F289" i="23"/>
  <c r="K14" i="22" l="1"/>
  <c r="O3" i="21"/>
  <c r="P3" i="21" s="1"/>
  <c r="I13" i="20" l="1"/>
  <c r="F277" i="27" s="1"/>
  <c r="I12" i="20"/>
  <c r="F240" i="27" s="1"/>
  <c r="I11" i="20"/>
  <c r="F220" i="27" s="1"/>
  <c r="I10" i="20"/>
  <c r="F199" i="27" s="1"/>
  <c r="I9" i="20"/>
  <c r="F167" i="27" s="1"/>
  <c r="I8" i="20"/>
  <c r="F151" i="27" s="1"/>
  <c r="I7" i="20"/>
  <c r="F136" i="27" s="1"/>
  <c r="I6" i="20"/>
  <c r="F106" i="27" s="1"/>
  <c r="I5" i="20"/>
  <c r="F89" i="27" s="1"/>
  <c r="I4" i="20"/>
  <c r="F59" i="27" s="1"/>
  <c r="I3" i="20"/>
  <c r="F22" i="27" s="1"/>
  <c r="I2" i="20"/>
  <c r="F6" i="27" l="1"/>
  <c r="I14" i="20"/>
  <c r="L3" i="21"/>
  <c r="K3" i="21"/>
  <c r="M3" i="21" s="1"/>
  <c r="D289" i="21" l="1"/>
  <c r="E288" i="21" l="1"/>
  <c r="F288" i="21" s="1"/>
  <c r="E287" i="21"/>
  <c r="E286" i="21"/>
  <c r="E285" i="21"/>
  <c r="E284" i="21"/>
  <c r="E283" i="21"/>
  <c r="E282" i="21"/>
  <c r="E281" i="21"/>
  <c r="E280" i="21"/>
  <c r="F280" i="21" s="1"/>
  <c r="E279" i="21"/>
  <c r="E278" i="21"/>
  <c r="E277" i="21"/>
  <c r="E276" i="21"/>
  <c r="F276" i="21" s="1"/>
  <c r="E275" i="21"/>
  <c r="E274" i="21"/>
  <c r="E273" i="21"/>
  <c r="E272" i="21"/>
  <c r="F272" i="21" s="1"/>
  <c r="E271" i="21"/>
  <c r="E270" i="21"/>
  <c r="E269" i="21"/>
  <c r="E268" i="21"/>
  <c r="E267" i="21"/>
  <c r="E266" i="21"/>
  <c r="E265" i="21"/>
  <c r="E264" i="21"/>
  <c r="E263" i="21"/>
  <c r="E262" i="21"/>
  <c r="E261" i="21"/>
  <c r="E260" i="21"/>
  <c r="E259" i="21"/>
  <c r="E258" i="21"/>
  <c r="E257" i="21"/>
  <c r="E256" i="21"/>
  <c r="E255" i="21"/>
  <c r="E254" i="21"/>
  <c r="E253" i="21"/>
  <c r="E252" i="21"/>
  <c r="E251" i="21"/>
  <c r="E250" i="21"/>
  <c r="E249" i="21"/>
  <c r="E248" i="21"/>
  <c r="E247" i="21"/>
  <c r="E246" i="21"/>
  <c r="E245" i="21"/>
  <c r="E244" i="21"/>
  <c r="E243" i="21"/>
  <c r="E242" i="21"/>
  <c r="E241" i="21"/>
  <c r="E240" i="21"/>
  <c r="E239" i="21"/>
  <c r="E238" i="21"/>
  <c r="E237" i="21"/>
  <c r="E236" i="21"/>
  <c r="E235" i="21"/>
  <c r="E234" i="21"/>
  <c r="E233" i="21"/>
  <c r="E232" i="21"/>
  <c r="E231" i="21"/>
  <c r="E230" i="21"/>
  <c r="E229" i="21"/>
  <c r="E228" i="21"/>
  <c r="E227" i="21"/>
  <c r="E226" i="21"/>
  <c r="E225" i="21"/>
  <c r="E224" i="21"/>
  <c r="F224" i="21" s="1"/>
  <c r="E223" i="21"/>
  <c r="E222" i="21"/>
  <c r="E221" i="21"/>
  <c r="E220" i="21"/>
  <c r="E219" i="21"/>
  <c r="E218" i="21"/>
  <c r="E217" i="21"/>
  <c r="E216" i="21"/>
  <c r="F216" i="21" s="1"/>
  <c r="E215" i="21"/>
  <c r="E214" i="21"/>
  <c r="E213" i="21"/>
  <c r="E212" i="21"/>
  <c r="F212" i="21" s="1"/>
  <c r="E211" i="21"/>
  <c r="E210" i="21"/>
  <c r="E209" i="21"/>
  <c r="F209" i="21" s="1"/>
  <c r="E208" i="21"/>
  <c r="E207" i="21"/>
  <c r="E206" i="21"/>
  <c r="E205" i="21"/>
  <c r="F205" i="21" s="1"/>
  <c r="E204" i="21"/>
  <c r="E203" i="21"/>
  <c r="E202" i="21"/>
  <c r="E201" i="21"/>
  <c r="F201" i="21" s="1"/>
  <c r="E200" i="21"/>
  <c r="E199" i="21"/>
  <c r="E198" i="21"/>
  <c r="E197" i="21"/>
  <c r="E196" i="21"/>
  <c r="E195" i="21"/>
  <c r="E194" i="21"/>
  <c r="E193" i="21"/>
  <c r="E192" i="21"/>
  <c r="E191" i="21"/>
  <c r="E190" i="21"/>
  <c r="E189" i="21"/>
  <c r="E188" i="21"/>
  <c r="E187" i="21"/>
  <c r="E186" i="21"/>
  <c r="E185" i="21"/>
  <c r="E184" i="21"/>
  <c r="E183" i="21"/>
  <c r="E182" i="21"/>
  <c r="F182" i="21" s="1"/>
  <c r="E181" i="21"/>
  <c r="E180" i="21"/>
  <c r="E179" i="21"/>
  <c r="E178" i="21"/>
  <c r="E177" i="21"/>
  <c r="E176" i="21"/>
  <c r="E175" i="21"/>
  <c r="E174" i="21"/>
  <c r="F174" i="21" s="1"/>
  <c r="E173" i="21"/>
  <c r="E172" i="21"/>
  <c r="E171" i="21"/>
  <c r="E170" i="21"/>
  <c r="F170" i="21" s="1"/>
  <c r="E169" i="21"/>
  <c r="E168" i="21"/>
  <c r="E167" i="21"/>
  <c r="E166" i="21"/>
  <c r="E165" i="21"/>
  <c r="E164" i="21"/>
  <c r="E163" i="21"/>
  <c r="E162" i="21"/>
  <c r="E161" i="21"/>
  <c r="E160" i="21"/>
  <c r="E159" i="21"/>
  <c r="E158" i="21"/>
  <c r="E157" i="21"/>
  <c r="E156" i="21"/>
  <c r="F156" i="21" s="1"/>
  <c r="E155" i="21"/>
  <c r="E154" i="21"/>
  <c r="E153" i="21"/>
  <c r="E152" i="21"/>
  <c r="F152" i="21" s="1"/>
  <c r="E151" i="21"/>
  <c r="E150" i="21"/>
  <c r="E149" i="21"/>
  <c r="E148" i="21"/>
  <c r="E147" i="21"/>
  <c r="E146" i="21"/>
  <c r="E145" i="21"/>
  <c r="E144" i="21"/>
  <c r="F144" i="21" s="1"/>
  <c r="E143" i="21"/>
  <c r="E142" i="21"/>
  <c r="E141" i="21"/>
  <c r="E140" i="21"/>
  <c r="E139" i="21"/>
  <c r="E138" i="21"/>
  <c r="E137" i="21"/>
  <c r="E136" i="21"/>
  <c r="E135" i="21"/>
  <c r="E134" i="21"/>
  <c r="E133" i="21"/>
  <c r="E132" i="21"/>
  <c r="E131" i="21"/>
  <c r="E130" i="21"/>
  <c r="E129" i="21"/>
  <c r="E128" i="21"/>
  <c r="F128" i="21" s="1"/>
  <c r="E127" i="21"/>
  <c r="E126" i="21"/>
  <c r="E125" i="21"/>
  <c r="E124" i="21"/>
  <c r="F124" i="21" s="1"/>
  <c r="E123" i="21"/>
  <c r="E122" i="21"/>
  <c r="E121" i="21"/>
  <c r="E120" i="21"/>
  <c r="E119" i="21"/>
  <c r="E118" i="21"/>
  <c r="E117" i="21"/>
  <c r="E116" i="21"/>
  <c r="F116" i="21" s="1"/>
  <c r="E115" i="21"/>
  <c r="E114" i="21"/>
  <c r="E113" i="21"/>
  <c r="E112" i="21"/>
  <c r="F112" i="21" s="1"/>
  <c r="E111" i="21"/>
  <c r="E110" i="21"/>
  <c r="E109" i="21"/>
  <c r="E108" i="21"/>
  <c r="F108" i="21" s="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F86" i="21" s="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F65" i="21" s="1"/>
  <c r="E64" i="21"/>
  <c r="E63" i="21"/>
  <c r="E62" i="21"/>
  <c r="E61" i="21"/>
  <c r="F61" i="21" s="1"/>
  <c r="E60" i="21"/>
  <c r="E59" i="21"/>
  <c r="E58" i="21"/>
  <c r="E57" i="21"/>
  <c r="E56" i="21"/>
  <c r="E55" i="21"/>
  <c r="E54" i="21"/>
  <c r="E53" i="21"/>
  <c r="F53" i="21" s="1"/>
  <c r="E52" i="21"/>
  <c r="E51" i="21"/>
  <c r="E50" i="21"/>
  <c r="E49" i="21"/>
  <c r="F49" i="21" s="1"/>
  <c r="E48" i="21"/>
  <c r="E47" i="21"/>
  <c r="E46" i="21"/>
  <c r="E45" i="21"/>
  <c r="E44" i="21"/>
  <c r="E43" i="21"/>
  <c r="E42" i="21"/>
  <c r="E41" i="21"/>
  <c r="E40" i="21"/>
  <c r="E39" i="21"/>
  <c r="E38" i="21"/>
  <c r="E37" i="21"/>
  <c r="F37" i="21" s="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F14" i="21" s="1"/>
  <c r="E13" i="21"/>
  <c r="E12" i="21"/>
  <c r="E11" i="21"/>
  <c r="E10" i="21"/>
  <c r="E9" i="21"/>
  <c r="E8" i="21"/>
  <c r="E7" i="21"/>
  <c r="E6" i="21"/>
  <c r="E5" i="21"/>
  <c r="E4" i="21"/>
  <c r="B14" i="20"/>
  <c r="C14" i="20"/>
  <c r="I9" i="21" l="1"/>
  <c r="L9" i="21" s="1"/>
  <c r="G9" i="21"/>
  <c r="H9" i="21"/>
  <c r="H21" i="21"/>
  <c r="I21" i="21"/>
  <c r="L21" i="21" s="1"/>
  <c r="G21" i="21"/>
  <c r="H33" i="21"/>
  <c r="G33" i="21"/>
  <c r="I33" i="21"/>
  <c r="L33" i="21" s="1"/>
  <c r="I45" i="21"/>
  <c r="L45" i="21" s="1"/>
  <c r="H45" i="21"/>
  <c r="G45" i="21"/>
  <c r="H57" i="21"/>
  <c r="G57" i="21"/>
  <c r="I57" i="21"/>
  <c r="L57" i="21" s="1"/>
  <c r="I69" i="21"/>
  <c r="L69" i="21" s="1"/>
  <c r="G69" i="21"/>
  <c r="H69" i="21"/>
  <c r="H81" i="21"/>
  <c r="G81" i="21"/>
  <c r="I81" i="21"/>
  <c r="L81" i="21" s="1"/>
  <c r="I101" i="21"/>
  <c r="L101" i="21" s="1"/>
  <c r="H101" i="21"/>
  <c r="G101" i="21"/>
  <c r="I109" i="21"/>
  <c r="L109" i="21" s="1"/>
  <c r="H109" i="21"/>
  <c r="G109" i="21"/>
  <c r="I117" i="21"/>
  <c r="L117" i="21" s="1"/>
  <c r="H117" i="21"/>
  <c r="G117" i="21"/>
  <c r="H133" i="21"/>
  <c r="I133" i="21"/>
  <c r="L133" i="21" s="1"/>
  <c r="G133" i="21"/>
  <c r="H141" i="21"/>
  <c r="I141" i="21"/>
  <c r="L141" i="21" s="1"/>
  <c r="G141" i="21"/>
  <c r="H153" i="21"/>
  <c r="I153" i="21"/>
  <c r="L153" i="21" s="1"/>
  <c r="G153" i="21"/>
  <c r="F173" i="21"/>
  <c r="H173" i="21"/>
  <c r="I173" i="21"/>
  <c r="L173" i="21" s="1"/>
  <c r="G173" i="21"/>
  <c r="F185" i="21"/>
  <c r="H185" i="21"/>
  <c r="G185" i="21"/>
  <c r="I185" i="21"/>
  <c r="L185" i="21" s="1"/>
  <c r="H197" i="21"/>
  <c r="G197" i="21"/>
  <c r="I197" i="21"/>
  <c r="L197" i="21" s="1"/>
  <c r="F213" i="21"/>
  <c r="H213" i="21"/>
  <c r="I213" i="21"/>
  <c r="L213" i="21" s="1"/>
  <c r="G213" i="21"/>
  <c r="F225" i="21"/>
  <c r="H225" i="21"/>
  <c r="I225" i="21"/>
  <c r="L225" i="21" s="1"/>
  <c r="G225" i="21"/>
  <c r="F237" i="21"/>
  <c r="H237" i="21"/>
  <c r="G237" i="21"/>
  <c r="I237" i="21"/>
  <c r="L237" i="21" s="1"/>
  <c r="F245" i="21"/>
  <c r="H245" i="21"/>
  <c r="G245" i="21"/>
  <c r="I245" i="21"/>
  <c r="L245" i="21" s="1"/>
  <c r="F257" i="21"/>
  <c r="H257" i="21"/>
  <c r="I257" i="21"/>
  <c r="L257" i="21" s="1"/>
  <c r="G257" i="21"/>
  <c r="F265" i="21"/>
  <c r="H265" i="21"/>
  <c r="I265" i="21"/>
  <c r="L265" i="21" s="1"/>
  <c r="G265" i="21"/>
  <c r="F281" i="21"/>
  <c r="H281" i="21"/>
  <c r="I281" i="21"/>
  <c r="L281" i="21" s="1"/>
  <c r="G281" i="21"/>
  <c r="H10" i="21"/>
  <c r="G10" i="21"/>
  <c r="I10" i="21"/>
  <c r="L10" i="21" s="1"/>
  <c r="I18" i="21"/>
  <c r="L18" i="21" s="1"/>
  <c r="H18" i="21"/>
  <c r="G18" i="21"/>
  <c r="H26" i="21"/>
  <c r="I26" i="21"/>
  <c r="L26" i="21" s="1"/>
  <c r="G26" i="21"/>
  <c r="H34" i="21"/>
  <c r="I34" i="21"/>
  <c r="L34" i="21" s="1"/>
  <c r="G34" i="21"/>
  <c r="H42" i="21"/>
  <c r="I42" i="21"/>
  <c r="L42" i="21" s="1"/>
  <c r="G42" i="21"/>
  <c r="H54" i="21"/>
  <c r="I54" i="21"/>
  <c r="L54" i="21" s="1"/>
  <c r="G54" i="21"/>
  <c r="H62" i="21"/>
  <c r="I62" i="21"/>
  <c r="L62" i="21" s="1"/>
  <c r="G62" i="21"/>
  <c r="H70" i="21"/>
  <c r="I70" i="21"/>
  <c r="L70" i="21" s="1"/>
  <c r="G70" i="21"/>
  <c r="H78" i="21"/>
  <c r="I78" i="21"/>
  <c r="L78" i="21" s="1"/>
  <c r="G78" i="21"/>
  <c r="I86" i="21"/>
  <c r="L86" i="21" s="1"/>
  <c r="G86" i="21"/>
  <c r="H86" i="21"/>
  <c r="I94" i="21"/>
  <c r="L94" i="21" s="1"/>
  <c r="G94" i="21"/>
  <c r="H94" i="21"/>
  <c r="H102" i="21"/>
  <c r="I102" i="21"/>
  <c r="L102" i="21" s="1"/>
  <c r="G102" i="21"/>
  <c r="H110" i="21"/>
  <c r="I110" i="21"/>
  <c r="L110" i="21" s="1"/>
  <c r="G110" i="21"/>
  <c r="I114" i="21"/>
  <c r="L114" i="21" s="1"/>
  <c r="G114" i="21"/>
  <c r="H114" i="21"/>
  <c r="I122" i="21"/>
  <c r="L122" i="21" s="1"/>
  <c r="G122" i="21"/>
  <c r="H122" i="21"/>
  <c r="I126" i="21"/>
  <c r="L126" i="21" s="1"/>
  <c r="G126" i="21"/>
  <c r="H126" i="21"/>
  <c r="I134" i="21"/>
  <c r="L134" i="21" s="1"/>
  <c r="G134" i="21"/>
  <c r="H134" i="21"/>
  <c r="I142" i="21"/>
  <c r="L142" i="21" s="1"/>
  <c r="H142" i="21"/>
  <c r="G142" i="21"/>
  <c r="I150" i="21"/>
  <c r="L150" i="21" s="1"/>
  <c r="G150" i="21"/>
  <c r="H150" i="21"/>
  <c r="F158" i="21"/>
  <c r="I158" i="21"/>
  <c r="L158" i="21" s="1"/>
  <c r="H158" i="21"/>
  <c r="G158" i="21"/>
  <c r="I166" i="21"/>
  <c r="L166" i="21" s="1"/>
  <c r="H166" i="21"/>
  <c r="G166" i="21"/>
  <c r="I174" i="21"/>
  <c r="L174" i="21" s="1"/>
  <c r="H174" i="21"/>
  <c r="G174" i="21"/>
  <c r="I186" i="21"/>
  <c r="L186" i="21" s="1"/>
  <c r="G186" i="21"/>
  <c r="H186" i="21"/>
  <c r="F206" i="21"/>
  <c r="H206" i="21"/>
  <c r="I206" i="21"/>
  <c r="L206" i="21" s="1"/>
  <c r="G206" i="21"/>
  <c r="F226" i="21"/>
  <c r="I226" i="21"/>
  <c r="L226" i="21" s="1"/>
  <c r="G226" i="21"/>
  <c r="H226" i="21"/>
  <c r="F234" i="21"/>
  <c r="I234" i="21"/>
  <c r="L234" i="21" s="1"/>
  <c r="G234" i="21"/>
  <c r="H234" i="21"/>
  <c r="F242" i="21"/>
  <c r="I242" i="21"/>
  <c r="L242" i="21" s="1"/>
  <c r="H242" i="21"/>
  <c r="G242" i="21"/>
  <c r="F254" i="21"/>
  <c r="I254" i="21"/>
  <c r="L254" i="21" s="1"/>
  <c r="G254" i="21"/>
  <c r="H254" i="21"/>
  <c r="F258" i="21"/>
  <c r="I258" i="21"/>
  <c r="L258" i="21" s="1"/>
  <c r="H258" i="21"/>
  <c r="G258" i="21"/>
  <c r="F266" i="21"/>
  <c r="I266" i="21"/>
  <c r="L266" i="21" s="1"/>
  <c r="G266" i="21"/>
  <c r="H266" i="21"/>
  <c r="F274" i="21"/>
  <c r="I274" i="21"/>
  <c r="L274" i="21" s="1"/>
  <c r="H274" i="21"/>
  <c r="G274" i="21"/>
  <c r="F286" i="21"/>
  <c r="I286" i="21"/>
  <c r="L286" i="21" s="1"/>
  <c r="G286" i="21"/>
  <c r="H286" i="21"/>
  <c r="F21" i="21"/>
  <c r="F186" i="21"/>
  <c r="I7" i="21"/>
  <c r="L7" i="21" s="1"/>
  <c r="G7" i="21"/>
  <c r="H7" i="21"/>
  <c r="I11" i="21"/>
  <c r="L11" i="21" s="1"/>
  <c r="H11" i="21"/>
  <c r="G11" i="21"/>
  <c r="I15" i="21"/>
  <c r="L15" i="21" s="1"/>
  <c r="G15" i="21"/>
  <c r="H15" i="21"/>
  <c r="H19" i="21"/>
  <c r="G19" i="21"/>
  <c r="I19" i="21"/>
  <c r="L19" i="21" s="1"/>
  <c r="H23" i="21"/>
  <c r="I23" i="21"/>
  <c r="L23" i="21" s="1"/>
  <c r="G23" i="21"/>
  <c r="H27" i="21"/>
  <c r="G27" i="21"/>
  <c r="I27" i="21"/>
  <c r="L27" i="21" s="1"/>
  <c r="H31" i="21"/>
  <c r="I31" i="21"/>
  <c r="L31" i="21" s="1"/>
  <c r="G31" i="21"/>
  <c r="H35" i="21"/>
  <c r="G35" i="21"/>
  <c r="I35" i="21"/>
  <c r="L35" i="21" s="1"/>
  <c r="H39" i="21"/>
  <c r="I39" i="21"/>
  <c r="L39" i="21" s="1"/>
  <c r="G39" i="21"/>
  <c r="I43" i="21"/>
  <c r="L43" i="21" s="1"/>
  <c r="G43" i="21"/>
  <c r="H43" i="21"/>
  <c r="I47" i="21"/>
  <c r="L47" i="21" s="1"/>
  <c r="G47" i="21"/>
  <c r="H47" i="21"/>
  <c r="I51" i="21"/>
  <c r="L51" i="21" s="1"/>
  <c r="G51" i="21"/>
  <c r="H51" i="21"/>
  <c r="I55" i="21"/>
  <c r="L55" i="21" s="1"/>
  <c r="G55" i="21"/>
  <c r="H55" i="21"/>
  <c r="H59" i="21"/>
  <c r="I59" i="21"/>
  <c r="L59" i="21" s="1"/>
  <c r="G59" i="21"/>
  <c r="H63" i="21"/>
  <c r="I63" i="21"/>
  <c r="L63" i="21" s="1"/>
  <c r="G63" i="21"/>
  <c r="H67" i="21"/>
  <c r="I67" i="21"/>
  <c r="L67" i="21" s="1"/>
  <c r="G67" i="21"/>
  <c r="H71" i="21"/>
  <c r="I71" i="21"/>
  <c r="L71" i="21" s="1"/>
  <c r="G71" i="21"/>
  <c r="H75" i="21"/>
  <c r="I75" i="21"/>
  <c r="L75" i="21" s="1"/>
  <c r="G75" i="21"/>
  <c r="H79" i="21"/>
  <c r="I79" i="21"/>
  <c r="L79" i="21" s="1"/>
  <c r="G79" i="21"/>
  <c r="H83" i="21"/>
  <c r="I83" i="21"/>
  <c r="L83" i="21" s="1"/>
  <c r="G83" i="21"/>
  <c r="I87" i="21"/>
  <c r="L87" i="21" s="1"/>
  <c r="G87" i="21"/>
  <c r="H87" i="21"/>
  <c r="H91" i="21"/>
  <c r="I91" i="21"/>
  <c r="L91" i="21" s="1"/>
  <c r="G91" i="21"/>
  <c r="I95" i="21"/>
  <c r="L95" i="21" s="1"/>
  <c r="G95" i="21"/>
  <c r="H95" i="21"/>
  <c r="H99" i="21"/>
  <c r="G99" i="21"/>
  <c r="I99" i="21"/>
  <c r="L99" i="21" s="1"/>
  <c r="I103" i="21"/>
  <c r="L103" i="21" s="1"/>
  <c r="H103" i="21"/>
  <c r="G103" i="21"/>
  <c r="I107" i="21"/>
  <c r="L107" i="21" s="1"/>
  <c r="G107" i="21"/>
  <c r="H107" i="21"/>
  <c r="G111" i="21"/>
  <c r="H111" i="21"/>
  <c r="I111" i="21"/>
  <c r="L111" i="21" s="1"/>
  <c r="H115" i="21"/>
  <c r="I115" i="21"/>
  <c r="L115" i="21" s="1"/>
  <c r="G115" i="21"/>
  <c r="G119" i="21"/>
  <c r="H119" i="21"/>
  <c r="I119" i="21"/>
  <c r="L119" i="21" s="1"/>
  <c r="H123" i="21"/>
  <c r="I123" i="21"/>
  <c r="L123" i="21" s="1"/>
  <c r="G123" i="21"/>
  <c r="G127" i="21"/>
  <c r="H127" i="21"/>
  <c r="I127" i="21"/>
  <c r="L127" i="21" s="1"/>
  <c r="H131" i="21"/>
  <c r="I131" i="21"/>
  <c r="L131" i="21" s="1"/>
  <c r="G131" i="21"/>
  <c r="H135" i="21"/>
  <c r="I135" i="21"/>
  <c r="L135" i="21" s="1"/>
  <c r="G135" i="21"/>
  <c r="H139" i="21"/>
  <c r="G139" i="21"/>
  <c r="I139" i="21"/>
  <c r="L139" i="21" s="1"/>
  <c r="H143" i="21"/>
  <c r="I143" i="21"/>
  <c r="L143" i="21" s="1"/>
  <c r="G143" i="21"/>
  <c r="H147" i="21"/>
  <c r="I147" i="21"/>
  <c r="L147" i="21" s="1"/>
  <c r="G147" i="21"/>
  <c r="H151" i="21"/>
  <c r="G151" i="21"/>
  <c r="I151" i="21"/>
  <c r="L151" i="21" s="1"/>
  <c r="H155" i="21"/>
  <c r="G155" i="21"/>
  <c r="I155" i="21"/>
  <c r="L155" i="21" s="1"/>
  <c r="F159" i="21"/>
  <c r="H159" i="21"/>
  <c r="I159" i="21"/>
  <c r="L159" i="21" s="1"/>
  <c r="G159" i="21"/>
  <c r="F163" i="21"/>
  <c r="H163" i="21"/>
  <c r="I163" i="21"/>
  <c r="L163" i="21" s="1"/>
  <c r="G163" i="21"/>
  <c r="F167" i="21"/>
  <c r="H167" i="21"/>
  <c r="I167" i="21"/>
  <c r="L167" i="21" s="1"/>
  <c r="G167" i="21"/>
  <c r="F171" i="21"/>
  <c r="H171" i="21"/>
  <c r="I171" i="21"/>
  <c r="L171" i="21" s="1"/>
  <c r="G171" i="21"/>
  <c r="F175" i="21"/>
  <c r="H175" i="21"/>
  <c r="I175" i="21"/>
  <c r="L175" i="21" s="1"/>
  <c r="G175" i="21"/>
  <c r="F179" i="21"/>
  <c r="H179" i="21"/>
  <c r="I179" i="21"/>
  <c r="L179" i="21" s="1"/>
  <c r="G179" i="21"/>
  <c r="F183" i="21"/>
  <c r="H183" i="21"/>
  <c r="I183" i="21"/>
  <c r="L183" i="21" s="1"/>
  <c r="G183" i="21"/>
  <c r="F187" i="21"/>
  <c r="H187" i="21"/>
  <c r="I187" i="21"/>
  <c r="L187" i="21" s="1"/>
  <c r="G187" i="21"/>
  <c r="F191" i="21"/>
  <c r="H191" i="21"/>
  <c r="I191" i="21"/>
  <c r="L191" i="21" s="1"/>
  <c r="G191" i="21"/>
  <c r="F195" i="21"/>
  <c r="H195" i="21"/>
  <c r="G195" i="21"/>
  <c r="I195" i="21"/>
  <c r="L195" i="21" s="1"/>
  <c r="F199" i="21"/>
  <c r="H199" i="21"/>
  <c r="G199" i="21"/>
  <c r="I199" i="21"/>
  <c r="L199" i="21" s="1"/>
  <c r="F203" i="21"/>
  <c r="H203" i="21"/>
  <c r="G203" i="21"/>
  <c r="I203" i="21"/>
  <c r="L203" i="21" s="1"/>
  <c r="F207" i="21"/>
  <c r="H207" i="21"/>
  <c r="I207" i="21"/>
  <c r="L207" i="21" s="1"/>
  <c r="G207" i="21"/>
  <c r="F211" i="21"/>
  <c r="H211" i="21"/>
  <c r="G211" i="21"/>
  <c r="I211" i="21"/>
  <c r="L211" i="21" s="1"/>
  <c r="F215" i="21"/>
  <c r="H215" i="21"/>
  <c r="I215" i="21"/>
  <c r="L215" i="21" s="1"/>
  <c r="G215" i="21"/>
  <c r="F219" i="21"/>
  <c r="H219" i="21"/>
  <c r="I219" i="21"/>
  <c r="L219" i="21" s="1"/>
  <c r="G219" i="21"/>
  <c r="F223" i="21"/>
  <c r="H223" i="21"/>
  <c r="G223" i="21"/>
  <c r="I223" i="21"/>
  <c r="L223" i="21" s="1"/>
  <c r="F227" i="21"/>
  <c r="H227" i="21"/>
  <c r="I227" i="21"/>
  <c r="L227" i="21" s="1"/>
  <c r="G227" i="21"/>
  <c r="F231" i="21"/>
  <c r="H231" i="21"/>
  <c r="I231" i="21"/>
  <c r="L231" i="21" s="1"/>
  <c r="G231" i="21"/>
  <c r="F235" i="21"/>
  <c r="H235" i="21"/>
  <c r="I235" i="21"/>
  <c r="L235" i="21" s="1"/>
  <c r="G235" i="21"/>
  <c r="F239" i="21"/>
  <c r="H239" i="21"/>
  <c r="I239" i="21"/>
  <c r="L239" i="21" s="1"/>
  <c r="G239" i="21"/>
  <c r="F243" i="21"/>
  <c r="H243" i="21"/>
  <c r="I243" i="21"/>
  <c r="L243" i="21" s="1"/>
  <c r="G243" i="21"/>
  <c r="F247" i="21"/>
  <c r="H247" i="21"/>
  <c r="I247" i="21"/>
  <c r="L247" i="21" s="1"/>
  <c r="G247" i="21"/>
  <c r="F251" i="21"/>
  <c r="H251" i="21"/>
  <c r="I251" i="21"/>
  <c r="L251" i="21" s="1"/>
  <c r="G251" i="21"/>
  <c r="F255" i="21"/>
  <c r="H255" i="21"/>
  <c r="I255" i="21"/>
  <c r="L255" i="21" s="1"/>
  <c r="G255" i="21"/>
  <c r="F259" i="21"/>
  <c r="H259" i="21"/>
  <c r="I259" i="21"/>
  <c r="L259" i="21" s="1"/>
  <c r="G259" i="21"/>
  <c r="F263" i="21"/>
  <c r="H263" i="21"/>
  <c r="I263" i="21"/>
  <c r="L263" i="21" s="1"/>
  <c r="G263" i="21"/>
  <c r="F267" i="21"/>
  <c r="H267" i="21"/>
  <c r="I267" i="21"/>
  <c r="L267" i="21" s="1"/>
  <c r="G267" i="21"/>
  <c r="F271" i="21"/>
  <c r="H271" i="21"/>
  <c r="I271" i="21"/>
  <c r="L271" i="21" s="1"/>
  <c r="G271" i="21"/>
  <c r="F275" i="21"/>
  <c r="H275" i="21"/>
  <c r="I275" i="21"/>
  <c r="L275" i="21" s="1"/>
  <c r="G275" i="21"/>
  <c r="F279" i="21"/>
  <c r="H279" i="21"/>
  <c r="I279" i="21"/>
  <c r="L279" i="21" s="1"/>
  <c r="G279" i="21"/>
  <c r="F283" i="21"/>
  <c r="H283" i="21"/>
  <c r="I283" i="21"/>
  <c r="L283" i="21" s="1"/>
  <c r="G283" i="21"/>
  <c r="F287" i="21"/>
  <c r="H287" i="21"/>
  <c r="I287" i="21"/>
  <c r="L287" i="21" s="1"/>
  <c r="G287" i="21"/>
  <c r="F33" i="21"/>
  <c r="F81" i="21"/>
  <c r="F94" i="21"/>
  <c r="F166" i="21"/>
  <c r="I5" i="21"/>
  <c r="L5" i="21" s="1"/>
  <c r="H5" i="21"/>
  <c r="G5" i="21"/>
  <c r="I17" i="21"/>
  <c r="L17" i="21" s="1"/>
  <c r="G17" i="21"/>
  <c r="H17" i="21"/>
  <c r="H29" i="21"/>
  <c r="I29" i="21"/>
  <c r="L29" i="21" s="1"/>
  <c r="G29" i="21"/>
  <c r="I41" i="21"/>
  <c r="L41" i="21" s="1"/>
  <c r="G41" i="21"/>
  <c r="H41" i="21"/>
  <c r="I53" i="21"/>
  <c r="L53" i="21" s="1"/>
  <c r="H53" i="21"/>
  <c r="G53" i="21"/>
  <c r="K53" i="21" s="1"/>
  <c r="M53" i="21" s="1"/>
  <c r="H65" i="21"/>
  <c r="G65" i="21"/>
  <c r="K65" i="21" s="1"/>
  <c r="I65" i="21"/>
  <c r="L65" i="21" s="1"/>
  <c r="I77" i="21"/>
  <c r="L77" i="21" s="1"/>
  <c r="G77" i="21"/>
  <c r="H77" i="21"/>
  <c r="G89" i="21"/>
  <c r="H89" i="21"/>
  <c r="I89" i="21"/>
  <c r="L89" i="21" s="1"/>
  <c r="G97" i="21"/>
  <c r="H97" i="21"/>
  <c r="I97" i="21"/>
  <c r="L97" i="21" s="1"/>
  <c r="H113" i="21"/>
  <c r="I113" i="21"/>
  <c r="L113" i="21" s="1"/>
  <c r="G113" i="21"/>
  <c r="I125" i="21"/>
  <c r="L125" i="21" s="1"/>
  <c r="G125" i="21"/>
  <c r="H125" i="21"/>
  <c r="H137" i="21"/>
  <c r="I137" i="21"/>
  <c r="L137" i="21" s="1"/>
  <c r="G137" i="21"/>
  <c r="H149" i="21"/>
  <c r="I149" i="21"/>
  <c r="L149" i="21" s="1"/>
  <c r="G149" i="21"/>
  <c r="F161" i="21"/>
  <c r="H161" i="21"/>
  <c r="I161" i="21"/>
  <c r="L161" i="21" s="1"/>
  <c r="G161" i="21"/>
  <c r="F165" i="21"/>
  <c r="H165" i="21"/>
  <c r="G165" i="21"/>
  <c r="I165" i="21"/>
  <c r="L165" i="21" s="1"/>
  <c r="F177" i="21"/>
  <c r="H177" i="21"/>
  <c r="I177" i="21"/>
  <c r="L177" i="21" s="1"/>
  <c r="G177" i="21"/>
  <c r="H189" i="21"/>
  <c r="G189" i="21"/>
  <c r="I189" i="21"/>
  <c r="L189" i="21" s="1"/>
  <c r="H193" i="21"/>
  <c r="G193" i="21"/>
  <c r="I193" i="21"/>
  <c r="L193" i="21" s="1"/>
  <c r="H205" i="21"/>
  <c r="G205" i="21"/>
  <c r="I205" i="21"/>
  <c r="L205" i="21" s="1"/>
  <c r="H209" i="21"/>
  <c r="I209" i="21"/>
  <c r="L209" i="21" s="1"/>
  <c r="G209" i="21"/>
  <c r="K209" i="21" s="1"/>
  <c r="M209" i="21" s="1"/>
  <c r="F221" i="21"/>
  <c r="H221" i="21"/>
  <c r="I221" i="21"/>
  <c r="L221" i="21" s="1"/>
  <c r="G221" i="21"/>
  <c r="F233" i="21"/>
  <c r="H233" i="21"/>
  <c r="G233" i="21"/>
  <c r="I233" i="21"/>
  <c r="L233" i="21" s="1"/>
  <c r="F253" i="21"/>
  <c r="H253" i="21"/>
  <c r="G253" i="21"/>
  <c r="I253" i="21"/>
  <c r="L253" i="21" s="1"/>
  <c r="I6" i="21"/>
  <c r="L6" i="21" s="1"/>
  <c r="H6" i="21"/>
  <c r="G6" i="21"/>
  <c r="H14" i="21"/>
  <c r="G14" i="21"/>
  <c r="I14" i="21"/>
  <c r="L14" i="21" s="1"/>
  <c r="H22" i="21"/>
  <c r="I22" i="21"/>
  <c r="L22" i="21" s="1"/>
  <c r="G22" i="21"/>
  <c r="H30" i="21"/>
  <c r="I30" i="21"/>
  <c r="L30" i="21" s="1"/>
  <c r="G30" i="21"/>
  <c r="H38" i="21"/>
  <c r="I38" i="21"/>
  <c r="L38" i="21" s="1"/>
  <c r="G38" i="21"/>
  <c r="I46" i="21"/>
  <c r="L46" i="21" s="1"/>
  <c r="H46" i="21"/>
  <c r="G46" i="21"/>
  <c r="H50" i="21"/>
  <c r="I50" i="21"/>
  <c r="L50" i="21" s="1"/>
  <c r="G50" i="21"/>
  <c r="H58" i="21"/>
  <c r="I58" i="21"/>
  <c r="L58" i="21" s="1"/>
  <c r="G58" i="21"/>
  <c r="H66" i="21"/>
  <c r="G66" i="21"/>
  <c r="I66" i="21"/>
  <c r="L66" i="21" s="1"/>
  <c r="H74" i="21"/>
  <c r="G74" i="21"/>
  <c r="I74" i="21"/>
  <c r="L74" i="21" s="1"/>
  <c r="H82" i="21"/>
  <c r="G82" i="21"/>
  <c r="I82" i="21"/>
  <c r="L82" i="21" s="1"/>
  <c r="I90" i="21"/>
  <c r="L90" i="21" s="1"/>
  <c r="H90" i="21"/>
  <c r="G90" i="21"/>
  <c r="I98" i="21"/>
  <c r="L98" i="21" s="1"/>
  <c r="H98" i="21"/>
  <c r="G98" i="21"/>
  <c r="H106" i="21"/>
  <c r="I106" i="21"/>
  <c r="L106" i="21" s="1"/>
  <c r="G106" i="21"/>
  <c r="I118" i="21"/>
  <c r="L118" i="21" s="1"/>
  <c r="G118" i="21"/>
  <c r="H118" i="21"/>
  <c r="I130" i="21"/>
  <c r="L130" i="21" s="1"/>
  <c r="G130" i="21"/>
  <c r="H130" i="21"/>
  <c r="I138" i="21"/>
  <c r="L138" i="21" s="1"/>
  <c r="G138" i="21"/>
  <c r="H138" i="21"/>
  <c r="I146" i="21"/>
  <c r="L146" i="21" s="1"/>
  <c r="G146" i="21"/>
  <c r="H146" i="21"/>
  <c r="I154" i="21"/>
  <c r="L154" i="21" s="1"/>
  <c r="G154" i="21"/>
  <c r="H154" i="21"/>
  <c r="I162" i="21"/>
  <c r="L162" i="21" s="1"/>
  <c r="H162" i="21"/>
  <c r="G162" i="21"/>
  <c r="I170" i="21"/>
  <c r="L170" i="21" s="1"/>
  <c r="G170" i="21"/>
  <c r="H170" i="21"/>
  <c r="I178" i="21"/>
  <c r="L178" i="21" s="1"/>
  <c r="H178" i="21"/>
  <c r="G178" i="21"/>
  <c r="I182" i="21"/>
  <c r="L182" i="21" s="1"/>
  <c r="H182" i="21"/>
  <c r="G182" i="21"/>
  <c r="F190" i="21"/>
  <c r="H190" i="21"/>
  <c r="I190" i="21"/>
  <c r="L190" i="21" s="1"/>
  <c r="G190" i="21"/>
  <c r="F194" i="21"/>
  <c r="H194" i="21"/>
  <c r="I194" i="21"/>
  <c r="L194" i="21" s="1"/>
  <c r="G194" i="21"/>
  <c r="F198" i="21"/>
  <c r="H198" i="21"/>
  <c r="I198" i="21"/>
  <c r="L198" i="21" s="1"/>
  <c r="G198" i="21"/>
  <c r="F202" i="21"/>
  <c r="H202" i="21"/>
  <c r="I202" i="21"/>
  <c r="L202" i="21" s="1"/>
  <c r="G202" i="21"/>
  <c r="F210" i="21"/>
  <c r="G210" i="21"/>
  <c r="I210" i="21"/>
  <c r="L210" i="21" s="1"/>
  <c r="H210" i="21"/>
  <c r="F214" i="21"/>
  <c r="I214" i="21"/>
  <c r="L214" i="21" s="1"/>
  <c r="H214" i="21"/>
  <c r="G214" i="21"/>
  <c r="F218" i="21"/>
  <c r="I218" i="21"/>
  <c r="L218" i="21" s="1"/>
  <c r="G218" i="21"/>
  <c r="H218" i="21"/>
  <c r="F222" i="21"/>
  <c r="I222" i="21"/>
  <c r="L222" i="21" s="1"/>
  <c r="G222" i="21"/>
  <c r="H222" i="21"/>
  <c r="F230" i="21"/>
  <c r="I230" i="21"/>
  <c r="L230" i="21" s="1"/>
  <c r="H230" i="21"/>
  <c r="G230" i="21"/>
  <c r="F238" i="21"/>
  <c r="I238" i="21"/>
  <c r="L238" i="21" s="1"/>
  <c r="G238" i="21"/>
  <c r="H238" i="21"/>
  <c r="F246" i="21"/>
  <c r="I246" i="21"/>
  <c r="L246" i="21" s="1"/>
  <c r="H246" i="21"/>
  <c r="G246" i="21"/>
  <c r="F250" i="21"/>
  <c r="I250" i="21"/>
  <c r="L250" i="21" s="1"/>
  <c r="G250" i="21"/>
  <c r="H250" i="21"/>
  <c r="F262" i="21"/>
  <c r="I262" i="21"/>
  <c r="L262" i="21" s="1"/>
  <c r="H262" i="21"/>
  <c r="G262" i="21"/>
  <c r="F270" i="21"/>
  <c r="I270" i="21"/>
  <c r="L270" i="21" s="1"/>
  <c r="G270" i="21"/>
  <c r="H270" i="21"/>
  <c r="F278" i="21"/>
  <c r="I278" i="21"/>
  <c r="L278" i="21" s="1"/>
  <c r="G278" i="21"/>
  <c r="H278" i="21"/>
  <c r="F282" i="21"/>
  <c r="I282" i="21"/>
  <c r="L282" i="21" s="1"/>
  <c r="G282" i="21"/>
  <c r="H282" i="21"/>
  <c r="F5" i="21"/>
  <c r="F69" i="21"/>
  <c r="O69" i="21" s="1"/>
  <c r="F98" i="21"/>
  <c r="I4" i="21"/>
  <c r="L4" i="21" s="1"/>
  <c r="H4" i="21"/>
  <c r="G4" i="21"/>
  <c r="H8" i="21"/>
  <c r="I8" i="21"/>
  <c r="L8" i="21" s="1"/>
  <c r="G8" i="21"/>
  <c r="I12" i="21"/>
  <c r="L12" i="21" s="1"/>
  <c r="H12" i="21"/>
  <c r="G12" i="21"/>
  <c r="I16" i="21"/>
  <c r="L16" i="21" s="1"/>
  <c r="H16" i="21"/>
  <c r="G16" i="21"/>
  <c r="I20" i="21"/>
  <c r="L20" i="21" s="1"/>
  <c r="G20" i="21"/>
  <c r="H20" i="21"/>
  <c r="H24" i="21"/>
  <c r="G24" i="21"/>
  <c r="I24" i="21"/>
  <c r="L24" i="21" s="1"/>
  <c r="I28" i="21"/>
  <c r="L28" i="21" s="1"/>
  <c r="G28" i="21"/>
  <c r="H28" i="21"/>
  <c r="H32" i="21"/>
  <c r="G32" i="21"/>
  <c r="I32" i="21"/>
  <c r="L32" i="21" s="1"/>
  <c r="I36" i="21"/>
  <c r="L36" i="21" s="1"/>
  <c r="G36" i="21"/>
  <c r="H36" i="21"/>
  <c r="I40" i="21"/>
  <c r="L40" i="21" s="1"/>
  <c r="H40" i="21"/>
  <c r="G40" i="21"/>
  <c r="H44" i="21"/>
  <c r="G44" i="21"/>
  <c r="I44" i="21"/>
  <c r="L44" i="21" s="1"/>
  <c r="I48" i="21"/>
  <c r="L48" i="21" s="1"/>
  <c r="H48" i="21"/>
  <c r="G48" i="21"/>
  <c r="H52" i="21"/>
  <c r="G52" i="21"/>
  <c r="I52" i="21"/>
  <c r="L52" i="21" s="1"/>
  <c r="H56" i="21"/>
  <c r="I56" i="21"/>
  <c r="L56" i="21" s="1"/>
  <c r="G56" i="21"/>
  <c r="H60" i="21"/>
  <c r="G60" i="21"/>
  <c r="I60" i="21"/>
  <c r="L60" i="21" s="1"/>
  <c r="H64" i="21"/>
  <c r="I64" i="21"/>
  <c r="L64" i="21" s="1"/>
  <c r="G64" i="21"/>
  <c r="H68" i="21"/>
  <c r="G68" i="21"/>
  <c r="I68" i="21"/>
  <c r="L68" i="21" s="1"/>
  <c r="H72" i="21"/>
  <c r="I72" i="21"/>
  <c r="L72" i="21" s="1"/>
  <c r="G72" i="21"/>
  <c r="H76" i="21"/>
  <c r="G76" i="21"/>
  <c r="I76" i="21"/>
  <c r="L76" i="21" s="1"/>
  <c r="H80" i="21"/>
  <c r="I80" i="21"/>
  <c r="L80" i="21" s="1"/>
  <c r="G80" i="21"/>
  <c r="I84" i="21"/>
  <c r="L84" i="21" s="1"/>
  <c r="H84" i="21"/>
  <c r="G84" i="21"/>
  <c r="I88" i="21"/>
  <c r="L88" i="21" s="1"/>
  <c r="H88" i="21"/>
  <c r="G88" i="21"/>
  <c r="I92" i="21"/>
  <c r="L92" i="21" s="1"/>
  <c r="H92" i="21"/>
  <c r="G92" i="21"/>
  <c r="I96" i="21"/>
  <c r="L96" i="21" s="1"/>
  <c r="H96" i="21"/>
  <c r="G96" i="21"/>
  <c r="H100" i="21"/>
  <c r="I100" i="21"/>
  <c r="L100" i="21" s="1"/>
  <c r="G100" i="21"/>
  <c r="H104" i="21"/>
  <c r="I104" i="21"/>
  <c r="L104" i="21" s="1"/>
  <c r="G104" i="21"/>
  <c r="H108" i="21"/>
  <c r="I108" i="21"/>
  <c r="L108" i="21" s="1"/>
  <c r="G108" i="21"/>
  <c r="I112" i="21"/>
  <c r="L112" i="21" s="1"/>
  <c r="H112" i="21"/>
  <c r="G112" i="21"/>
  <c r="I116" i="21"/>
  <c r="L116" i="21" s="1"/>
  <c r="H116" i="21"/>
  <c r="G116" i="21"/>
  <c r="I120" i="21"/>
  <c r="L120" i="21" s="1"/>
  <c r="H120" i="21"/>
  <c r="G120" i="21"/>
  <c r="I124" i="21"/>
  <c r="L124" i="21" s="1"/>
  <c r="H124" i="21"/>
  <c r="G124" i="21"/>
  <c r="I128" i="21"/>
  <c r="L128" i="21" s="1"/>
  <c r="H128" i="21"/>
  <c r="G128" i="21"/>
  <c r="I132" i="21"/>
  <c r="L132" i="21" s="1"/>
  <c r="H132" i="21"/>
  <c r="G132" i="21"/>
  <c r="I136" i="21"/>
  <c r="L136" i="21" s="1"/>
  <c r="H136" i="21"/>
  <c r="G136" i="21"/>
  <c r="I140" i="21"/>
  <c r="L140" i="21" s="1"/>
  <c r="H140" i="21"/>
  <c r="G140" i="21"/>
  <c r="I144" i="21"/>
  <c r="L144" i="21" s="1"/>
  <c r="H144" i="21"/>
  <c r="G144" i="21"/>
  <c r="I148" i="21"/>
  <c r="L148" i="21" s="1"/>
  <c r="H148" i="21"/>
  <c r="G148" i="21"/>
  <c r="I152" i="21"/>
  <c r="L152" i="21" s="1"/>
  <c r="H152" i="21"/>
  <c r="G152" i="21"/>
  <c r="I156" i="21"/>
  <c r="L156" i="21" s="1"/>
  <c r="G156" i="21"/>
  <c r="K156" i="21" s="1"/>
  <c r="M156" i="21" s="1"/>
  <c r="H156" i="21"/>
  <c r="F160" i="21"/>
  <c r="I160" i="21"/>
  <c r="L160" i="21" s="1"/>
  <c r="G160" i="21"/>
  <c r="H160" i="21"/>
  <c r="F164" i="21"/>
  <c r="I164" i="21"/>
  <c r="L164" i="21" s="1"/>
  <c r="G164" i="21"/>
  <c r="H164" i="21"/>
  <c r="F168" i="21"/>
  <c r="I168" i="21"/>
  <c r="L168" i="21" s="1"/>
  <c r="G168" i="21"/>
  <c r="H168" i="21"/>
  <c r="F172" i="21"/>
  <c r="I172" i="21"/>
  <c r="L172" i="21" s="1"/>
  <c r="H172" i="21"/>
  <c r="G172" i="21"/>
  <c r="F176" i="21"/>
  <c r="I176" i="21"/>
  <c r="L176" i="21" s="1"/>
  <c r="G176" i="21"/>
  <c r="H176" i="21"/>
  <c r="F180" i="21"/>
  <c r="I180" i="21"/>
  <c r="L180" i="21" s="1"/>
  <c r="G180" i="21"/>
  <c r="H180" i="21"/>
  <c r="F184" i="21"/>
  <c r="I184" i="21"/>
  <c r="L184" i="21" s="1"/>
  <c r="G184" i="21"/>
  <c r="H184" i="21"/>
  <c r="F188" i="21"/>
  <c r="I188" i="21"/>
  <c r="L188" i="21" s="1"/>
  <c r="H188" i="21"/>
  <c r="G188" i="21"/>
  <c r="F192" i="21"/>
  <c r="H192" i="21"/>
  <c r="I192" i="21"/>
  <c r="L192" i="21" s="1"/>
  <c r="G192" i="21"/>
  <c r="F196" i="21"/>
  <c r="H196" i="21"/>
  <c r="I196" i="21"/>
  <c r="L196" i="21" s="1"/>
  <c r="G196" i="21"/>
  <c r="F200" i="21"/>
  <c r="H200" i="21"/>
  <c r="I200" i="21"/>
  <c r="L200" i="21" s="1"/>
  <c r="G200" i="21"/>
  <c r="F204" i="21"/>
  <c r="H204" i="21"/>
  <c r="I204" i="21"/>
  <c r="L204" i="21" s="1"/>
  <c r="G204" i="21"/>
  <c r="F208" i="21"/>
  <c r="H208" i="21"/>
  <c r="I208" i="21"/>
  <c r="L208" i="21" s="1"/>
  <c r="G208" i="21"/>
  <c r="I212" i="21"/>
  <c r="L212" i="21" s="1"/>
  <c r="G212" i="21"/>
  <c r="H212" i="21"/>
  <c r="I216" i="21"/>
  <c r="L216" i="21" s="1"/>
  <c r="G216" i="21"/>
  <c r="H216" i="21"/>
  <c r="I220" i="21"/>
  <c r="L220" i="21" s="1"/>
  <c r="H220" i="21"/>
  <c r="G220" i="21"/>
  <c r="I224" i="21"/>
  <c r="L224" i="21" s="1"/>
  <c r="H224" i="21"/>
  <c r="G224" i="21"/>
  <c r="F228" i="21"/>
  <c r="H228" i="21"/>
  <c r="I228" i="21"/>
  <c r="L228" i="21" s="1"/>
  <c r="G228" i="21"/>
  <c r="F232" i="21"/>
  <c r="I232" i="21"/>
  <c r="L232" i="21" s="1"/>
  <c r="H232" i="21"/>
  <c r="G232" i="21"/>
  <c r="F236" i="21"/>
  <c r="I236" i="21"/>
  <c r="L236" i="21" s="1"/>
  <c r="H236" i="21"/>
  <c r="G236" i="21"/>
  <c r="F240" i="21"/>
  <c r="I240" i="21"/>
  <c r="L240" i="21" s="1"/>
  <c r="H240" i="21"/>
  <c r="G240" i="21"/>
  <c r="F244" i="21"/>
  <c r="I244" i="21"/>
  <c r="L244" i="21" s="1"/>
  <c r="H244" i="21"/>
  <c r="G244" i="21"/>
  <c r="F248" i="21"/>
  <c r="I248" i="21"/>
  <c r="L248" i="21" s="1"/>
  <c r="H248" i="21"/>
  <c r="G248" i="21"/>
  <c r="F252" i="21"/>
  <c r="I252" i="21"/>
  <c r="L252" i="21" s="1"/>
  <c r="H252" i="21"/>
  <c r="G252" i="21"/>
  <c r="F256" i="21"/>
  <c r="I256" i="21"/>
  <c r="L256" i="21" s="1"/>
  <c r="H256" i="21"/>
  <c r="G256" i="21"/>
  <c r="F260" i="21"/>
  <c r="I260" i="21"/>
  <c r="L260" i="21" s="1"/>
  <c r="H260" i="21"/>
  <c r="G260" i="21"/>
  <c r="F264" i="21"/>
  <c r="I264" i="21"/>
  <c r="L264" i="21" s="1"/>
  <c r="H264" i="21"/>
  <c r="G264" i="21"/>
  <c r="I268" i="21"/>
  <c r="L268" i="21" s="1"/>
  <c r="G268" i="21"/>
  <c r="H268" i="21"/>
  <c r="I272" i="21"/>
  <c r="L272" i="21" s="1"/>
  <c r="G272" i="21"/>
  <c r="H272" i="21"/>
  <c r="I276" i="21"/>
  <c r="L276" i="21" s="1"/>
  <c r="H276" i="21"/>
  <c r="G276" i="21"/>
  <c r="K276" i="21" s="1"/>
  <c r="I280" i="21"/>
  <c r="L280" i="21" s="1"/>
  <c r="H280" i="21"/>
  <c r="G280" i="21"/>
  <c r="I284" i="21"/>
  <c r="L284" i="21" s="1"/>
  <c r="G284" i="21"/>
  <c r="H284" i="21"/>
  <c r="I288" i="21"/>
  <c r="L288" i="21" s="1"/>
  <c r="G288" i="21"/>
  <c r="H288" i="21"/>
  <c r="F10" i="21"/>
  <c r="F45" i="21"/>
  <c r="F29" i="21"/>
  <c r="F77" i="21"/>
  <c r="F90" i="21"/>
  <c r="F120" i="21"/>
  <c r="F104" i="21"/>
  <c r="F148" i="21"/>
  <c r="F178" i="21"/>
  <c r="O178" i="21" s="1"/>
  <c r="F162" i="21"/>
  <c r="F197" i="21"/>
  <c r="F220" i="21"/>
  <c r="F284" i="21"/>
  <c r="F268" i="21"/>
  <c r="I13" i="21"/>
  <c r="L13" i="21" s="1"/>
  <c r="G13" i="21"/>
  <c r="H13" i="21"/>
  <c r="H25" i="21"/>
  <c r="I25" i="21"/>
  <c r="L25" i="21" s="1"/>
  <c r="G25" i="21"/>
  <c r="H37" i="21"/>
  <c r="I37" i="21"/>
  <c r="L37" i="21" s="1"/>
  <c r="G37" i="21"/>
  <c r="O37" i="21" s="1"/>
  <c r="I49" i="21"/>
  <c r="L49" i="21" s="1"/>
  <c r="G49" i="21"/>
  <c r="O49" i="21" s="1"/>
  <c r="H49" i="21"/>
  <c r="I61" i="21"/>
  <c r="L61" i="21" s="1"/>
  <c r="G61" i="21"/>
  <c r="H61" i="21"/>
  <c r="H73" i="21"/>
  <c r="G73" i="21"/>
  <c r="I73" i="21"/>
  <c r="L73" i="21" s="1"/>
  <c r="H85" i="21"/>
  <c r="G85" i="21"/>
  <c r="I85" i="21"/>
  <c r="L85" i="21" s="1"/>
  <c r="H93" i="21"/>
  <c r="G93" i="21"/>
  <c r="I93" i="21"/>
  <c r="L93" i="21" s="1"/>
  <c r="I105" i="21"/>
  <c r="L105" i="21" s="1"/>
  <c r="H105" i="21"/>
  <c r="G105" i="21"/>
  <c r="H121" i="21"/>
  <c r="I121" i="21"/>
  <c r="L121" i="21" s="1"/>
  <c r="G121" i="21"/>
  <c r="H129" i="21"/>
  <c r="I129" i="21"/>
  <c r="L129" i="21" s="1"/>
  <c r="G129" i="21"/>
  <c r="H145" i="21"/>
  <c r="I145" i="21"/>
  <c r="L145" i="21" s="1"/>
  <c r="G145" i="21"/>
  <c r="H157" i="21"/>
  <c r="I157" i="21"/>
  <c r="L157" i="21" s="1"/>
  <c r="G157" i="21"/>
  <c r="F169" i="21"/>
  <c r="H169" i="21"/>
  <c r="G169" i="21"/>
  <c r="I169" i="21"/>
  <c r="L169" i="21" s="1"/>
  <c r="F181" i="21"/>
  <c r="H181" i="21"/>
  <c r="G181" i="21"/>
  <c r="I181" i="21"/>
  <c r="L181" i="21" s="1"/>
  <c r="I201" i="21"/>
  <c r="L201" i="21" s="1"/>
  <c r="G201" i="21"/>
  <c r="H201" i="21"/>
  <c r="F217" i="21"/>
  <c r="H217" i="21"/>
  <c r="I217" i="21"/>
  <c r="L217" i="21" s="1"/>
  <c r="G217" i="21"/>
  <c r="F229" i="21"/>
  <c r="H229" i="21"/>
  <c r="G229" i="21"/>
  <c r="I229" i="21"/>
  <c r="L229" i="21" s="1"/>
  <c r="F241" i="21"/>
  <c r="H241" i="21"/>
  <c r="I241" i="21"/>
  <c r="L241" i="21" s="1"/>
  <c r="G241" i="21"/>
  <c r="F249" i="21"/>
  <c r="H249" i="21"/>
  <c r="G249" i="21"/>
  <c r="I249" i="21"/>
  <c r="L249" i="21" s="1"/>
  <c r="F261" i="21"/>
  <c r="H261" i="21"/>
  <c r="G261" i="21"/>
  <c r="I261" i="21"/>
  <c r="L261" i="21" s="1"/>
  <c r="F269" i="21"/>
  <c r="H269" i="21"/>
  <c r="I269" i="21"/>
  <c r="L269" i="21" s="1"/>
  <c r="G269" i="21"/>
  <c r="F273" i="21"/>
  <c r="H273" i="21"/>
  <c r="I273" i="21"/>
  <c r="L273" i="21" s="1"/>
  <c r="G273" i="21"/>
  <c r="F277" i="21"/>
  <c r="H277" i="21"/>
  <c r="I277" i="21"/>
  <c r="L277" i="21" s="1"/>
  <c r="G277" i="21"/>
  <c r="F285" i="21"/>
  <c r="H285" i="21"/>
  <c r="I285" i="21"/>
  <c r="L285" i="21" s="1"/>
  <c r="G285" i="21"/>
  <c r="F6" i="21"/>
  <c r="F41" i="21"/>
  <c r="F25" i="21"/>
  <c r="F73" i="21"/>
  <c r="F57" i="21"/>
  <c r="F129" i="21"/>
  <c r="F189" i="21"/>
  <c r="F193" i="21"/>
  <c r="F135" i="21"/>
  <c r="F17" i="21"/>
  <c r="O17" i="21" s="1"/>
  <c r="F13" i="21"/>
  <c r="F9" i="21"/>
  <c r="F18" i="21"/>
  <c r="F52" i="21"/>
  <c r="F48" i="21"/>
  <c r="F44" i="21"/>
  <c r="F40" i="21"/>
  <c r="F36" i="21"/>
  <c r="O36" i="21" s="1"/>
  <c r="F32" i="21"/>
  <c r="F28" i="21"/>
  <c r="F24" i="21"/>
  <c r="F20" i="21"/>
  <c r="F80" i="21"/>
  <c r="F76" i="21"/>
  <c r="F72" i="21"/>
  <c r="F68" i="21"/>
  <c r="O68" i="21" s="1"/>
  <c r="F64" i="21"/>
  <c r="F60" i="21"/>
  <c r="F56" i="21"/>
  <c r="O56" i="21" s="1"/>
  <c r="F97" i="21"/>
  <c r="F93" i="21"/>
  <c r="F89" i="21"/>
  <c r="F85" i="21"/>
  <c r="F127" i="21"/>
  <c r="F123" i="21"/>
  <c r="F119" i="21"/>
  <c r="F115" i="21"/>
  <c r="F111" i="21"/>
  <c r="F107" i="21"/>
  <c r="F103" i="21"/>
  <c r="F142" i="21"/>
  <c r="F138" i="21"/>
  <c r="O138" i="21" s="1"/>
  <c r="F134" i="21"/>
  <c r="F130" i="21"/>
  <c r="F155" i="21"/>
  <c r="F151" i="21"/>
  <c r="F147" i="21"/>
  <c r="F139" i="21"/>
  <c r="F16" i="21"/>
  <c r="F12" i="21"/>
  <c r="F8" i="21"/>
  <c r="F19" i="21"/>
  <c r="F51" i="21"/>
  <c r="F47" i="21"/>
  <c r="F43" i="21"/>
  <c r="F39" i="21"/>
  <c r="F35" i="21"/>
  <c r="O35" i="21" s="1"/>
  <c r="F31" i="21"/>
  <c r="F27" i="21"/>
  <c r="F23" i="21"/>
  <c r="F55" i="21"/>
  <c r="F79" i="21"/>
  <c r="F75" i="21"/>
  <c r="F71" i="21"/>
  <c r="F67" i="21"/>
  <c r="F63" i="21"/>
  <c r="F59" i="21"/>
  <c r="F83" i="21"/>
  <c r="F96" i="21"/>
  <c r="F92" i="21"/>
  <c r="F88" i="21"/>
  <c r="F99" i="21"/>
  <c r="O99" i="21" s="1"/>
  <c r="F126" i="21"/>
  <c r="F122" i="21"/>
  <c r="F118" i="21"/>
  <c r="F114" i="21"/>
  <c r="F110" i="21"/>
  <c r="F106" i="21"/>
  <c r="F102" i="21"/>
  <c r="F141" i="21"/>
  <c r="F137" i="21"/>
  <c r="F133" i="21"/>
  <c r="F143" i="21"/>
  <c r="F154" i="21"/>
  <c r="F150" i="21"/>
  <c r="F146" i="21"/>
  <c r="F131" i="21"/>
  <c r="F4" i="21"/>
  <c r="F15" i="21"/>
  <c r="F11" i="21"/>
  <c r="F7" i="21"/>
  <c r="F54" i="21"/>
  <c r="F50" i="21"/>
  <c r="F46" i="21"/>
  <c r="F42" i="21"/>
  <c r="F38" i="21"/>
  <c r="F34" i="21"/>
  <c r="F30" i="21"/>
  <c r="F26" i="21"/>
  <c r="F22" i="21"/>
  <c r="F82" i="21"/>
  <c r="F78" i="21"/>
  <c r="F74" i="21"/>
  <c r="F70" i="21"/>
  <c r="F66" i="21"/>
  <c r="O66" i="21" s="1"/>
  <c r="F62" i="21"/>
  <c r="F58" i="21"/>
  <c r="F84" i="21"/>
  <c r="F95" i="21"/>
  <c r="F91" i="21"/>
  <c r="F87" i="21"/>
  <c r="F100" i="21"/>
  <c r="F125" i="21"/>
  <c r="F121" i="21"/>
  <c r="F117" i="21"/>
  <c r="F113" i="21"/>
  <c r="F109" i="21"/>
  <c r="F105" i="21"/>
  <c r="F101" i="21"/>
  <c r="F140" i="21"/>
  <c r="F136" i="21"/>
  <c r="F132" i="21"/>
  <c r="O132" i="21" s="1"/>
  <c r="F157" i="21"/>
  <c r="F153" i="21"/>
  <c r="F149" i="21"/>
  <c r="F145" i="21"/>
  <c r="E14" i="20"/>
  <c r="O78" i="21" l="1"/>
  <c r="O46" i="21"/>
  <c r="O106" i="21"/>
  <c r="O201" i="21"/>
  <c r="O170" i="21"/>
  <c r="O133" i="21"/>
  <c r="P133" i="21" s="1"/>
  <c r="O120" i="21"/>
  <c r="P120" i="21" s="1"/>
  <c r="O224" i="21"/>
  <c r="O182" i="21"/>
  <c r="O85" i="21"/>
  <c r="K144" i="21"/>
  <c r="M144" i="21" s="1"/>
  <c r="K112" i="21"/>
  <c r="M112" i="21" s="1"/>
  <c r="O140" i="21"/>
  <c r="H148" i="27" s="1"/>
  <c r="O220" i="21"/>
  <c r="P220" i="21" s="1"/>
  <c r="O77" i="21"/>
  <c r="P77" i="21" s="1"/>
  <c r="O23" i="21"/>
  <c r="P23" i="21" s="1"/>
  <c r="O88" i="21"/>
  <c r="K174" i="21"/>
  <c r="M174" i="21" s="1"/>
  <c r="P132" i="21"/>
  <c r="H140" i="27"/>
  <c r="H27" i="27"/>
  <c r="O130" i="21"/>
  <c r="O116" i="21"/>
  <c r="P69" i="21"/>
  <c r="H74" i="27"/>
  <c r="P138" i="21"/>
  <c r="H146" i="27"/>
  <c r="P68" i="21"/>
  <c r="H73" i="27"/>
  <c r="P36" i="21"/>
  <c r="H40" i="27"/>
  <c r="P17" i="21"/>
  <c r="H20" i="27"/>
  <c r="P224" i="21"/>
  <c r="H236" i="27"/>
  <c r="O124" i="21"/>
  <c r="P182" i="21"/>
  <c r="H192" i="27"/>
  <c r="O14" i="21"/>
  <c r="P170" i="21"/>
  <c r="H180" i="27"/>
  <c r="P35" i="21"/>
  <c r="H39" i="27"/>
  <c r="P85" i="21"/>
  <c r="H91" i="27"/>
  <c r="K86" i="21"/>
  <c r="M86" i="21" s="1"/>
  <c r="P37" i="21"/>
  <c r="H41" i="27"/>
  <c r="P66" i="21"/>
  <c r="H71" i="27"/>
  <c r="P140" i="21"/>
  <c r="P99" i="21"/>
  <c r="H105" i="27"/>
  <c r="H232" i="27"/>
  <c r="K212" i="21"/>
  <c r="M212" i="21" s="1"/>
  <c r="P201" i="21"/>
  <c r="H212" i="27"/>
  <c r="P88" i="21"/>
  <c r="H94" i="27"/>
  <c r="O272" i="21"/>
  <c r="K152" i="21"/>
  <c r="M152" i="21" s="1"/>
  <c r="P78" i="21"/>
  <c r="H83" i="27"/>
  <c r="P46" i="21"/>
  <c r="H50" i="27"/>
  <c r="P106" i="21"/>
  <c r="H113" i="27"/>
  <c r="P56" i="21"/>
  <c r="H61" i="27"/>
  <c r="P49" i="21"/>
  <c r="H53" i="27"/>
  <c r="P178" i="21"/>
  <c r="H188" i="27"/>
  <c r="O136" i="21"/>
  <c r="O126" i="21"/>
  <c r="O72" i="21"/>
  <c r="O40" i="21"/>
  <c r="O135" i="21"/>
  <c r="O249" i="21"/>
  <c r="O229" i="21"/>
  <c r="O237" i="21"/>
  <c r="O97" i="21"/>
  <c r="O20" i="21"/>
  <c r="O52" i="21"/>
  <c r="O127" i="21"/>
  <c r="O51" i="21"/>
  <c r="O19" i="21"/>
  <c r="O73" i="21"/>
  <c r="K116" i="21"/>
  <c r="M116" i="21" s="1"/>
  <c r="O39" i="21"/>
  <c r="O103" i="21"/>
  <c r="O193" i="21"/>
  <c r="K61" i="21"/>
  <c r="M61" i="21" s="1"/>
  <c r="O186" i="21"/>
  <c r="O86" i="21"/>
  <c r="O156" i="21"/>
  <c r="O71" i="21"/>
  <c r="K272" i="21"/>
  <c r="M272" i="21" s="1"/>
  <c r="O152" i="21"/>
  <c r="O111" i="21"/>
  <c r="O129" i="21"/>
  <c r="K280" i="21"/>
  <c r="M280" i="21" s="1"/>
  <c r="K108" i="21"/>
  <c r="M108" i="21" s="1"/>
  <c r="L289" i="21"/>
  <c r="O280" i="21"/>
  <c r="O53" i="21"/>
  <c r="O110" i="21"/>
  <c r="O261" i="21"/>
  <c r="K128" i="21"/>
  <c r="M128" i="21" s="1"/>
  <c r="K205" i="21"/>
  <c r="M205" i="21" s="1"/>
  <c r="O245" i="21"/>
  <c r="O209" i="21"/>
  <c r="O108" i="21"/>
  <c r="O112" i="21"/>
  <c r="O144" i="21"/>
  <c r="O212" i="21"/>
  <c r="K201" i="21"/>
  <c r="M201" i="21" s="1"/>
  <c r="K37" i="21"/>
  <c r="M37" i="21" s="1"/>
  <c r="K288" i="21"/>
  <c r="M288" i="21" s="1"/>
  <c r="M276" i="21"/>
  <c r="K216" i="21"/>
  <c r="M216" i="21" s="1"/>
  <c r="K170" i="21"/>
  <c r="M170" i="21" s="1"/>
  <c r="M65" i="21"/>
  <c r="O65" i="21"/>
  <c r="O205" i="21"/>
  <c r="O174" i="21"/>
  <c r="O216" i="21"/>
  <c r="K224" i="21"/>
  <c r="M224" i="21" s="1"/>
  <c r="K124" i="21"/>
  <c r="M124" i="21" s="1"/>
  <c r="K182" i="21"/>
  <c r="M182" i="21" s="1"/>
  <c r="K14" i="21"/>
  <c r="M14" i="21" s="1"/>
  <c r="K49" i="21"/>
  <c r="M49" i="21" s="1"/>
  <c r="O288" i="21"/>
  <c r="O61" i="21"/>
  <c r="O276" i="21"/>
  <c r="O128" i="21"/>
  <c r="K264" i="21"/>
  <c r="M264" i="21" s="1"/>
  <c r="O264" i="21"/>
  <c r="K270" i="21"/>
  <c r="M270" i="21" s="1"/>
  <c r="O270" i="21"/>
  <c r="K287" i="21"/>
  <c r="M287" i="21" s="1"/>
  <c r="O287" i="21"/>
  <c r="K279" i="21"/>
  <c r="M279" i="21" s="1"/>
  <c r="O279" i="21"/>
  <c r="K267" i="21"/>
  <c r="M267" i="21" s="1"/>
  <c r="O267" i="21"/>
  <c r="K286" i="21"/>
  <c r="M286" i="21" s="1"/>
  <c r="O286" i="21"/>
  <c r="K266" i="21"/>
  <c r="M266" i="21" s="1"/>
  <c r="O266" i="21"/>
  <c r="K268" i="21"/>
  <c r="M268" i="21" s="1"/>
  <c r="O268" i="21"/>
  <c r="K282" i="21"/>
  <c r="M282" i="21" s="1"/>
  <c r="O282" i="21"/>
  <c r="K278" i="21"/>
  <c r="M278" i="21" s="1"/>
  <c r="O278" i="21"/>
  <c r="K283" i="21"/>
  <c r="M283" i="21" s="1"/>
  <c r="O283" i="21"/>
  <c r="K275" i="21"/>
  <c r="M275" i="21" s="1"/>
  <c r="O275" i="21"/>
  <c r="K271" i="21"/>
  <c r="M271" i="21" s="1"/>
  <c r="O271" i="21"/>
  <c r="K274" i="21"/>
  <c r="M274" i="21" s="1"/>
  <c r="O274" i="21"/>
  <c r="K285" i="21"/>
  <c r="M285" i="21" s="1"/>
  <c r="O285" i="21"/>
  <c r="K277" i="21"/>
  <c r="M277" i="21" s="1"/>
  <c r="O277" i="21"/>
  <c r="K273" i="21"/>
  <c r="M273" i="21" s="1"/>
  <c r="O273" i="21"/>
  <c r="K269" i="21"/>
  <c r="M269" i="21" s="1"/>
  <c r="O269" i="21"/>
  <c r="K284" i="21"/>
  <c r="M284" i="21" s="1"/>
  <c r="O284" i="21"/>
  <c r="K281" i="21"/>
  <c r="M281" i="21" s="1"/>
  <c r="O281" i="21"/>
  <c r="K265" i="21"/>
  <c r="M265" i="21" s="1"/>
  <c r="O265" i="21"/>
  <c r="K260" i="21"/>
  <c r="M260" i="21" s="1"/>
  <c r="O260" i="21"/>
  <c r="K252" i="21"/>
  <c r="M252" i="21" s="1"/>
  <c r="O252" i="21"/>
  <c r="K244" i="21"/>
  <c r="M244" i="21" s="1"/>
  <c r="O244" i="21"/>
  <c r="K228" i="21"/>
  <c r="M228" i="21" s="1"/>
  <c r="O228" i="21"/>
  <c r="K250" i="21"/>
  <c r="M250" i="21" s="1"/>
  <c r="O250" i="21"/>
  <c r="K238" i="21"/>
  <c r="M238" i="21" s="1"/>
  <c r="O238" i="21"/>
  <c r="K259" i="21"/>
  <c r="M259" i="21" s="1"/>
  <c r="O259" i="21"/>
  <c r="K247" i="21"/>
  <c r="M247" i="21" s="1"/>
  <c r="O247" i="21"/>
  <c r="K239" i="21"/>
  <c r="M239" i="21" s="1"/>
  <c r="O239" i="21"/>
  <c r="K231" i="21"/>
  <c r="M231" i="21" s="1"/>
  <c r="O231" i="21"/>
  <c r="K254" i="21"/>
  <c r="M254" i="21" s="1"/>
  <c r="O254" i="21"/>
  <c r="K242" i="21"/>
  <c r="M242" i="21" s="1"/>
  <c r="O242" i="21"/>
  <c r="K234" i="21"/>
  <c r="M234" i="21" s="1"/>
  <c r="O234" i="21"/>
  <c r="K253" i="21"/>
  <c r="M253" i="21" s="1"/>
  <c r="O253" i="21"/>
  <c r="K233" i="21"/>
  <c r="M233" i="21" s="1"/>
  <c r="O233" i="21"/>
  <c r="K256" i="21"/>
  <c r="M256" i="21" s="1"/>
  <c r="O256" i="21"/>
  <c r="K248" i="21"/>
  <c r="M248" i="21" s="1"/>
  <c r="O248" i="21"/>
  <c r="K240" i="21"/>
  <c r="M240" i="21" s="1"/>
  <c r="O240" i="21"/>
  <c r="K236" i="21"/>
  <c r="M236" i="21" s="1"/>
  <c r="O236" i="21"/>
  <c r="K232" i="21"/>
  <c r="M232" i="21" s="1"/>
  <c r="O232" i="21"/>
  <c r="K262" i="21"/>
  <c r="M262" i="21" s="1"/>
  <c r="O262" i="21"/>
  <c r="K246" i="21"/>
  <c r="M246" i="21" s="1"/>
  <c r="O246" i="21"/>
  <c r="K230" i="21"/>
  <c r="M230" i="21" s="1"/>
  <c r="O230" i="21"/>
  <c r="K263" i="21"/>
  <c r="M263" i="21" s="1"/>
  <c r="O263" i="21"/>
  <c r="K255" i="21"/>
  <c r="M255" i="21" s="1"/>
  <c r="O255" i="21"/>
  <c r="K251" i="21"/>
  <c r="M251" i="21" s="1"/>
  <c r="O251" i="21"/>
  <c r="K243" i="21"/>
  <c r="M243" i="21" s="1"/>
  <c r="O243" i="21"/>
  <c r="K235" i="21"/>
  <c r="M235" i="21" s="1"/>
  <c r="O235" i="21"/>
  <c r="K258" i="21"/>
  <c r="M258" i="21" s="1"/>
  <c r="O258" i="21"/>
  <c r="K241" i="21"/>
  <c r="M241" i="21" s="1"/>
  <c r="O241" i="21"/>
  <c r="K257" i="21"/>
  <c r="M257" i="21" s="1"/>
  <c r="O257" i="21"/>
  <c r="K222" i="21"/>
  <c r="M222" i="21" s="1"/>
  <c r="O222" i="21"/>
  <c r="K214" i="21"/>
  <c r="M214" i="21" s="1"/>
  <c r="O214" i="21"/>
  <c r="K227" i="21"/>
  <c r="M227" i="21" s="1"/>
  <c r="O227" i="21"/>
  <c r="K219" i="21"/>
  <c r="M219" i="21" s="1"/>
  <c r="O219" i="21"/>
  <c r="K215" i="21"/>
  <c r="M215" i="21" s="1"/>
  <c r="O215" i="21"/>
  <c r="K221" i="21"/>
  <c r="M221" i="21" s="1"/>
  <c r="O221" i="21"/>
  <c r="K218" i="21"/>
  <c r="M218" i="21" s="1"/>
  <c r="O218" i="21"/>
  <c r="K210" i="21"/>
  <c r="M210" i="21" s="1"/>
  <c r="O210" i="21"/>
  <c r="K223" i="21"/>
  <c r="M223" i="21" s="1"/>
  <c r="O223" i="21"/>
  <c r="K211" i="21"/>
  <c r="M211" i="21" s="1"/>
  <c r="O211" i="21"/>
  <c r="K226" i="21"/>
  <c r="M226" i="21" s="1"/>
  <c r="O226" i="21"/>
  <c r="K217" i="21"/>
  <c r="M217" i="21" s="1"/>
  <c r="O217" i="21"/>
  <c r="K225" i="21"/>
  <c r="M225" i="21" s="1"/>
  <c r="O225" i="21"/>
  <c r="K213" i="21"/>
  <c r="M213" i="21" s="1"/>
  <c r="O213" i="21"/>
  <c r="K189" i="21"/>
  <c r="M189" i="21" s="1"/>
  <c r="O189" i="21"/>
  <c r="K197" i="21"/>
  <c r="M197" i="21" s="1"/>
  <c r="O197" i="21"/>
  <c r="K200" i="21"/>
  <c r="M200" i="21" s="1"/>
  <c r="O200" i="21"/>
  <c r="K192" i="21"/>
  <c r="M192" i="21" s="1"/>
  <c r="O192" i="21"/>
  <c r="K198" i="21"/>
  <c r="M198" i="21" s="1"/>
  <c r="O198" i="21"/>
  <c r="K194" i="21"/>
  <c r="M194" i="21" s="1"/>
  <c r="O194" i="21"/>
  <c r="K203" i="21"/>
  <c r="M203" i="21" s="1"/>
  <c r="O203" i="21"/>
  <c r="K191" i="21"/>
  <c r="M191" i="21" s="1"/>
  <c r="O191" i="21"/>
  <c r="K208" i="21"/>
  <c r="M208" i="21" s="1"/>
  <c r="O208" i="21"/>
  <c r="K204" i="21"/>
  <c r="M204" i="21" s="1"/>
  <c r="O204" i="21"/>
  <c r="K196" i="21"/>
  <c r="M196" i="21" s="1"/>
  <c r="O196" i="21"/>
  <c r="K202" i="21"/>
  <c r="M202" i="21" s="1"/>
  <c r="O202" i="21"/>
  <c r="K190" i="21"/>
  <c r="M190" i="21" s="1"/>
  <c r="O190" i="21"/>
  <c r="K207" i="21"/>
  <c r="M207" i="21" s="1"/>
  <c r="O207" i="21"/>
  <c r="K199" i="21"/>
  <c r="M199" i="21" s="1"/>
  <c r="O199" i="21"/>
  <c r="K195" i="21"/>
  <c r="M195" i="21" s="1"/>
  <c r="O195" i="21"/>
  <c r="K206" i="21"/>
  <c r="M206" i="21" s="1"/>
  <c r="O206" i="21"/>
  <c r="K184" i="21"/>
  <c r="M184" i="21" s="1"/>
  <c r="O184" i="21"/>
  <c r="K181" i="21"/>
  <c r="M181" i="21" s="1"/>
  <c r="O181" i="21"/>
  <c r="K169" i="21"/>
  <c r="M169" i="21" s="1"/>
  <c r="O169" i="21"/>
  <c r="K162" i="21"/>
  <c r="M162" i="21" s="1"/>
  <c r="O162" i="21"/>
  <c r="K177" i="21"/>
  <c r="M177" i="21" s="1"/>
  <c r="O177" i="21"/>
  <c r="K165" i="21"/>
  <c r="M165" i="21" s="1"/>
  <c r="O165" i="21"/>
  <c r="K161" i="21"/>
  <c r="M161" i="21" s="1"/>
  <c r="O161" i="21"/>
  <c r="K166" i="21"/>
  <c r="M166" i="21" s="1"/>
  <c r="O166" i="21"/>
  <c r="K158" i="21"/>
  <c r="M158" i="21" s="1"/>
  <c r="O158" i="21"/>
  <c r="K185" i="21"/>
  <c r="M185" i="21" s="1"/>
  <c r="O185" i="21"/>
  <c r="K173" i="21"/>
  <c r="M173" i="21" s="1"/>
  <c r="O173" i="21"/>
  <c r="K188" i="21"/>
  <c r="M188" i="21" s="1"/>
  <c r="O188" i="21"/>
  <c r="K180" i="21"/>
  <c r="M180" i="21" s="1"/>
  <c r="O180" i="21"/>
  <c r="K176" i="21"/>
  <c r="M176" i="21" s="1"/>
  <c r="O176" i="21"/>
  <c r="K172" i="21"/>
  <c r="M172" i="21" s="1"/>
  <c r="O172" i="21"/>
  <c r="K168" i="21"/>
  <c r="M168" i="21" s="1"/>
  <c r="O168" i="21"/>
  <c r="K164" i="21"/>
  <c r="M164" i="21" s="1"/>
  <c r="O164" i="21"/>
  <c r="K160" i="21"/>
  <c r="M160" i="21" s="1"/>
  <c r="O160" i="21"/>
  <c r="K187" i="21"/>
  <c r="M187" i="21" s="1"/>
  <c r="O187" i="21"/>
  <c r="K183" i="21"/>
  <c r="M183" i="21" s="1"/>
  <c r="O183" i="21"/>
  <c r="K179" i="21"/>
  <c r="M179" i="21" s="1"/>
  <c r="O179" i="21"/>
  <c r="K175" i="21"/>
  <c r="M175" i="21" s="1"/>
  <c r="O175" i="21"/>
  <c r="K171" i="21"/>
  <c r="M171" i="21" s="1"/>
  <c r="O171" i="21"/>
  <c r="K167" i="21"/>
  <c r="M167" i="21" s="1"/>
  <c r="O167" i="21"/>
  <c r="K163" i="21"/>
  <c r="M163" i="21" s="1"/>
  <c r="O163" i="21"/>
  <c r="K159" i="21"/>
  <c r="M159" i="21" s="1"/>
  <c r="O159" i="21"/>
  <c r="K154" i="21"/>
  <c r="M154" i="21" s="1"/>
  <c r="O154" i="21"/>
  <c r="K148" i="21"/>
  <c r="M148" i="21" s="1"/>
  <c r="O148" i="21"/>
  <c r="K143" i="21"/>
  <c r="M143" i="21" s="1"/>
  <c r="O143" i="21"/>
  <c r="K145" i="21"/>
  <c r="M145" i="21" s="1"/>
  <c r="O145" i="21"/>
  <c r="K146" i="21"/>
  <c r="M146" i="21" s="1"/>
  <c r="O146" i="21"/>
  <c r="K151" i="21"/>
  <c r="M151" i="21" s="1"/>
  <c r="O151" i="21"/>
  <c r="K153" i="21"/>
  <c r="M153" i="21" s="1"/>
  <c r="O153" i="21"/>
  <c r="K157" i="21"/>
  <c r="M157" i="21" s="1"/>
  <c r="O157" i="21"/>
  <c r="K147" i="21"/>
  <c r="M147" i="21" s="1"/>
  <c r="O147" i="21"/>
  <c r="K149" i="21"/>
  <c r="M149" i="21" s="1"/>
  <c r="O149" i="21"/>
  <c r="K150" i="21"/>
  <c r="M150" i="21" s="1"/>
  <c r="O150" i="21"/>
  <c r="K155" i="21"/>
  <c r="M155" i="21" s="1"/>
  <c r="O155" i="21"/>
  <c r="K141" i="21"/>
  <c r="M141" i="21" s="1"/>
  <c r="O141" i="21"/>
  <c r="K139" i="21"/>
  <c r="M139" i="21" s="1"/>
  <c r="O139" i="21"/>
  <c r="K134" i="21"/>
  <c r="M134" i="21" s="1"/>
  <c r="O134" i="21"/>
  <c r="K131" i="21"/>
  <c r="M131" i="21" s="1"/>
  <c r="O131" i="21"/>
  <c r="K137" i="21"/>
  <c r="M137" i="21" s="1"/>
  <c r="O137" i="21"/>
  <c r="K142" i="21"/>
  <c r="M142" i="21" s="1"/>
  <c r="O142" i="21"/>
  <c r="K113" i="21"/>
  <c r="M113" i="21" s="1"/>
  <c r="O113" i="21"/>
  <c r="K114" i="21"/>
  <c r="M114" i="21" s="1"/>
  <c r="O114" i="21"/>
  <c r="K119" i="21"/>
  <c r="M119" i="21" s="1"/>
  <c r="O119" i="21"/>
  <c r="K101" i="21"/>
  <c r="M101" i="21" s="1"/>
  <c r="O101" i="21"/>
  <c r="K102" i="21"/>
  <c r="M102" i="21" s="1"/>
  <c r="O102" i="21"/>
  <c r="K107" i="21"/>
  <c r="M107" i="21" s="1"/>
  <c r="O107" i="21"/>
  <c r="K105" i="21"/>
  <c r="M105" i="21" s="1"/>
  <c r="O105" i="21"/>
  <c r="K122" i="21"/>
  <c r="M122" i="21" s="1"/>
  <c r="O122" i="21"/>
  <c r="K100" i="21"/>
  <c r="M100" i="21" s="1"/>
  <c r="O100" i="21"/>
  <c r="K117" i="21"/>
  <c r="M117" i="21" s="1"/>
  <c r="O117" i="21"/>
  <c r="K118" i="21"/>
  <c r="M118" i="21" s="1"/>
  <c r="O118" i="21"/>
  <c r="K123" i="21"/>
  <c r="M123" i="21" s="1"/>
  <c r="O123" i="21"/>
  <c r="K104" i="21"/>
  <c r="M104" i="21" s="1"/>
  <c r="O104" i="21"/>
  <c r="K121" i="21"/>
  <c r="M121" i="21" s="1"/>
  <c r="O121" i="21"/>
  <c r="K109" i="21"/>
  <c r="M109" i="21" s="1"/>
  <c r="O109" i="21"/>
  <c r="K125" i="21"/>
  <c r="M125" i="21" s="1"/>
  <c r="O125" i="21"/>
  <c r="K115" i="21"/>
  <c r="M115" i="21" s="1"/>
  <c r="O115" i="21"/>
  <c r="K87" i="21"/>
  <c r="M87" i="21" s="1"/>
  <c r="O87" i="21"/>
  <c r="K93" i="21"/>
  <c r="M93" i="21" s="1"/>
  <c r="O93" i="21"/>
  <c r="K91" i="21"/>
  <c r="M91" i="21" s="1"/>
  <c r="O91" i="21"/>
  <c r="K92" i="21"/>
  <c r="M92" i="21" s="1"/>
  <c r="O92" i="21"/>
  <c r="K95" i="21"/>
  <c r="M95" i="21" s="1"/>
  <c r="O95" i="21"/>
  <c r="K96" i="21"/>
  <c r="M96" i="21" s="1"/>
  <c r="O96" i="21"/>
  <c r="K90" i="21"/>
  <c r="M90" i="21" s="1"/>
  <c r="O90" i="21"/>
  <c r="K98" i="21"/>
  <c r="M98" i="21" s="1"/>
  <c r="O98" i="21"/>
  <c r="K94" i="21"/>
  <c r="M94" i="21" s="1"/>
  <c r="O94" i="21"/>
  <c r="K84" i="21"/>
  <c r="M84" i="21" s="1"/>
  <c r="O84" i="21"/>
  <c r="K89" i="21"/>
  <c r="M89" i="21" s="1"/>
  <c r="O89" i="21"/>
  <c r="K83" i="21"/>
  <c r="M83" i="21" s="1"/>
  <c r="O83" i="21"/>
  <c r="K81" i="21"/>
  <c r="M81" i="21" s="1"/>
  <c r="O81" i="21"/>
  <c r="K58" i="21"/>
  <c r="M58" i="21" s="1"/>
  <c r="O58" i="21"/>
  <c r="K59" i="21"/>
  <c r="M59" i="21" s="1"/>
  <c r="O59" i="21"/>
  <c r="K80" i="21"/>
  <c r="M80" i="21" s="1"/>
  <c r="O80" i="21"/>
  <c r="K62" i="21"/>
  <c r="M62" i="21" s="1"/>
  <c r="O62" i="21"/>
  <c r="K63" i="21"/>
  <c r="M63" i="21" s="1"/>
  <c r="O63" i="21"/>
  <c r="K79" i="21"/>
  <c r="M79" i="21" s="1"/>
  <c r="O79" i="21"/>
  <c r="K70" i="21"/>
  <c r="M70" i="21" s="1"/>
  <c r="O70" i="21"/>
  <c r="K60" i="21"/>
  <c r="M60" i="21" s="1"/>
  <c r="O60" i="21"/>
  <c r="K76" i="21"/>
  <c r="M76" i="21" s="1"/>
  <c r="O76" i="21"/>
  <c r="K74" i="21"/>
  <c r="M74" i="21" s="1"/>
  <c r="O74" i="21"/>
  <c r="K75" i="21"/>
  <c r="M75" i="21" s="1"/>
  <c r="O75" i="21"/>
  <c r="K64" i="21"/>
  <c r="M64" i="21" s="1"/>
  <c r="O64" i="21"/>
  <c r="K82" i="21"/>
  <c r="M82" i="21" s="1"/>
  <c r="O82" i="21"/>
  <c r="K67" i="21"/>
  <c r="M67" i="21" s="1"/>
  <c r="O67" i="21"/>
  <c r="K55" i="21"/>
  <c r="M55" i="21" s="1"/>
  <c r="O55" i="21"/>
  <c r="K57" i="21"/>
  <c r="M57" i="21" s="1"/>
  <c r="O57" i="21"/>
  <c r="K22" i="21"/>
  <c r="M22" i="21" s="1"/>
  <c r="O22" i="21"/>
  <c r="K54" i="21"/>
  <c r="M54" i="21" s="1"/>
  <c r="O54" i="21"/>
  <c r="K28" i="21"/>
  <c r="M28" i="21" s="1"/>
  <c r="O28" i="21"/>
  <c r="K26" i="21"/>
  <c r="M26" i="21" s="1"/>
  <c r="O26" i="21"/>
  <c r="K43" i="21"/>
  <c r="M43" i="21" s="1"/>
  <c r="O43" i="21"/>
  <c r="K25" i="21"/>
  <c r="M25" i="21" s="1"/>
  <c r="O25" i="21"/>
  <c r="K21" i="21"/>
  <c r="M21" i="21" s="1"/>
  <c r="O21" i="21"/>
  <c r="K30" i="21"/>
  <c r="M30" i="21" s="1"/>
  <c r="O30" i="21"/>
  <c r="K31" i="21"/>
  <c r="M31" i="21" s="1"/>
  <c r="O31" i="21"/>
  <c r="K47" i="21"/>
  <c r="M47" i="21" s="1"/>
  <c r="O47" i="21"/>
  <c r="K41" i="21"/>
  <c r="M41" i="21" s="1"/>
  <c r="O41" i="21"/>
  <c r="K45" i="21"/>
  <c r="M45" i="21" s="1"/>
  <c r="O45" i="21"/>
  <c r="K38" i="21"/>
  <c r="M38" i="21" s="1"/>
  <c r="O38" i="21"/>
  <c r="K44" i="21"/>
  <c r="M44" i="21" s="1"/>
  <c r="O44" i="21"/>
  <c r="K42" i="21"/>
  <c r="M42" i="21" s="1"/>
  <c r="O42" i="21"/>
  <c r="K27" i="21"/>
  <c r="M27" i="21" s="1"/>
  <c r="O27" i="21"/>
  <c r="K32" i="21"/>
  <c r="M32" i="21" s="1"/>
  <c r="O32" i="21"/>
  <c r="K48" i="21"/>
  <c r="M48" i="21" s="1"/>
  <c r="O48" i="21"/>
  <c r="K29" i="21"/>
  <c r="M29" i="21" s="1"/>
  <c r="O29" i="21"/>
  <c r="K33" i="21"/>
  <c r="M33" i="21" s="1"/>
  <c r="O33" i="21"/>
  <c r="K34" i="21"/>
  <c r="M34" i="21" s="1"/>
  <c r="O34" i="21"/>
  <c r="K50" i="21"/>
  <c r="M50" i="21" s="1"/>
  <c r="O50" i="21"/>
  <c r="K24" i="21"/>
  <c r="M24" i="21" s="1"/>
  <c r="O24" i="21"/>
  <c r="K4" i="21"/>
  <c r="M4" i="21" s="1"/>
  <c r="O4" i="21"/>
  <c r="K9" i="21"/>
  <c r="M9" i="21" s="1"/>
  <c r="O9" i="21"/>
  <c r="K7" i="21"/>
  <c r="M7" i="21" s="1"/>
  <c r="O7" i="21"/>
  <c r="K8" i="21"/>
  <c r="M8" i="21" s="1"/>
  <c r="O8" i="21"/>
  <c r="K13" i="21"/>
  <c r="M13" i="21" s="1"/>
  <c r="O13" i="21"/>
  <c r="K5" i="21"/>
  <c r="M5" i="21" s="1"/>
  <c r="O5" i="21"/>
  <c r="K11" i="21"/>
  <c r="M11" i="21" s="1"/>
  <c r="O11" i="21"/>
  <c r="K12" i="21"/>
  <c r="M12" i="21" s="1"/>
  <c r="O12" i="21"/>
  <c r="K15" i="21"/>
  <c r="M15" i="21" s="1"/>
  <c r="O15" i="21"/>
  <c r="K16" i="21"/>
  <c r="M16" i="21" s="1"/>
  <c r="O16" i="21"/>
  <c r="K18" i="21"/>
  <c r="M18" i="21" s="1"/>
  <c r="O18" i="21"/>
  <c r="K6" i="21"/>
  <c r="M6" i="21" s="1"/>
  <c r="O6" i="21"/>
  <c r="K10" i="21"/>
  <c r="M10" i="21" s="1"/>
  <c r="O10" i="21"/>
  <c r="K68" i="21"/>
  <c r="M68" i="21" s="1"/>
  <c r="K52" i="21"/>
  <c r="M52" i="21" s="1"/>
  <c r="G289" i="21"/>
  <c r="K106" i="21"/>
  <c r="M106" i="21" s="1"/>
  <c r="K111" i="21"/>
  <c r="M111" i="21" s="1"/>
  <c r="K97" i="21"/>
  <c r="M97" i="21" s="1"/>
  <c r="K36" i="21"/>
  <c r="M36" i="21" s="1"/>
  <c r="K17" i="21"/>
  <c r="M17" i="21" s="1"/>
  <c r="K126" i="21"/>
  <c r="M126" i="21" s="1"/>
  <c r="K35" i="21"/>
  <c r="M35" i="21" s="1"/>
  <c r="K56" i="21"/>
  <c r="M56" i="21" s="1"/>
  <c r="K40" i="21"/>
  <c r="M40" i="21" s="1"/>
  <c r="K261" i="21"/>
  <c r="M261" i="21" s="1"/>
  <c r="K249" i="21"/>
  <c r="M249" i="21" s="1"/>
  <c r="K229" i="21"/>
  <c r="M229" i="21" s="1"/>
  <c r="K178" i="21"/>
  <c r="M178" i="21" s="1"/>
  <c r="K245" i="21"/>
  <c r="M245" i="21" s="1"/>
  <c r="K237" i="21"/>
  <c r="M237" i="21" s="1"/>
  <c r="K88" i="21"/>
  <c r="M88" i="21" s="1"/>
  <c r="K78" i="21"/>
  <c r="M78" i="21" s="1"/>
  <c r="K46" i="21"/>
  <c r="M46" i="21" s="1"/>
  <c r="K127" i="21"/>
  <c r="M127" i="21" s="1"/>
  <c r="K20" i="21"/>
  <c r="M20" i="21" s="1"/>
  <c r="K120" i="21"/>
  <c r="M120" i="21" s="1"/>
  <c r="K66" i="21"/>
  <c r="M66" i="21" s="1"/>
  <c r="K110" i="21"/>
  <c r="M110" i="21" s="1"/>
  <c r="K51" i="21"/>
  <c r="M51" i="21" s="1"/>
  <c r="K85" i="21"/>
  <c r="M85" i="21" s="1"/>
  <c r="K72" i="21"/>
  <c r="M72" i="21" s="1"/>
  <c r="K140" i="21"/>
  <c r="M140" i="21" s="1"/>
  <c r="K99" i="21"/>
  <c r="M99" i="21" s="1"/>
  <c r="K71" i="21"/>
  <c r="M71" i="21" s="1"/>
  <c r="K23" i="21"/>
  <c r="M23" i="21" s="1"/>
  <c r="K39" i="21"/>
  <c r="M39" i="21" s="1"/>
  <c r="K19" i="21"/>
  <c r="M19" i="21" s="1"/>
  <c r="K103" i="21"/>
  <c r="M103" i="21" s="1"/>
  <c r="K193" i="21"/>
  <c r="M193" i="21" s="1"/>
  <c r="K73" i="21"/>
  <c r="M73" i="21" s="1"/>
  <c r="K220" i="21"/>
  <c r="M220" i="21" s="1"/>
  <c r="K77" i="21"/>
  <c r="M77" i="21" s="1"/>
  <c r="K69" i="21"/>
  <c r="M69" i="21" s="1"/>
  <c r="K186" i="21"/>
  <c r="M186" i="21" s="1"/>
  <c r="K132" i="21"/>
  <c r="M132" i="21" s="1"/>
  <c r="K133" i="21"/>
  <c r="M133" i="21" s="1"/>
  <c r="K138" i="21"/>
  <c r="M138" i="21" s="1"/>
  <c r="K129" i="21"/>
  <c r="M129" i="21" s="1"/>
  <c r="I289" i="21"/>
  <c r="H289" i="21"/>
  <c r="K136" i="21"/>
  <c r="M136" i="21" s="1"/>
  <c r="K135" i="21"/>
  <c r="M135" i="21" s="1"/>
  <c r="K130" i="21"/>
  <c r="M130" i="21" s="1"/>
  <c r="F289" i="21"/>
  <c r="D14" i="20"/>
  <c r="H82" i="27" l="1"/>
  <c r="H127" i="27"/>
  <c r="H141" i="27"/>
  <c r="P44" i="21"/>
  <c r="H48" i="27"/>
  <c r="P125" i="21"/>
  <c r="H132" i="27"/>
  <c r="P246" i="21"/>
  <c r="H259" i="27"/>
  <c r="P276" i="21"/>
  <c r="H290" i="27"/>
  <c r="P216" i="21"/>
  <c r="H228" i="27"/>
  <c r="P245" i="21"/>
  <c r="H258" i="27"/>
  <c r="P71" i="21"/>
  <c r="H76" i="27"/>
  <c r="P237" i="21"/>
  <c r="H250" i="27"/>
  <c r="P47" i="21"/>
  <c r="H51" i="27"/>
  <c r="P90" i="21"/>
  <c r="H96" i="27"/>
  <c r="P149" i="21"/>
  <c r="H158" i="27"/>
  <c r="P188" i="21"/>
  <c r="H198" i="27"/>
  <c r="P198" i="21"/>
  <c r="H209" i="27"/>
  <c r="P251" i="21"/>
  <c r="H264" i="27"/>
  <c r="P252" i="21"/>
  <c r="H265" i="27"/>
  <c r="P266" i="21"/>
  <c r="H280" i="27"/>
  <c r="P229" i="21"/>
  <c r="H242" i="27"/>
  <c r="P288" i="21"/>
  <c r="H302" i="27"/>
  <c r="P205" i="21"/>
  <c r="H216" i="27"/>
  <c r="P129" i="21"/>
  <c r="H137" i="27"/>
  <c r="P86" i="21"/>
  <c r="H92" i="27"/>
  <c r="P19" i="21"/>
  <c r="H23" i="27"/>
  <c r="P249" i="21"/>
  <c r="H262" i="27"/>
  <c r="P116" i="21"/>
  <c r="H123" i="27"/>
  <c r="P11" i="21"/>
  <c r="H14" i="27"/>
  <c r="P74" i="21"/>
  <c r="H79" i="27"/>
  <c r="P142" i="21"/>
  <c r="H150" i="27"/>
  <c r="P168" i="21"/>
  <c r="H178" i="27"/>
  <c r="P189" i="21"/>
  <c r="H200" i="27"/>
  <c r="P253" i="21"/>
  <c r="H266" i="27"/>
  <c r="P283" i="21"/>
  <c r="H297" i="27"/>
  <c r="P174" i="21"/>
  <c r="H184" i="27"/>
  <c r="P73" i="21"/>
  <c r="H78" i="27"/>
  <c r="P38" i="21"/>
  <c r="H42" i="27"/>
  <c r="P22" i="21"/>
  <c r="H26" i="27"/>
  <c r="P82" i="21"/>
  <c r="H87" i="27"/>
  <c r="P76" i="21"/>
  <c r="H81" i="27"/>
  <c r="P63" i="21"/>
  <c r="H68" i="27"/>
  <c r="P96" i="21"/>
  <c r="H102" i="27"/>
  <c r="P93" i="21"/>
  <c r="H99" i="27"/>
  <c r="P109" i="21"/>
  <c r="H116" i="27"/>
  <c r="P118" i="21"/>
  <c r="H125" i="27"/>
  <c r="P105" i="21"/>
  <c r="H112" i="27"/>
  <c r="P119" i="21"/>
  <c r="H126" i="27"/>
  <c r="P137" i="21"/>
  <c r="H145" i="27"/>
  <c r="P141" i="21"/>
  <c r="H149" i="27"/>
  <c r="P147" i="21"/>
  <c r="H156" i="27"/>
  <c r="P146" i="21"/>
  <c r="H155" i="27"/>
  <c r="P154" i="21"/>
  <c r="H163" i="27"/>
  <c r="P171" i="21"/>
  <c r="H181" i="27"/>
  <c r="P187" i="21"/>
  <c r="H197" i="27"/>
  <c r="P172" i="21"/>
  <c r="H182" i="27"/>
  <c r="P173" i="21"/>
  <c r="H183" i="27"/>
  <c r="P161" i="21"/>
  <c r="H171" i="27"/>
  <c r="P169" i="21"/>
  <c r="H179" i="27"/>
  <c r="P195" i="21"/>
  <c r="H206" i="27"/>
  <c r="P202" i="21"/>
  <c r="H213" i="27"/>
  <c r="P191" i="21"/>
  <c r="H202" i="27"/>
  <c r="P192" i="21"/>
  <c r="H203" i="27"/>
  <c r="P213" i="21"/>
  <c r="H225" i="27"/>
  <c r="P211" i="21"/>
  <c r="H223" i="27"/>
  <c r="P221" i="21"/>
  <c r="H233" i="27"/>
  <c r="P214" i="21"/>
  <c r="H226" i="27"/>
  <c r="P258" i="21"/>
  <c r="H271" i="27"/>
  <c r="P255" i="21"/>
  <c r="H268" i="27"/>
  <c r="P262" i="21"/>
  <c r="H275" i="27"/>
  <c r="P248" i="21"/>
  <c r="H261" i="27"/>
  <c r="P234" i="21"/>
  <c r="H247" i="27"/>
  <c r="P239" i="21"/>
  <c r="H252" i="27"/>
  <c r="P250" i="21"/>
  <c r="H263" i="27"/>
  <c r="P260" i="21"/>
  <c r="H273" i="27"/>
  <c r="P269" i="21"/>
  <c r="H283" i="27"/>
  <c r="P274" i="21"/>
  <c r="H288" i="27"/>
  <c r="P278" i="21"/>
  <c r="H292" i="27"/>
  <c r="P286" i="21"/>
  <c r="H300" i="27"/>
  <c r="P270" i="21"/>
  <c r="H284" i="27"/>
  <c r="P65" i="21"/>
  <c r="H70" i="27"/>
  <c r="P212" i="21"/>
  <c r="H224" i="27"/>
  <c r="P261" i="21"/>
  <c r="H274" i="27"/>
  <c r="P111" i="21"/>
  <c r="H118" i="27"/>
  <c r="P186" i="21"/>
  <c r="H196" i="27"/>
  <c r="P51" i="21"/>
  <c r="H55" i="27"/>
  <c r="P135" i="21"/>
  <c r="H143" i="27"/>
  <c r="P130" i="21"/>
  <c r="H138" i="27"/>
  <c r="P18" i="21"/>
  <c r="H21" i="27"/>
  <c r="P48" i="21"/>
  <c r="H52" i="27"/>
  <c r="P67" i="21"/>
  <c r="H72" i="27"/>
  <c r="P89" i="21"/>
  <c r="H95" i="27"/>
  <c r="P101" i="21"/>
  <c r="H108" i="27"/>
  <c r="P148" i="21"/>
  <c r="H157" i="27"/>
  <c r="P166" i="21"/>
  <c r="H176" i="27"/>
  <c r="P190" i="21"/>
  <c r="H201" i="27"/>
  <c r="P226" i="21"/>
  <c r="H238" i="27"/>
  <c r="P227" i="21"/>
  <c r="H239" i="27"/>
  <c r="P231" i="21"/>
  <c r="H244" i="27"/>
  <c r="P285" i="21"/>
  <c r="H299" i="27"/>
  <c r="P61" i="21"/>
  <c r="H66" i="27"/>
  <c r="P124" i="21"/>
  <c r="H131" i="27"/>
  <c r="P9" i="21"/>
  <c r="H12" i="27"/>
  <c r="P32" i="21"/>
  <c r="H36" i="27"/>
  <c r="P43" i="21"/>
  <c r="H47" i="27"/>
  <c r="P58" i="21"/>
  <c r="H63" i="27"/>
  <c r="P144" i="21"/>
  <c r="H153" i="27"/>
  <c r="P110" i="21"/>
  <c r="H117" i="27"/>
  <c r="P152" i="21"/>
  <c r="H161" i="27"/>
  <c r="P127" i="21"/>
  <c r="H134" i="27"/>
  <c r="P40" i="21"/>
  <c r="H44" i="27"/>
  <c r="P54" i="21"/>
  <c r="H58" i="27"/>
  <c r="P123" i="21"/>
  <c r="H130" i="27"/>
  <c r="P206" i="21"/>
  <c r="H217" i="27"/>
  <c r="P5" i="21"/>
  <c r="H8" i="27"/>
  <c r="P34" i="21"/>
  <c r="H38" i="27"/>
  <c r="P31" i="21"/>
  <c r="H35" i="27"/>
  <c r="P84" i="21"/>
  <c r="H90" i="27"/>
  <c r="P10" i="21"/>
  <c r="H13" i="27"/>
  <c r="P15" i="21"/>
  <c r="H18" i="27"/>
  <c r="P13" i="21"/>
  <c r="H16" i="27"/>
  <c r="P4" i="21"/>
  <c r="H7" i="27"/>
  <c r="P33" i="21"/>
  <c r="H37" i="27"/>
  <c r="P27" i="21"/>
  <c r="H31" i="27"/>
  <c r="P45" i="21"/>
  <c r="H49" i="27"/>
  <c r="P30" i="21"/>
  <c r="H34" i="27"/>
  <c r="P26" i="21"/>
  <c r="H30" i="27"/>
  <c r="P57" i="21"/>
  <c r="H62" i="27"/>
  <c r="P64" i="21"/>
  <c r="H69" i="27"/>
  <c r="P60" i="21"/>
  <c r="H65" i="27"/>
  <c r="P62" i="21"/>
  <c r="H67" i="27"/>
  <c r="P81" i="21"/>
  <c r="H86" i="27"/>
  <c r="P94" i="21"/>
  <c r="H100" i="27"/>
  <c r="P95" i="21"/>
  <c r="H101" i="27"/>
  <c r="P87" i="21"/>
  <c r="H93" i="27"/>
  <c r="P121" i="21"/>
  <c r="H128" i="27"/>
  <c r="P117" i="21"/>
  <c r="H124" i="27"/>
  <c r="P107" i="21"/>
  <c r="H114" i="27"/>
  <c r="P114" i="21"/>
  <c r="H121" i="27"/>
  <c r="P131" i="21"/>
  <c r="H139" i="27"/>
  <c r="P155" i="21"/>
  <c r="H164" i="27"/>
  <c r="P157" i="21"/>
  <c r="H166" i="27"/>
  <c r="P145" i="21"/>
  <c r="H154" i="27"/>
  <c r="P159" i="21"/>
  <c r="H169" i="27"/>
  <c r="P175" i="21"/>
  <c r="H185" i="27"/>
  <c r="P160" i="21"/>
  <c r="H170" i="27"/>
  <c r="P176" i="21"/>
  <c r="H186" i="27"/>
  <c r="P185" i="21"/>
  <c r="H195" i="27"/>
  <c r="P165" i="21"/>
  <c r="H175" i="27"/>
  <c r="P181" i="21"/>
  <c r="H191" i="27"/>
  <c r="P199" i="21"/>
  <c r="H210" i="27"/>
  <c r="P196" i="21"/>
  <c r="H207" i="27"/>
  <c r="P203" i="21"/>
  <c r="H214" i="27"/>
  <c r="P200" i="21"/>
  <c r="H211" i="27"/>
  <c r="P225" i="21"/>
  <c r="H237" i="27"/>
  <c r="P223" i="21"/>
  <c r="H235" i="27"/>
  <c r="P215" i="21"/>
  <c r="H227" i="27"/>
  <c r="P222" i="21"/>
  <c r="H234" i="27"/>
  <c r="P235" i="21"/>
  <c r="H248" i="27"/>
  <c r="P263" i="21"/>
  <c r="H276" i="27"/>
  <c r="P232" i="21"/>
  <c r="H245" i="27"/>
  <c r="P256" i="21"/>
  <c r="H269" i="27"/>
  <c r="P242" i="21"/>
  <c r="H255" i="27"/>
  <c r="P247" i="21"/>
  <c r="H260" i="27"/>
  <c r="P228" i="21"/>
  <c r="H241" i="27"/>
  <c r="P265" i="21"/>
  <c r="H279" i="27"/>
  <c r="P273" i="21"/>
  <c r="H287" i="27"/>
  <c r="P271" i="21"/>
  <c r="H285" i="27"/>
  <c r="P282" i="21"/>
  <c r="H296" i="27"/>
  <c r="P267" i="21"/>
  <c r="H281" i="27"/>
  <c r="P264" i="21"/>
  <c r="H278" i="27"/>
  <c r="P112" i="21"/>
  <c r="H119" i="27"/>
  <c r="P53" i="21"/>
  <c r="H57" i="27"/>
  <c r="P193" i="21"/>
  <c r="H204" i="27"/>
  <c r="P52" i="21"/>
  <c r="H56" i="27"/>
  <c r="P72" i="21"/>
  <c r="H77" i="27"/>
  <c r="P272" i="21"/>
  <c r="H286" i="27"/>
  <c r="P50" i="21"/>
  <c r="H54" i="27"/>
  <c r="P59" i="21"/>
  <c r="H64" i="27"/>
  <c r="P139" i="21"/>
  <c r="H147" i="27"/>
  <c r="P167" i="21"/>
  <c r="H177" i="27"/>
  <c r="P208" i="21"/>
  <c r="H219" i="27"/>
  <c r="P241" i="21"/>
  <c r="H254" i="27"/>
  <c r="P238" i="21"/>
  <c r="H251" i="27"/>
  <c r="P287" i="21"/>
  <c r="H301" i="27"/>
  <c r="P156" i="21"/>
  <c r="H165" i="27"/>
  <c r="P16" i="21"/>
  <c r="H19" i="27"/>
  <c r="P108" i="21"/>
  <c r="H115" i="27"/>
  <c r="P280" i="21"/>
  <c r="H294" i="27"/>
  <c r="P103" i="21"/>
  <c r="H110" i="27"/>
  <c r="P20" i="21"/>
  <c r="H24" i="27"/>
  <c r="P126" i="21"/>
  <c r="H133" i="27"/>
  <c r="P14" i="21"/>
  <c r="H17" i="27"/>
  <c r="P7" i="21"/>
  <c r="H10" i="27"/>
  <c r="P25" i="21"/>
  <c r="H29" i="27"/>
  <c r="P79" i="21"/>
  <c r="H84" i="27"/>
  <c r="P91" i="21"/>
  <c r="H97" i="27"/>
  <c r="P122" i="21"/>
  <c r="H129" i="27"/>
  <c r="P151" i="21"/>
  <c r="H160" i="27"/>
  <c r="P183" i="21"/>
  <c r="H193" i="27"/>
  <c r="P162" i="21"/>
  <c r="H172" i="27"/>
  <c r="P218" i="21"/>
  <c r="H230" i="27"/>
  <c r="P240" i="21"/>
  <c r="H253" i="27"/>
  <c r="P284" i="21"/>
  <c r="H298" i="27"/>
  <c r="P6" i="21"/>
  <c r="H9" i="27"/>
  <c r="P12" i="21"/>
  <c r="H15" i="27"/>
  <c r="P8" i="21"/>
  <c r="H11" i="27"/>
  <c r="P24" i="21"/>
  <c r="H28" i="27"/>
  <c r="P29" i="21"/>
  <c r="H33" i="27"/>
  <c r="P42" i="21"/>
  <c r="H46" i="27"/>
  <c r="P41" i="21"/>
  <c r="H45" i="27"/>
  <c r="P21" i="21"/>
  <c r="H25" i="27"/>
  <c r="P28" i="21"/>
  <c r="H32" i="27"/>
  <c r="P55" i="21"/>
  <c r="H60" i="27"/>
  <c r="P75" i="21"/>
  <c r="H80" i="27"/>
  <c r="P70" i="21"/>
  <c r="H75" i="27"/>
  <c r="P80" i="21"/>
  <c r="H85" i="27"/>
  <c r="P83" i="21"/>
  <c r="H88" i="27"/>
  <c r="P98" i="21"/>
  <c r="H104" i="27"/>
  <c r="P92" i="21"/>
  <c r="H98" i="27"/>
  <c r="P115" i="21"/>
  <c r="H122" i="27"/>
  <c r="P104" i="21"/>
  <c r="H111" i="27"/>
  <c r="P100" i="21"/>
  <c r="H107" i="27"/>
  <c r="P102" i="21"/>
  <c r="H109" i="27"/>
  <c r="P113" i="21"/>
  <c r="H120" i="27"/>
  <c r="P134" i="21"/>
  <c r="H142" i="27"/>
  <c r="P150" i="21"/>
  <c r="H159" i="27"/>
  <c r="P153" i="21"/>
  <c r="H162" i="27"/>
  <c r="P143" i="21"/>
  <c r="H152" i="27"/>
  <c r="P163" i="21"/>
  <c r="H173" i="27"/>
  <c r="P179" i="21"/>
  <c r="H189" i="27"/>
  <c r="P164" i="21"/>
  <c r="H174" i="27"/>
  <c r="P180" i="21"/>
  <c r="H190" i="27"/>
  <c r="P158" i="21"/>
  <c r="H168" i="27"/>
  <c r="P177" i="21"/>
  <c r="H187" i="27"/>
  <c r="P184" i="21"/>
  <c r="H194" i="27"/>
  <c r="P207" i="21"/>
  <c r="H218" i="27"/>
  <c r="P204" i="21"/>
  <c r="H215" i="27"/>
  <c r="P194" i="21"/>
  <c r="H205" i="27"/>
  <c r="P197" i="21"/>
  <c r="H208" i="27"/>
  <c r="P217" i="21"/>
  <c r="H229" i="27"/>
  <c r="P210" i="21"/>
  <c r="H222" i="27"/>
  <c r="P219" i="21"/>
  <c r="H231" i="27"/>
  <c r="P257" i="21"/>
  <c r="H270" i="27"/>
  <c r="P243" i="21"/>
  <c r="H256" i="27"/>
  <c r="P230" i="21"/>
  <c r="H243" i="27"/>
  <c r="P236" i="21"/>
  <c r="H249" i="27"/>
  <c r="P233" i="21"/>
  <c r="H246" i="27"/>
  <c r="P254" i="21"/>
  <c r="H267" i="27"/>
  <c r="P259" i="21"/>
  <c r="H272" i="27"/>
  <c r="P244" i="21"/>
  <c r="H257" i="27"/>
  <c r="P281" i="21"/>
  <c r="H295" i="27"/>
  <c r="P277" i="21"/>
  <c r="H291" i="27"/>
  <c r="P275" i="21"/>
  <c r="H289" i="27"/>
  <c r="P268" i="21"/>
  <c r="H282" i="27"/>
  <c r="P279" i="21"/>
  <c r="H293" i="27"/>
  <c r="P128" i="21"/>
  <c r="H135" i="27"/>
  <c r="P209" i="21"/>
  <c r="H221" i="27"/>
  <c r="P39" i="21"/>
  <c r="H43" i="27"/>
  <c r="P97" i="21"/>
  <c r="H103" i="27"/>
  <c r="P136" i="21"/>
  <c r="H144" i="27"/>
  <c r="K289" i="21"/>
  <c r="M289" i="21" s="1"/>
  <c r="O289" i="21" s="1"/>
  <c r="P289" i="21" l="1"/>
  <c r="H303" i="27"/>
  <c r="K288" i="23" l="1"/>
  <c r="M288" i="23" s="1"/>
  <c r="O288" i="23"/>
  <c r="I302" i="27" s="1"/>
  <c r="J302" i="27" s="1"/>
  <c r="O265" i="23"/>
  <c r="I279" i="27" s="1"/>
  <c r="J279" i="27" s="1"/>
  <c r="K265" i="23"/>
  <c r="M265" i="23" s="1"/>
  <c r="K279" i="23"/>
  <c r="M279" i="23" s="1"/>
  <c r="O279" i="23"/>
  <c r="I293" i="27" s="1"/>
  <c r="J293" i="27" s="1"/>
  <c r="K97" i="23"/>
  <c r="M97" i="23" s="1"/>
  <c r="O97" i="23"/>
  <c r="I103" i="27" s="1"/>
  <c r="J103" i="27" s="1"/>
  <c r="O99" i="23"/>
  <c r="I105" i="27" s="1"/>
  <c r="J105" i="27" s="1"/>
  <c r="K99" i="23"/>
  <c r="M99" i="23" s="1"/>
  <c r="K244" i="23"/>
  <c r="M244" i="23" s="1"/>
  <c r="O244" i="23"/>
  <c r="I257" i="27" s="1"/>
  <c r="J257" i="27" s="1"/>
  <c r="O238" i="23"/>
  <c r="I251" i="27" s="1"/>
  <c r="J251" i="27" s="1"/>
  <c r="K238" i="23"/>
  <c r="M238" i="23" s="1"/>
  <c r="K250" i="23"/>
  <c r="M250" i="23" s="1"/>
  <c r="O250" i="23"/>
  <c r="I263" i="27" s="1"/>
  <c r="J263" i="27" s="1"/>
  <c r="K260" i="23"/>
  <c r="M260" i="23" s="1"/>
  <c r="O260" i="23"/>
  <c r="I273" i="27" s="1"/>
  <c r="J273" i="27" s="1"/>
  <c r="K59" i="23"/>
  <c r="M59" i="23" s="1"/>
  <c r="O59" i="23"/>
  <c r="I64" i="27" s="1"/>
  <c r="J64" i="27" s="1"/>
  <c r="K81" i="23"/>
  <c r="M81" i="23" s="1"/>
  <c r="O81" i="23"/>
  <c r="I86" i="27" s="1"/>
  <c r="J86" i="27" s="1"/>
  <c r="K76" i="23"/>
  <c r="M76" i="23" s="1"/>
  <c r="O76" i="23"/>
  <c r="I81" i="27" s="1"/>
  <c r="J81" i="27" s="1"/>
  <c r="O65" i="23"/>
  <c r="I70" i="27" s="1"/>
  <c r="J70" i="27" s="1"/>
  <c r="K65" i="23"/>
  <c r="M65" i="23" s="1"/>
  <c r="K212" i="23"/>
  <c r="M212" i="23" s="1"/>
  <c r="O212" i="23"/>
  <c r="I224" i="27" s="1"/>
  <c r="J224" i="27" s="1"/>
  <c r="O224" i="23"/>
  <c r="I236" i="27" s="1"/>
  <c r="J236" i="27" s="1"/>
  <c r="K224" i="23"/>
  <c r="M224" i="23" s="1"/>
  <c r="O21" i="23"/>
  <c r="I25" i="27" s="1"/>
  <c r="J25" i="27" s="1"/>
  <c r="K21" i="23"/>
  <c r="M21" i="23" s="1"/>
  <c r="K27" i="23"/>
  <c r="M27" i="23" s="1"/>
  <c r="O27" i="23"/>
  <c r="I31" i="27" s="1"/>
  <c r="J31" i="27" s="1"/>
  <c r="K46" i="23"/>
  <c r="M46" i="23" s="1"/>
  <c r="O46" i="23"/>
  <c r="I50" i="27" s="1"/>
  <c r="J50" i="27" s="1"/>
  <c r="O45" i="23"/>
  <c r="I49" i="27" s="1"/>
  <c r="J49" i="27" s="1"/>
  <c r="K45" i="23"/>
  <c r="M45" i="23" s="1"/>
  <c r="K53" i="23"/>
  <c r="M53" i="23" s="1"/>
  <c r="O53" i="23"/>
  <c r="I57" i="27" s="1"/>
  <c r="J57" i="27" s="1"/>
  <c r="K201" i="23"/>
  <c r="M201" i="23" s="1"/>
  <c r="O201" i="23"/>
  <c r="I212" i="27" s="1"/>
  <c r="J212" i="27" s="1"/>
  <c r="K199" i="23"/>
  <c r="M199" i="23" s="1"/>
  <c r="O199" i="23"/>
  <c r="I210" i="27" s="1"/>
  <c r="J210" i="27" s="1"/>
  <c r="O7" i="23"/>
  <c r="I10" i="27" s="1"/>
  <c r="J10" i="27" s="1"/>
  <c r="K7" i="23"/>
  <c r="M7" i="23" s="1"/>
  <c r="K8" i="23"/>
  <c r="M8" i="23" s="1"/>
  <c r="O8" i="23"/>
  <c r="I11" i="27" s="1"/>
  <c r="J11" i="27" s="1"/>
  <c r="K162" i="23"/>
  <c r="M162" i="23" s="1"/>
  <c r="O162" i="23"/>
  <c r="I172" i="27" s="1"/>
  <c r="J172" i="27" s="1"/>
  <c r="O158" i="23"/>
  <c r="I168" i="27" s="1"/>
  <c r="J168" i="27" s="1"/>
  <c r="K158" i="23"/>
  <c r="M158" i="23" s="1"/>
  <c r="O187" i="23"/>
  <c r="I197" i="27" s="1"/>
  <c r="J197" i="27" s="1"/>
  <c r="K187" i="23"/>
  <c r="M187" i="23" s="1"/>
  <c r="O170" i="23"/>
  <c r="I180" i="27" s="1"/>
  <c r="J180" i="27" s="1"/>
  <c r="K170" i="23"/>
  <c r="M170" i="23" s="1"/>
  <c r="K154" i="23"/>
  <c r="M154" i="23" s="1"/>
  <c r="O154" i="23"/>
  <c r="I163" i="27" s="1"/>
  <c r="J163" i="27" s="1"/>
  <c r="K143" i="23"/>
  <c r="M143" i="23" s="1"/>
  <c r="O143" i="23"/>
  <c r="I152" i="27" s="1"/>
  <c r="J152" i="27" s="1"/>
  <c r="K134" i="23"/>
  <c r="M134" i="23" s="1"/>
  <c r="O134" i="23"/>
  <c r="I142" i="27" s="1"/>
  <c r="J142" i="27" s="1"/>
  <c r="O141" i="23"/>
  <c r="I149" i="27" s="1"/>
  <c r="J149" i="27" s="1"/>
  <c r="K141" i="23"/>
  <c r="M141" i="23" s="1"/>
  <c r="K110" i="23"/>
  <c r="M110" i="23" s="1"/>
  <c r="O110" i="23"/>
  <c r="I117" i="27" s="1"/>
  <c r="J117" i="27" s="1"/>
  <c r="K115" i="23"/>
  <c r="M115" i="23" s="1"/>
  <c r="O115" i="23"/>
  <c r="I122" i="27" s="1"/>
  <c r="J122" i="27" s="1"/>
  <c r="K107" i="23"/>
  <c r="M107" i="23" s="1"/>
  <c r="O107" i="23"/>
  <c r="I114" i="27" s="1"/>
  <c r="J114" i="27" s="1"/>
  <c r="O286" i="23"/>
  <c r="I300" i="27" s="1"/>
  <c r="J300" i="27" s="1"/>
  <c r="K286" i="23"/>
  <c r="M286" i="23" s="1"/>
  <c r="O267" i="23"/>
  <c r="I281" i="27" s="1"/>
  <c r="J281" i="27" s="1"/>
  <c r="K267" i="23"/>
  <c r="M267" i="23" s="1"/>
  <c r="O281" i="23"/>
  <c r="I295" i="27" s="1"/>
  <c r="J295" i="27" s="1"/>
  <c r="K281" i="23"/>
  <c r="M281" i="23" s="1"/>
  <c r="K95" i="23"/>
  <c r="M95" i="23" s="1"/>
  <c r="O95" i="23"/>
  <c r="I101" i="27" s="1"/>
  <c r="J101" i="27" s="1"/>
  <c r="O96" i="23"/>
  <c r="I102" i="27" s="1"/>
  <c r="J102" i="27" s="1"/>
  <c r="K96" i="23"/>
  <c r="M96" i="23" s="1"/>
  <c r="O239" i="23"/>
  <c r="I252" i="27" s="1"/>
  <c r="J252" i="27" s="1"/>
  <c r="K239" i="23"/>
  <c r="M239" i="23" s="1"/>
  <c r="O263" i="23"/>
  <c r="I276" i="27" s="1"/>
  <c r="J276" i="27" s="1"/>
  <c r="K263" i="23"/>
  <c r="M263" i="23" s="1"/>
  <c r="O228" i="23"/>
  <c r="I241" i="27" s="1"/>
  <c r="J241" i="27" s="1"/>
  <c r="K228" i="23"/>
  <c r="M228" i="23" s="1"/>
  <c r="O242" i="23"/>
  <c r="I255" i="27" s="1"/>
  <c r="J255" i="27" s="1"/>
  <c r="K242" i="23"/>
  <c r="M242" i="23" s="1"/>
  <c r="O79" i="23"/>
  <c r="I84" i="27" s="1"/>
  <c r="J84" i="27" s="1"/>
  <c r="K79" i="23"/>
  <c r="M79" i="23" s="1"/>
  <c r="O55" i="23"/>
  <c r="I60" i="27" s="1"/>
  <c r="J60" i="27" s="1"/>
  <c r="K55" i="23"/>
  <c r="M55" i="23" s="1"/>
  <c r="O58" i="23"/>
  <c r="I63" i="27" s="1"/>
  <c r="J63" i="27" s="1"/>
  <c r="K58" i="23"/>
  <c r="M58" i="23" s="1"/>
  <c r="O57" i="23"/>
  <c r="I62" i="27" s="1"/>
  <c r="J62" i="27" s="1"/>
  <c r="K57" i="23"/>
  <c r="M57" i="23" s="1"/>
  <c r="O214" i="23"/>
  <c r="I226" i="27" s="1"/>
  <c r="J226" i="27" s="1"/>
  <c r="K214" i="23"/>
  <c r="M214" i="23" s="1"/>
  <c r="O209" i="23"/>
  <c r="I221" i="27" s="1"/>
  <c r="J221" i="27" s="1"/>
  <c r="K209" i="23"/>
  <c r="M209" i="23" s="1"/>
  <c r="O37" i="23"/>
  <c r="I41" i="27" s="1"/>
  <c r="J41" i="27" s="1"/>
  <c r="K37" i="23"/>
  <c r="M37" i="23" s="1"/>
  <c r="K26" i="23"/>
  <c r="M26" i="23" s="1"/>
  <c r="O26" i="23"/>
  <c r="I30" i="27" s="1"/>
  <c r="J30" i="27" s="1"/>
  <c r="O20" i="23"/>
  <c r="I24" i="27" s="1"/>
  <c r="J24" i="27" s="1"/>
  <c r="K20" i="23"/>
  <c r="M20" i="23" s="1"/>
  <c r="O33" i="23"/>
  <c r="I37" i="27" s="1"/>
  <c r="J37" i="27" s="1"/>
  <c r="K33" i="23"/>
  <c r="M33" i="23" s="1"/>
  <c r="K31" i="23"/>
  <c r="M31" i="23" s="1"/>
  <c r="O31" i="23"/>
  <c r="I35" i="27" s="1"/>
  <c r="J35" i="27" s="1"/>
  <c r="K192" i="23"/>
  <c r="M192" i="23" s="1"/>
  <c r="O192" i="23"/>
  <c r="I203" i="27" s="1"/>
  <c r="J203" i="27" s="1"/>
  <c r="K193" i="23"/>
  <c r="M193" i="23" s="1"/>
  <c r="O193" i="23"/>
  <c r="I204" i="27" s="1"/>
  <c r="J204" i="27" s="1"/>
  <c r="K5" i="23"/>
  <c r="M5" i="23" s="1"/>
  <c r="O5" i="23"/>
  <c r="I8" i="27" s="1"/>
  <c r="J8" i="27" s="1"/>
  <c r="G289" i="23"/>
  <c r="K4" i="23"/>
  <c r="O4" i="23"/>
  <c r="I7" i="27" s="1"/>
  <c r="J7" i="27" s="1"/>
  <c r="O169" i="23"/>
  <c r="I179" i="27" s="1"/>
  <c r="J179" i="27" s="1"/>
  <c r="K169" i="23"/>
  <c r="M169" i="23" s="1"/>
  <c r="K180" i="23"/>
  <c r="M180" i="23" s="1"/>
  <c r="O180" i="23"/>
  <c r="I190" i="27" s="1"/>
  <c r="J190" i="27" s="1"/>
  <c r="O177" i="23"/>
  <c r="I187" i="27" s="1"/>
  <c r="J187" i="27" s="1"/>
  <c r="K177" i="23"/>
  <c r="M177" i="23" s="1"/>
  <c r="O167" i="23"/>
  <c r="I177" i="27" s="1"/>
  <c r="J177" i="27" s="1"/>
  <c r="K167" i="23"/>
  <c r="M167" i="23" s="1"/>
  <c r="K147" i="23"/>
  <c r="M147" i="23" s="1"/>
  <c r="O147" i="23"/>
  <c r="I156" i="27" s="1"/>
  <c r="J156" i="27" s="1"/>
  <c r="K148" i="23"/>
  <c r="M148" i="23" s="1"/>
  <c r="O148" i="23"/>
  <c r="I157" i="27" s="1"/>
  <c r="J157" i="27" s="1"/>
  <c r="K139" i="23"/>
  <c r="M139" i="23" s="1"/>
  <c r="O139" i="23"/>
  <c r="I147" i="27" s="1"/>
  <c r="J147" i="27" s="1"/>
  <c r="K136" i="23"/>
  <c r="M136" i="23" s="1"/>
  <c r="O136" i="23"/>
  <c r="I144" i="27" s="1"/>
  <c r="J144" i="27" s="1"/>
  <c r="K100" i="23"/>
  <c r="M100" i="23" s="1"/>
  <c r="O100" i="23"/>
  <c r="I107" i="27" s="1"/>
  <c r="J107" i="27" s="1"/>
  <c r="K119" i="23"/>
  <c r="M119" i="23" s="1"/>
  <c r="O119" i="23"/>
  <c r="I126" i="27" s="1"/>
  <c r="J126" i="27" s="1"/>
  <c r="K111" i="23"/>
  <c r="M111" i="23" s="1"/>
  <c r="O111" i="23"/>
  <c r="I118" i="27" s="1"/>
  <c r="J118" i="27" s="1"/>
  <c r="K277" i="23"/>
  <c r="M277" i="23" s="1"/>
  <c r="O277" i="23"/>
  <c r="I291" i="27" s="1"/>
  <c r="J291" i="27" s="1"/>
  <c r="K278" i="23"/>
  <c r="M278" i="23" s="1"/>
  <c r="O278" i="23"/>
  <c r="I292" i="27" s="1"/>
  <c r="J292" i="27" s="1"/>
  <c r="O264" i="23"/>
  <c r="I278" i="27" s="1"/>
  <c r="J278" i="27" s="1"/>
  <c r="K264" i="23"/>
  <c r="M264" i="23" s="1"/>
  <c r="O94" i="23"/>
  <c r="I100" i="27" s="1"/>
  <c r="J100" i="27" s="1"/>
  <c r="K94" i="23"/>
  <c r="M94" i="23" s="1"/>
  <c r="K88" i="23"/>
  <c r="M88" i="23" s="1"/>
  <c r="O88" i="23"/>
  <c r="I94" i="27" s="1"/>
  <c r="J94" i="27" s="1"/>
  <c r="O255" i="23"/>
  <c r="I268" i="27" s="1"/>
  <c r="J268" i="27" s="1"/>
  <c r="K255" i="23"/>
  <c r="M255" i="23" s="1"/>
  <c r="K230" i="23"/>
  <c r="M230" i="23" s="1"/>
  <c r="O230" i="23"/>
  <c r="I243" i="27" s="1"/>
  <c r="J243" i="27" s="1"/>
  <c r="O231" i="23"/>
  <c r="I244" i="27" s="1"/>
  <c r="J244" i="27" s="1"/>
  <c r="K231" i="23"/>
  <c r="M231" i="23" s="1"/>
  <c r="K246" i="23"/>
  <c r="M246" i="23" s="1"/>
  <c r="O246" i="23"/>
  <c r="I259" i="27" s="1"/>
  <c r="J259" i="27" s="1"/>
  <c r="K70" i="23"/>
  <c r="M70" i="23" s="1"/>
  <c r="O70" i="23"/>
  <c r="I75" i="27" s="1"/>
  <c r="J75" i="27" s="1"/>
  <c r="O82" i="23"/>
  <c r="I87" i="27" s="1"/>
  <c r="J87" i="27" s="1"/>
  <c r="K82" i="23"/>
  <c r="M82" i="23" s="1"/>
  <c r="K60" i="23"/>
  <c r="M60" i="23" s="1"/>
  <c r="O60" i="23"/>
  <c r="I65" i="27" s="1"/>
  <c r="J65" i="27" s="1"/>
  <c r="O67" i="23"/>
  <c r="I72" i="27" s="1"/>
  <c r="J72" i="27" s="1"/>
  <c r="K67" i="23"/>
  <c r="M67" i="23" s="1"/>
  <c r="K211" i="23"/>
  <c r="M211" i="23" s="1"/>
  <c r="O211" i="23"/>
  <c r="I223" i="27" s="1"/>
  <c r="J223" i="27" s="1"/>
  <c r="K223" i="23"/>
  <c r="M223" i="23" s="1"/>
  <c r="O223" i="23"/>
  <c r="I235" i="27" s="1"/>
  <c r="J235" i="27" s="1"/>
  <c r="O29" i="23"/>
  <c r="I33" i="27" s="1"/>
  <c r="J33" i="27" s="1"/>
  <c r="K29" i="23"/>
  <c r="M29" i="23" s="1"/>
  <c r="O23" i="23"/>
  <c r="I27" i="27" s="1"/>
  <c r="J27" i="27" s="1"/>
  <c r="K23" i="23"/>
  <c r="M23" i="23" s="1"/>
  <c r="O52" i="23"/>
  <c r="I56" i="27" s="1"/>
  <c r="J56" i="27" s="1"/>
  <c r="K52" i="23"/>
  <c r="M52" i="23" s="1"/>
  <c r="O38" i="23"/>
  <c r="I42" i="27" s="1"/>
  <c r="J42" i="27" s="1"/>
  <c r="K38" i="23"/>
  <c r="M38" i="23" s="1"/>
  <c r="O42" i="23"/>
  <c r="I46" i="27" s="1"/>
  <c r="J46" i="27" s="1"/>
  <c r="K42" i="23"/>
  <c r="M42" i="23" s="1"/>
  <c r="O189" i="23"/>
  <c r="I200" i="27" s="1"/>
  <c r="J200" i="27" s="1"/>
  <c r="K189" i="23"/>
  <c r="M189" i="23" s="1"/>
  <c r="K200" i="23"/>
  <c r="M200" i="23" s="1"/>
  <c r="O200" i="23"/>
  <c r="I211" i="27" s="1"/>
  <c r="J211" i="27" s="1"/>
  <c r="K17" i="23"/>
  <c r="M17" i="23" s="1"/>
  <c r="O17" i="23"/>
  <c r="I20" i="27" s="1"/>
  <c r="J20" i="27" s="1"/>
  <c r="K9" i="23"/>
  <c r="M9" i="23" s="1"/>
  <c r="O9" i="23"/>
  <c r="I12" i="27" s="1"/>
  <c r="J12" i="27" s="1"/>
  <c r="O184" i="23"/>
  <c r="I194" i="27" s="1"/>
  <c r="J194" i="27" s="1"/>
  <c r="K184" i="23"/>
  <c r="M184" i="23" s="1"/>
  <c r="K165" i="23"/>
  <c r="M165" i="23" s="1"/>
  <c r="O165" i="23"/>
  <c r="I175" i="27" s="1"/>
  <c r="J175" i="27" s="1"/>
  <c r="O188" i="23"/>
  <c r="I198" i="27" s="1"/>
  <c r="J198" i="27" s="1"/>
  <c r="K188" i="23"/>
  <c r="M188" i="23" s="1"/>
  <c r="O185" i="23"/>
  <c r="I195" i="27" s="1"/>
  <c r="J195" i="27" s="1"/>
  <c r="K185" i="23"/>
  <c r="M185" i="23" s="1"/>
  <c r="K152" i="23"/>
  <c r="M152" i="23" s="1"/>
  <c r="O152" i="23"/>
  <c r="I161" i="27" s="1"/>
  <c r="J161" i="27" s="1"/>
  <c r="K145" i="23"/>
  <c r="M145" i="23" s="1"/>
  <c r="O145" i="23"/>
  <c r="I154" i="27" s="1"/>
  <c r="J154" i="27" s="1"/>
  <c r="K132" i="23"/>
  <c r="M132" i="23" s="1"/>
  <c r="O132" i="23"/>
  <c r="I140" i="27" s="1"/>
  <c r="J140" i="27" s="1"/>
  <c r="O138" i="23"/>
  <c r="I146" i="27" s="1"/>
  <c r="J146" i="27" s="1"/>
  <c r="K138" i="23"/>
  <c r="M138" i="23" s="1"/>
  <c r="K117" i="23"/>
  <c r="M117" i="23" s="1"/>
  <c r="O117" i="23"/>
  <c r="I124" i="27" s="1"/>
  <c r="J124" i="27" s="1"/>
  <c r="O106" i="23"/>
  <c r="I113" i="27" s="1"/>
  <c r="J113" i="27" s="1"/>
  <c r="K106" i="23"/>
  <c r="M106" i="23" s="1"/>
  <c r="K122" i="23"/>
  <c r="M122" i="23" s="1"/>
  <c r="O122" i="23"/>
  <c r="I129" i="27" s="1"/>
  <c r="J129" i="27" s="1"/>
  <c r="O270" i="23"/>
  <c r="I284" i="27" s="1"/>
  <c r="J284" i="27" s="1"/>
  <c r="K270" i="23"/>
  <c r="M270" i="23" s="1"/>
  <c r="K282" i="23"/>
  <c r="M282" i="23" s="1"/>
  <c r="O282" i="23"/>
  <c r="I296" i="27" s="1"/>
  <c r="J296" i="27" s="1"/>
  <c r="O275" i="23"/>
  <c r="I289" i="27" s="1"/>
  <c r="J289" i="27" s="1"/>
  <c r="K275" i="23"/>
  <c r="M275" i="23" s="1"/>
  <c r="O284" i="23"/>
  <c r="I298" i="27" s="1"/>
  <c r="J298" i="27" s="1"/>
  <c r="K284" i="23"/>
  <c r="M284" i="23" s="1"/>
  <c r="K98" i="23"/>
  <c r="M98" i="23" s="1"/>
  <c r="O98" i="23"/>
  <c r="I104" i="27" s="1"/>
  <c r="J104" i="27" s="1"/>
  <c r="O87" i="23"/>
  <c r="I93" i="27" s="1"/>
  <c r="J93" i="27" s="1"/>
  <c r="K87" i="23"/>
  <c r="M87" i="23" s="1"/>
  <c r="O253" i="23"/>
  <c r="I266" i="27" s="1"/>
  <c r="J266" i="27" s="1"/>
  <c r="K253" i="23"/>
  <c r="M253" i="23" s="1"/>
  <c r="O258" i="23"/>
  <c r="I271" i="27" s="1"/>
  <c r="J271" i="27" s="1"/>
  <c r="K258" i="23"/>
  <c r="M258" i="23" s="1"/>
  <c r="K256" i="23"/>
  <c r="M256" i="23" s="1"/>
  <c r="O256" i="23"/>
  <c r="I269" i="27" s="1"/>
  <c r="J269" i="27" s="1"/>
  <c r="O236" i="23"/>
  <c r="I249" i="27" s="1"/>
  <c r="J249" i="27" s="1"/>
  <c r="K236" i="23"/>
  <c r="M236" i="23" s="1"/>
  <c r="K69" i="23"/>
  <c r="M69" i="23" s="1"/>
  <c r="O69" i="23"/>
  <c r="I74" i="27" s="1"/>
  <c r="J74" i="27" s="1"/>
  <c r="K80" i="23"/>
  <c r="M80" i="23" s="1"/>
  <c r="O80" i="23"/>
  <c r="I85" i="27" s="1"/>
  <c r="J85" i="27" s="1"/>
  <c r="K64" i="23"/>
  <c r="M64" i="23" s="1"/>
  <c r="O64" i="23"/>
  <c r="I69" i="27" s="1"/>
  <c r="J69" i="27" s="1"/>
  <c r="K72" i="23"/>
  <c r="M72" i="23" s="1"/>
  <c r="O72" i="23"/>
  <c r="I77" i="27" s="1"/>
  <c r="J77" i="27" s="1"/>
  <c r="K227" i="23"/>
  <c r="M227" i="23" s="1"/>
  <c r="O227" i="23"/>
  <c r="I239" i="27" s="1"/>
  <c r="J239" i="27" s="1"/>
  <c r="O222" i="23"/>
  <c r="I234" i="27" s="1"/>
  <c r="J234" i="27" s="1"/>
  <c r="K222" i="23"/>
  <c r="M222" i="23" s="1"/>
  <c r="O24" i="23"/>
  <c r="I28" i="27" s="1"/>
  <c r="J28" i="27" s="1"/>
  <c r="K24" i="23"/>
  <c r="M24" i="23" s="1"/>
  <c r="O51" i="23"/>
  <c r="I55" i="27" s="1"/>
  <c r="J55" i="27" s="1"/>
  <c r="K51" i="23"/>
  <c r="M51" i="23" s="1"/>
  <c r="O48" i="23"/>
  <c r="I52" i="27" s="1"/>
  <c r="J52" i="27" s="1"/>
  <c r="K48" i="23"/>
  <c r="M48" i="23" s="1"/>
  <c r="O32" i="23"/>
  <c r="I36" i="27" s="1"/>
  <c r="J36" i="27" s="1"/>
  <c r="K32" i="23"/>
  <c r="M32" i="23" s="1"/>
  <c r="K50" i="23"/>
  <c r="M50" i="23" s="1"/>
  <c r="O50" i="23"/>
  <c r="I54" i="27" s="1"/>
  <c r="J54" i="27" s="1"/>
  <c r="K198" i="23"/>
  <c r="M198" i="23" s="1"/>
  <c r="O198" i="23"/>
  <c r="I209" i="27" s="1"/>
  <c r="J209" i="27" s="1"/>
  <c r="O190" i="23"/>
  <c r="I201" i="27" s="1"/>
  <c r="J201" i="27" s="1"/>
  <c r="K190" i="23"/>
  <c r="M190" i="23" s="1"/>
  <c r="O18" i="23"/>
  <c r="I21" i="27" s="1"/>
  <c r="J21" i="27" s="1"/>
  <c r="K18" i="23"/>
  <c r="M18" i="23" s="1"/>
  <c r="K6" i="23"/>
  <c r="M6" i="23" s="1"/>
  <c r="O6" i="23"/>
  <c r="I9" i="27" s="1"/>
  <c r="J9" i="27" s="1"/>
  <c r="O178" i="23"/>
  <c r="I188" i="27" s="1"/>
  <c r="J188" i="27" s="1"/>
  <c r="K178" i="23"/>
  <c r="M178" i="23" s="1"/>
  <c r="K176" i="23"/>
  <c r="M176" i="23" s="1"/>
  <c r="O176" i="23"/>
  <c r="I186" i="27" s="1"/>
  <c r="J186" i="27" s="1"/>
  <c r="K160" i="23"/>
  <c r="M160" i="23" s="1"/>
  <c r="O160" i="23"/>
  <c r="I170" i="27" s="1"/>
  <c r="J170" i="27" s="1"/>
  <c r="O159" i="23"/>
  <c r="I169" i="27" s="1"/>
  <c r="J169" i="27" s="1"/>
  <c r="K159" i="23"/>
  <c r="M159" i="23" s="1"/>
  <c r="K153" i="23"/>
  <c r="M153" i="23" s="1"/>
  <c r="O153" i="23"/>
  <c r="I162" i="27" s="1"/>
  <c r="J162" i="27" s="1"/>
  <c r="O156" i="23"/>
  <c r="I165" i="27" s="1"/>
  <c r="J165" i="27" s="1"/>
  <c r="K156" i="23"/>
  <c r="M156" i="23" s="1"/>
  <c r="K131" i="23"/>
  <c r="M131" i="23" s="1"/>
  <c r="O131" i="23"/>
  <c r="I139" i="27" s="1"/>
  <c r="J139" i="27" s="1"/>
  <c r="K116" i="23"/>
  <c r="M116" i="23" s="1"/>
  <c r="O116" i="23"/>
  <c r="I123" i="27" s="1"/>
  <c r="J123" i="27" s="1"/>
  <c r="K114" i="23"/>
  <c r="M114" i="23" s="1"/>
  <c r="O114" i="23"/>
  <c r="I121" i="27" s="1"/>
  <c r="J121" i="27" s="1"/>
  <c r="O102" i="23"/>
  <c r="I109" i="27" s="1"/>
  <c r="J109" i="27" s="1"/>
  <c r="K102" i="23"/>
  <c r="M102" i="23" s="1"/>
  <c r="K118" i="23"/>
  <c r="M118" i="23" s="1"/>
  <c r="O118" i="23"/>
  <c r="I125" i="27" s="1"/>
  <c r="J125" i="27" s="1"/>
  <c r="O271" i="23"/>
  <c r="I285" i="27" s="1"/>
  <c r="J285" i="27" s="1"/>
  <c r="K271" i="23"/>
  <c r="M271" i="23" s="1"/>
  <c r="O266" i="23"/>
  <c r="I280" i="27" s="1"/>
  <c r="J280" i="27" s="1"/>
  <c r="K266" i="23"/>
  <c r="M266" i="23" s="1"/>
  <c r="K273" i="23"/>
  <c r="M273" i="23" s="1"/>
  <c r="O273" i="23"/>
  <c r="I287" i="27" s="1"/>
  <c r="J287" i="27" s="1"/>
  <c r="O86" i="23"/>
  <c r="I92" i="27" s="1"/>
  <c r="J92" i="27" s="1"/>
  <c r="K86" i="23"/>
  <c r="M86" i="23" s="1"/>
  <c r="O91" i="23"/>
  <c r="I97" i="27" s="1"/>
  <c r="J97" i="27" s="1"/>
  <c r="K91" i="23"/>
  <c r="M91" i="23" s="1"/>
  <c r="O259" i="23"/>
  <c r="I272" i="27" s="1"/>
  <c r="J272" i="27" s="1"/>
  <c r="K259" i="23"/>
  <c r="M259" i="23" s="1"/>
  <c r="O245" i="23"/>
  <c r="I258" i="27" s="1"/>
  <c r="J258" i="27" s="1"/>
  <c r="K245" i="23"/>
  <c r="M245" i="23" s="1"/>
  <c r="K251" i="23"/>
  <c r="M251" i="23" s="1"/>
  <c r="O251" i="23"/>
  <c r="I264" i="27" s="1"/>
  <c r="J264" i="27" s="1"/>
  <c r="O257" i="23"/>
  <c r="I270" i="27" s="1"/>
  <c r="J270" i="27" s="1"/>
  <c r="K257" i="23"/>
  <c r="M257" i="23" s="1"/>
  <c r="K261" i="23"/>
  <c r="M261" i="23" s="1"/>
  <c r="O261" i="23"/>
  <c r="I274" i="27" s="1"/>
  <c r="J274" i="27" s="1"/>
  <c r="O61" i="23"/>
  <c r="I66" i="27" s="1"/>
  <c r="J66" i="27" s="1"/>
  <c r="K61" i="23"/>
  <c r="M61" i="23" s="1"/>
  <c r="K68" i="23"/>
  <c r="M68" i="23" s="1"/>
  <c r="O68" i="23"/>
  <c r="I73" i="27" s="1"/>
  <c r="J73" i="27" s="1"/>
  <c r="K75" i="23"/>
  <c r="M75" i="23" s="1"/>
  <c r="O75" i="23"/>
  <c r="I80" i="27" s="1"/>
  <c r="J80" i="27" s="1"/>
  <c r="K62" i="23"/>
  <c r="M62" i="23" s="1"/>
  <c r="O62" i="23"/>
  <c r="I67" i="27" s="1"/>
  <c r="J67" i="27" s="1"/>
  <c r="O220" i="23"/>
  <c r="I232" i="27" s="1"/>
  <c r="J232" i="27" s="1"/>
  <c r="K220" i="23"/>
  <c r="M220" i="23" s="1"/>
  <c r="K210" i="23"/>
  <c r="M210" i="23" s="1"/>
  <c r="O210" i="23"/>
  <c r="I222" i="27" s="1"/>
  <c r="J222" i="27" s="1"/>
  <c r="O22" i="23"/>
  <c r="I26" i="27" s="1"/>
  <c r="J26" i="27" s="1"/>
  <c r="K22" i="23"/>
  <c r="M22" i="23" s="1"/>
  <c r="O39" i="23"/>
  <c r="I43" i="27" s="1"/>
  <c r="J43" i="27" s="1"/>
  <c r="K39" i="23"/>
  <c r="M39" i="23" s="1"/>
  <c r="K47" i="23"/>
  <c r="M47" i="23" s="1"/>
  <c r="O47" i="23"/>
  <c r="I51" i="27" s="1"/>
  <c r="J51" i="27" s="1"/>
  <c r="K44" i="23"/>
  <c r="M44" i="23" s="1"/>
  <c r="O44" i="23"/>
  <c r="I48" i="27" s="1"/>
  <c r="J48" i="27" s="1"/>
  <c r="K195" i="23"/>
  <c r="M195" i="23" s="1"/>
  <c r="O195" i="23"/>
  <c r="I206" i="27" s="1"/>
  <c r="J206" i="27" s="1"/>
  <c r="O208" i="23"/>
  <c r="I219" i="27" s="1"/>
  <c r="J219" i="27" s="1"/>
  <c r="K208" i="23"/>
  <c r="M208" i="23" s="1"/>
  <c r="O202" i="23"/>
  <c r="I213" i="27" s="1"/>
  <c r="J213" i="27" s="1"/>
  <c r="K202" i="23"/>
  <c r="M202" i="23" s="1"/>
  <c r="K11" i="23"/>
  <c r="M11" i="23" s="1"/>
  <c r="O11" i="23"/>
  <c r="I14" i="27" s="1"/>
  <c r="J14" i="27" s="1"/>
  <c r="K10" i="23"/>
  <c r="M10" i="23" s="1"/>
  <c r="O10" i="23"/>
  <c r="I13" i="27" s="1"/>
  <c r="J13" i="27" s="1"/>
  <c r="O174" i="23"/>
  <c r="I184" i="27" s="1"/>
  <c r="J184" i="27" s="1"/>
  <c r="K174" i="23"/>
  <c r="M174" i="23" s="1"/>
  <c r="O183" i="23"/>
  <c r="I193" i="27" s="1"/>
  <c r="J193" i="27" s="1"/>
  <c r="K183" i="23"/>
  <c r="M183" i="23" s="1"/>
  <c r="O168" i="23"/>
  <c r="I178" i="27" s="1"/>
  <c r="J178" i="27" s="1"/>
  <c r="K168" i="23"/>
  <c r="M168" i="23" s="1"/>
  <c r="K163" i="23"/>
  <c r="M163" i="23" s="1"/>
  <c r="O163" i="23"/>
  <c r="I173" i="27" s="1"/>
  <c r="J173" i="27" s="1"/>
  <c r="O151" i="23"/>
  <c r="I160" i="27" s="1"/>
  <c r="J160" i="27" s="1"/>
  <c r="K151" i="23"/>
  <c r="M151" i="23" s="1"/>
  <c r="O157" i="23"/>
  <c r="I166" i="27" s="1"/>
  <c r="J166" i="27" s="1"/>
  <c r="K157" i="23"/>
  <c r="M157" i="23" s="1"/>
  <c r="K135" i="23"/>
  <c r="M135" i="23" s="1"/>
  <c r="O135" i="23"/>
  <c r="I143" i="27" s="1"/>
  <c r="J143" i="27" s="1"/>
  <c r="O128" i="23"/>
  <c r="I135" i="27" s="1"/>
  <c r="J135" i="27" s="1"/>
  <c r="K128" i="23"/>
  <c r="M128" i="23" s="1"/>
  <c r="O108" i="23"/>
  <c r="I115" i="27" s="1"/>
  <c r="J115" i="27" s="1"/>
  <c r="K108" i="23"/>
  <c r="M108" i="23" s="1"/>
  <c r="K124" i="23"/>
  <c r="M124" i="23" s="1"/>
  <c r="O124" i="23"/>
  <c r="I131" i="27" s="1"/>
  <c r="J131" i="27" s="1"/>
  <c r="O120" i="23"/>
  <c r="I127" i="27" s="1"/>
  <c r="J127" i="27" s="1"/>
  <c r="K120" i="23"/>
  <c r="M120" i="23" s="1"/>
  <c r="K287" i="23"/>
  <c r="M287" i="23" s="1"/>
  <c r="O287" i="23"/>
  <c r="I301" i="27" s="1"/>
  <c r="J301" i="27" s="1"/>
  <c r="O276" i="23"/>
  <c r="I290" i="27" s="1"/>
  <c r="J290" i="27" s="1"/>
  <c r="K276" i="23"/>
  <c r="M276" i="23" s="1"/>
  <c r="O285" i="23"/>
  <c r="I299" i="27" s="1"/>
  <c r="J299" i="27" s="1"/>
  <c r="K285" i="23"/>
  <c r="M285" i="23" s="1"/>
  <c r="O90" i="23"/>
  <c r="I96" i="27" s="1"/>
  <c r="J96" i="27" s="1"/>
  <c r="K90" i="23"/>
  <c r="M90" i="23" s="1"/>
  <c r="O89" i="23"/>
  <c r="I95" i="27" s="1"/>
  <c r="J95" i="27" s="1"/>
  <c r="K89" i="23"/>
  <c r="M89" i="23" s="1"/>
  <c r="K248" i="23"/>
  <c r="M248" i="23" s="1"/>
  <c r="O248" i="23"/>
  <c r="I261" i="27" s="1"/>
  <c r="J261" i="27" s="1"/>
  <c r="O232" i="23"/>
  <c r="I245" i="27" s="1"/>
  <c r="J245" i="27" s="1"/>
  <c r="K232" i="23"/>
  <c r="M232" i="23" s="1"/>
  <c r="K243" i="23"/>
  <c r="M243" i="23" s="1"/>
  <c r="O243" i="23"/>
  <c r="I256" i="27" s="1"/>
  <c r="J256" i="27" s="1"/>
  <c r="O233" i="23"/>
  <c r="I246" i="27" s="1"/>
  <c r="J246" i="27" s="1"/>
  <c r="K233" i="23"/>
  <c r="M233" i="23" s="1"/>
  <c r="O254" i="23"/>
  <c r="I267" i="27" s="1"/>
  <c r="J267" i="27" s="1"/>
  <c r="K254" i="23"/>
  <c r="M254" i="23" s="1"/>
  <c r="K71" i="23"/>
  <c r="M71" i="23" s="1"/>
  <c r="O71" i="23"/>
  <c r="I76" i="27" s="1"/>
  <c r="J76" i="27" s="1"/>
  <c r="O77" i="23"/>
  <c r="I82" i="27" s="1"/>
  <c r="J82" i="27" s="1"/>
  <c r="K77" i="23"/>
  <c r="M77" i="23" s="1"/>
  <c r="O73" i="23"/>
  <c r="I78" i="27" s="1"/>
  <c r="J78" i="27" s="1"/>
  <c r="K73" i="23"/>
  <c r="M73" i="23" s="1"/>
  <c r="O213" i="23"/>
  <c r="I225" i="27" s="1"/>
  <c r="J225" i="27" s="1"/>
  <c r="K213" i="23"/>
  <c r="M213" i="23" s="1"/>
  <c r="O216" i="23"/>
  <c r="I228" i="27" s="1"/>
  <c r="J228" i="27" s="1"/>
  <c r="K216" i="23"/>
  <c r="M216" i="23" s="1"/>
  <c r="K226" i="23"/>
  <c r="M226" i="23" s="1"/>
  <c r="O226" i="23"/>
  <c r="I238" i="27" s="1"/>
  <c r="J238" i="27" s="1"/>
  <c r="K41" i="23"/>
  <c r="M41" i="23" s="1"/>
  <c r="O41" i="23"/>
  <c r="I45" i="27" s="1"/>
  <c r="J45" i="27" s="1"/>
  <c r="O43" i="23"/>
  <c r="I47" i="27" s="1"/>
  <c r="J47" i="27" s="1"/>
  <c r="K43" i="23"/>
  <c r="M43" i="23" s="1"/>
  <c r="K54" i="23"/>
  <c r="M54" i="23" s="1"/>
  <c r="O54" i="23"/>
  <c r="I58" i="27" s="1"/>
  <c r="J58" i="27" s="1"/>
  <c r="K34" i="23"/>
  <c r="M34" i="23" s="1"/>
  <c r="O34" i="23"/>
  <c r="I38" i="27" s="1"/>
  <c r="J38" i="27" s="1"/>
  <c r="K194" i="23"/>
  <c r="M194" i="23" s="1"/>
  <c r="O194" i="23"/>
  <c r="I205" i="27" s="1"/>
  <c r="J205" i="27" s="1"/>
  <c r="O206" i="23"/>
  <c r="I217" i="27" s="1"/>
  <c r="J217" i="27" s="1"/>
  <c r="K206" i="23"/>
  <c r="M206" i="23" s="1"/>
  <c r="O203" i="23"/>
  <c r="I214" i="27" s="1"/>
  <c r="J214" i="27" s="1"/>
  <c r="K203" i="23"/>
  <c r="M203" i="23" s="1"/>
  <c r="O14" i="23"/>
  <c r="I17" i="27" s="1"/>
  <c r="J17" i="27" s="1"/>
  <c r="K14" i="23"/>
  <c r="M14" i="23" s="1"/>
  <c r="K12" i="23"/>
  <c r="M12" i="23" s="1"/>
  <c r="O12" i="23"/>
  <c r="I15" i="27" s="1"/>
  <c r="J15" i="27" s="1"/>
  <c r="K179" i="23"/>
  <c r="M179" i="23" s="1"/>
  <c r="O179" i="23"/>
  <c r="I189" i="27" s="1"/>
  <c r="J189" i="27" s="1"/>
  <c r="K161" i="23"/>
  <c r="M161" i="23" s="1"/>
  <c r="O161" i="23"/>
  <c r="I171" i="27" s="1"/>
  <c r="J171" i="27" s="1"/>
  <c r="O171" i="23"/>
  <c r="I181" i="27" s="1"/>
  <c r="J181" i="27" s="1"/>
  <c r="K171" i="23"/>
  <c r="M171" i="23" s="1"/>
  <c r="O181" i="23"/>
  <c r="I191" i="27" s="1"/>
  <c r="J191" i="27" s="1"/>
  <c r="K181" i="23"/>
  <c r="M181" i="23" s="1"/>
  <c r="O155" i="23"/>
  <c r="I164" i="27" s="1"/>
  <c r="J164" i="27" s="1"/>
  <c r="K155" i="23"/>
  <c r="M155" i="23" s="1"/>
  <c r="K133" i="23"/>
  <c r="M133" i="23" s="1"/>
  <c r="O133" i="23"/>
  <c r="I141" i="27" s="1"/>
  <c r="J141" i="27" s="1"/>
  <c r="O130" i="23"/>
  <c r="I138" i="27" s="1"/>
  <c r="J138" i="27" s="1"/>
  <c r="K130" i="23"/>
  <c r="M130" i="23" s="1"/>
  <c r="O126" i="23"/>
  <c r="I133" i="27" s="1"/>
  <c r="J133" i="27" s="1"/>
  <c r="K126" i="23"/>
  <c r="M126" i="23" s="1"/>
  <c r="K112" i="23"/>
  <c r="M112" i="23" s="1"/>
  <c r="O112" i="23"/>
  <c r="I119" i="27" s="1"/>
  <c r="J119" i="27" s="1"/>
  <c r="O123" i="23"/>
  <c r="I130" i="27" s="1"/>
  <c r="J130" i="27" s="1"/>
  <c r="K123" i="23"/>
  <c r="M123" i="23" s="1"/>
  <c r="O103" i="23"/>
  <c r="I110" i="27" s="1"/>
  <c r="J110" i="27" s="1"/>
  <c r="K103" i="23"/>
  <c r="M103" i="23" s="1"/>
  <c r="O272" i="23"/>
  <c r="I286" i="27" s="1"/>
  <c r="J286" i="27" s="1"/>
  <c r="K272" i="23"/>
  <c r="M272" i="23" s="1"/>
  <c r="K274" i="23"/>
  <c r="M274" i="23" s="1"/>
  <c r="O274" i="23"/>
  <c r="I288" i="27" s="1"/>
  <c r="J288" i="27" s="1"/>
  <c r="K268" i="23"/>
  <c r="M268" i="23" s="1"/>
  <c r="O268" i="23"/>
  <c r="I282" i="27" s="1"/>
  <c r="J282" i="27" s="1"/>
  <c r="O85" i="23"/>
  <c r="I91" i="27" s="1"/>
  <c r="J91" i="27" s="1"/>
  <c r="K85" i="23"/>
  <c r="M85" i="23" s="1"/>
  <c r="K92" i="23"/>
  <c r="M92" i="23" s="1"/>
  <c r="O92" i="23"/>
  <c r="I98" i="27" s="1"/>
  <c r="J98" i="27" s="1"/>
  <c r="O252" i="23"/>
  <c r="I265" i="27" s="1"/>
  <c r="J265" i="27" s="1"/>
  <c r="K252" i="23"/>
  <c r="M252" i="23" s="1"/>
  <c r="K249" i="23"/>
  <c r="M249" i="23" s="1"/>
  <c r="O249" i="23"/>
  <c r="I262" i="27" s="1"/>
  <c r="J262" i="27" s="1"/>
  <c r="O237" i="23"/>
  <c r="I250" i="27" s="1"/>
  <c r="J250" i="27" s="1"/>
  <c r="K237" i="23"/>
  <c r="M237" i="23" s="1"/>
  <c r="O241" i="23"/>
  <c r="I254" i="27" s="1"/>
  <c r="J254" i="27" s="1"/>
  <c r="K241" i="23"/>
  <c r="M241" i="23" s="1"/>
  <c r="K247" i="23"/>
  <c r="M247" i="23" s="1"/>
  <c r="O247" i="23"/>
  <c r="I260" i="27" s="1"/>
  <c r="J260" i="27" s="1"/>
  <c r="K78" i="23"/>
  <c r="M78" i="23" s="1"/>
  <c r="O78" i="23"/>
  <c r="I83" i="27" s="1"/>
  <c r="J83" i="27" s="1"/>
  <c r="K56" i="23"/>
  <c r="M56" i="23" s="1"/>
  <c r="O56" i="23"/>
  <c r="I61" i="27" s="1"/>
  <c r="J61" i="27" s="1"/>
  <c r="K74" i="23"/>
  <c r="M74" i="23" s="1"/>
  <c r="O74" i="23"/>
  <c r="I79" i="27" s="1"/>
  <c r="J79" i="27" s="1"/>
  <c r="K225" i="23"/>
  <c r="M225" i="23" s="1"/>
  <c r="O225" i="23"/>
  <c r="I237" i="27" s="1"/>
  <c r="J237" i="27" s="1"/>
  <c r="O215" i="23"/>
  <c r="I227" i="27" s="1"/>
  <c r="J227" i="27" s="1"/>
  <c r="K215" i="23"/>
  <c r="M215" i="23" s="1"/>
  <c r="K217" i="23"/>
  <c r="M217" i="23" s="1"/>
  <c r="O217" i="23"/>
  <c r="I229" i="27" s="1"/>
  <c r="J229" i="27" s="1"/>
  <c r="O35" i="23"/>
  <c r="I39" i="27" s="1"/>
  <c r="J39" i="27" s="1"/>
  <c r="K35" i="23"/>
  <c r="M35" i="23" s="1"/>
  <c r="O49" i="23"/>
  <c r="I53" i="27" s="1"/>
  <c r="J53" i="27" s="1"/>
  <c r="K49" i="23"/>
  <c r="M49" i="23" s="1"/>
  <c r="O28" i="23"/>
  <c r="I32" i="27" s="1"/>
  <c r="J32" i="27" s="1"/>
  <c r="K28" i="23"/>
  <c r="M28" i="23" s="1"/>
  <c r="O30" i="23"/>
  <c r="I34" i="27" s="1"/>
  <c r="J34" i="27" s="1"/>
  <c r="K30" i="23"/>
  <c r="M30" i="23" s="1"/>
  <c r="O207" i="23"/>
  <c r="I218" i="27" s="1"/>
  <c r="J218" i="27" s="1"/>
  <c r="K207" i="23"/>
  <c r="M207" i="23" s="1"/>
  <c r="K205" i="23"/>
  <c r="M205" i="23" s="1"/>
  <c r="O205" i="23"/>
  <c r="I216" i="27" s="1"/>
  <c r="J216" i="27" s="1"/>
  <c r="O197" i="23"/>
  <c r="I208" i="27" s="1"/>
  <c r="J208" i="27" s="1"/>
  <c r="K197" i="23"/>
  <c r="M197" i="23" s="1"/>
  <c r="O13" i="23"/>
  <c r="I16" i="27" s="1"/>
  <c r="J16" i="27" s="1"/>
  <c r="K13" i="23"/>
  <c r="M13" i="23" s="1"/>
  <c r="K15" i="23"/>
  <c r="M15" i="23" s="1"/>
  <c r="O15" i="23"/>
  <c r="I18" i="27" s="1"/>
  <c r="J18" i="27" s="1"/>
  <c r="O175" i="23"/>
  <c r="I185" i="27" s="1"/>
  <c r="J185" i="27" s="1"/>
  <c r="K175" i="23"/>
  <c r="M175" i="23" s="1"/>
  <c r="O173" i="23"/>
  <c r="I183" i="27" s="1"/>
  <c r="J183" i="27" s="1"/>
  <c r="K173" i="23"/>
  <c r="M173" i="23" s="1"/>
  <c r="K164" i="23"/>
  <c r="M164" i="23" s="1"/>
  <c r="O164" i="23"/>
  <c r="I174" i="27" s="1"/>
  <c r="J174" i="27" s="1"/>
  <c r="K146" i="23"/>
  <c r="M146" i="23" s="1"/>
  <c r="O146" i="23"/>
  <c r="I155" i="27" s="1"/>
  <c r="J155" i="27" s="1"/>
  <c r="K150" i="23"/>
  <c r="M150" i="23" s="1"/>
  <c r="O150" i="23"/>
  <c r="I159" i="27" s="1"/>
  <c r="J159" i="27" s="1"/>
  <c r="O142" i="23"/>
  <c r="I150" i="27" s="1"/>
  <c r="J150" i="27" s="1"/>
  <c r="K142" i="23"/>
  <c r="M142" i="23" s="1"/>
  <c r="O137" i="23"/>
  <c r="I145" i="27" s="1"/>
  <c r="J145" i="27" s="1"/>
  <c r="K137" i="23"/>
  <c r="M137" i="23" s="1"/>
  <c r="O104" i="23"/>
  <c r="I111" i="27" s="1"/>
  <c r="J111" i="27" s="1"/>
  <c r="K104" i="23"/>
  <c r="M104" i="23" s="1"/>
  <c r="O113" i="23"/>
  <c r="I120" i="27" s="1"/>
  <c r="J120" i="27" s="1"/>
  <c r="K113" i="23"/>
  <c r="M113" i="23" s="1"/>
  <c r="K109" i="23"/>
  <c r="M109" i="23" s="1"/>
  <c r="O109" i="23"/>
  <c r="I116" i="27" s="1"/>
  <c r="J116" i="27" s="1"/>
  <c r="O125" i="23"/>
  <c r="I132" i="27" s="1"/>
  <c r="J132" i="27" s="1"/>
  <c r="K125" i="23"/>
  <c r="M125" i="23" s="1"/>
  <c r="K280" i="23"/>
  <c r="M280" i="23" s="1"/>
  <c r="O280" i="23"/>
  <c r="I294" i="27" s="1"/>
  <c r="J294" i="27" s="1"/>
  <c r="K283" i="23"/>
  <c r="M283" i="23" s="1"/>
  <c r="O283" i="23"/>
  <c r="I297" i="27" s="1"/>
  <c r="J297" i="27" s="1"/>
  <c r="O269" i="23"/>
  <c r="I283" i="27" s="1"/>
  <c r="J283" i="27" s="1"/>
  <c r="K269" i="23"/>
  <c r="M269" i="23" s="1"/>
  <c r="O84" i="23"/>
  <c r="I90" i="27" s="1"/>
  <c r="J90" i="27" s="1"/>
  <c r="K84" i="23"/>
  <c r="M84" i="23" s="1"/>
  <c r="O93" i="23"/>
  <c r="I99" i="27" s="1"/>
  <c r="J99" i="27" s="1"/>
  <c r="K93" i="23"/>
  <c r="M93" i="23" s="1"/>
  <c r="O229" i="23"/>
  <c r="I242" i="27" s="1"/>
  <c r="J242" i="27" s="1"/>
  <c r="K229" i="23"/>
  <c r="M229" i="23" s="1"/>
  <c r="K234" i="23"/>
  <c r="M234" i="23" s="1"/>
  <c r="O234" i="23"/>
  <c r="I247" i="27" s="1"/>
  <c r="J247" i="27" s="1"/>
  <c r="K262" i="23"/>
  <c r="M262" i="23" s="1"/>
  <c r="O262" i="23"/>
  <c r="I275" i="27" s="1"/>
  <c r="J275" i="27" s="1"/>
  <c r="O235" i="23"/>
  <c r="I248" i="27" s="1"/>
  <c r="J248" i="27" s="1"/>
  <c r="K235" i="23"/>
  <c r="M235" i="23" s="1"/>
  <c r="O240" i="23"/>
  <c r="I253" i="27" s="1"/>
  <c r="J253" i="27" s="1"/>
  <c r="K240" i="23"/>
  <c r="M240" i="23" s="1"/>
  <c r="K66" i="23"/>
  <c r="M66" i="23" s="1"/>
  <c r="O66" i="23"/>
  <c r="I71" i="27" s="1"/>
  <c r="J71" i="27" s="1"/>
  <c r="O83" i="23"/>
  <c r="I88" i="27" s="1"/>
  <c r="J88" i="27" s="1"/>
  <c r="K83" i="23"/>
  <c r="M83" i="23" s="1"/>
  <c r="K63" i="23"/>
  <c r="M63" i="23" s="1"/>
  <c r="O63" i="23"/>
  <c r="I68" i="27" s="1"/>
  <c r="J68" i="27" s="1"/>
  <c r="O218" i="23"/>
  <c r="I230" i="27" s="1"/>
  <c r="J230" i="27" s="1"/>
  <c r="K218" i="23"/>
  <c r="M218" i="23" s="1"/>
  <c r="K221" i="23"/>
  <c r="M221" i="23" s="1"/>
  <c r="O221" i="23"/>
  <c r="I233" i="27" s="1"/>
  <c r="J233" i="27" s="1"/>
  <c r="K219" i="23"/>
  <c r="M219" i="23" s="1"/>
  <c r="O219" i="23"/>
  <c r="I231" i="27" s="1"/>
  <c r="J231" i="27" s="1"/>
  <c r="O36" i="23"/>
  <c r="I40" i="27" s="1"/>
  <c r="J40" i="27" s="1"/>
  <c r="K36" i="23"/>
  <c r="M36" i="23" s="1"/>
  <c r="O40" i="23"/>
  <c r="I44" i="27" s="1"/>
  <c r="J44" i="27" s="1"/>
  <c r="K40" i="23"/>
  <c r="M40" i="23" s="1"/>
  <c r="O25" i="23"/>
  <c r="I29" i="27" s="1"/>
  <c r="J29" i="27" s="1"/>
  <c r="K25" i="23"/>
  <c r="M25" i="23" s="1"/>
  <c r="K19" i="23"/>
  <c r="M19" i="23" s="1"/>
  <c r="O19" i="23"/>
  <c r="I23" i="27" s="1"/>
  <c r="J23" i="27" s="1"/>
  <c r="O204" i="23"/>
  <c r="I215" i="27" s="1"/>
  <c r="J215" i="27" s="1"/>
  <c r="K204" i="23"/>
  <c r="M204" i="23" s="1"/>
  <c r="K196" i="23"/>
  <c r="M196" i="23" s="1"/>
  <c r="O196" i="23"/>
  <c r="I207" i="27" s="1"/>
  <c r="J207" i="27" s="1"/>
  <c r="K191" i="23"/>
  <c r="M191" i="23" s="1"/>
  <c r="O191" i="23"/>
  <c r="I202" i="27" s="1"/>
  <c r="J202" i="27" s="1"/>
  <c r="K16" i="23"/>
  <c r="M16" i="23" s="1"/>
  <c r="O16" i="23"/>
  <c r="I19" i="27" s="1"/>
  <c r="J19" i="27" s="1"/>
  <c r="K182" i="23"/>
  <c r="M182" i="23" s="1"/>
  <c r="O182" i="23"/>
  <c r="I192" i="27" s="1"/>
  <c r="J192" i="27" s="1"/>
  <c r="K166" i="23"/>
  <c r="M166" i="23" s="1"/>
  <c r="O166" i="23"/>
  <c r="I176" i="27" s="1"/>
  <c r="J176" i="27" s="1"/>
  <c r="K172" i="23"/>
  <c r="M172" i="23" s="1"/>
  <c r="O172" i="23"/>
  <c r="I182" i="27" s="1"/>
  <c r="J182" i="27" s="1"/>
  <c r="K186" i="23"/>
  <c r="M186" i="23" s="1"/>
  <c r="O186" i="23"/>
  <c r="I196" i="27" s="1"/>
  <c r="J196" i="27" s="1"/>
  <c r="K149" i="23"/>
  <c r="M149" i="23" s="1"/>
  <c r="O149" i="23"/>
  <c r="I158" i="27" s="1"/>
  <c r="J158" i="27" s="1"/>
  <c r="O144" i="23"/>
  <c r="I153" i="27" s="1"/>
  <c r="J153" i="27" s="1"/>
  <c r="K144" i="23"/>
  <c r="M144" i="23" s="1"/>
  <c r="K140" i="23"/>
  <c r="M140" i="23" s="1"/>
  <c r="O140" i="23"/>
  <c r="I148" i="27" s="1"/>
  <c r="J148" i="27" s="1"/>
  <c r="K129" i="23"/>
  <c r="M129" i="23" s="1"/>
  <c r="O129" i="23"/>
  <c r="I137" i="27" s="1"/>
  <c r="J137" i="27" s="1"/>
  <c r="K127" i="23"/>
  <c r="M127" i="23" s="1"/>
  <c r="O127" i="23"/>
  <c r="I134" i="27" s="1"/>
  <c r="J134" i="27" s="1"/>
  <c r="O101" i="23"/>
  <c r="I108" i="27" s="1"/>
  <c r="J108" i="27" s="1"/>
  <c r="K101" i="23"/>
  <c r="M101" i="23" s="1"/>
  <c r="K105" i="23"/>
  <c r="M105" i="23" s="1"/>
  <c r="O105" i="23"/>
  <c r="I112" i="27" s="1"/>
  <c r="J112" i="27" s="1"/>
  <c r="K121" i="23"/>
  <c r="M121" i="23" s="1"/>
  <c r="O121" i="23"/>
  <c r="I128" i="27" s="1"/>
  <c r="J128" i="27" s="1"/>
  <c r="I303" i="27" l="1"/>
  <c r="J303" i="27" s="1"/>
  <c r="P25" i="23"/>
  <c r="P269" i="23"/>
  <c r="P142" i="23"/>
  <c r="P173" i="23"/>
  <c r="P197" i="23"/>
  <c r="P28" i="23"/>
  <c r="P215" i="23"/>
  <c r="P123" i="23"/>
  <c r="P203" i="23"/>
  <c r="P216" i="23"/>
  <c r="P232" i="23"/>
  <c r="P285" i="23"/>
  <c r="P157" i="23"/>
  <c r="P183" i="23"/>
  <c r="P202" i="23"/>
  <c r="P220" i="23"/>
  <c r="P61" i="23"/>
  <c r="P245" i="23"/>
  <c r="P102" i="23"/>
  <c r="P156" i="23"/>
  <c r="P190" i="23"/>
  <c r="P48" i="23"/>
  <c r="P253" i="23"/>
  <c r="P275" i="23"/>
  <c r="P106" i="23"/>
  <c r="P52" i="23"/>
  <c r="P255" i="23"/>
  <c r="P169" i="23"/>
  <c r="P192" i="23"/>
  <c r="P26" i="23"/>
  <c r="P8" i="23"/>
  <c r="P53" i="23"/>
  <c r="P76" i="23"/>
  <c r="P250" i="23"/>
  <c r="P97" i="23"/>
  <c r="P166" i="23"/>
  <c r="P196" i="23"/>
  <c r="P283" i="23"/>
  <c r="P150" i="23"/>
  <c r="P205" i="23"/>
  <c r="P225" i="23"/>
  <c r="P247" i="23"/>
  <c r="P274" i="23"/>
  <c r="P112" i="23"/>
  <c r="P179" i="23"/>
  <c r="P248" i="23"/>
  <c r="P62" i="23"/>
  <c r="P261" i="23"/>
  <c r="P114" i="23"/>
  <c r="P153" i="23"/>
  <c r="P198" i="23"/>
  <c r="P72" i="23"/>
  <c r="P282" i="23"/>
  <c r="P117" i="23"/>
  <c r="P152" i="23"/>
  <c r="P246" i="23"/>
  <c r="P88" i="23"/>
  <c r="P277" i="23"/>
  <c r="P136" i="23"/>
  <c r="P4" i="23"/>
  <c r="P57" i="23"/>
  <c r="P242" i="23"/>
  <c r="P96" i="23"/>
  <c r="P286" i="23"/>
  <c r="P141" i="23"/>
  <c r="P170" i="23"/>
  <c r="P21" i="23"/>
  <c r="P40" i="23"/>
  <c r="P218" i="23"/>
  <c r="P240" i="23"/>
  <c r="P229" i="23"/>
  <c r="P113" i="23"/>
  <c r="P175" i="23"/>
  <c r="P49" i="23"/>
  <c r="P252" i="23"/>
  <c r="P155" i="23"/>
  <c r="P206" i="23"/>
  <c r="P43" i="23"/>
  <c r="P213" i="23"/>
  <c r="P254" i="23"/>
  <c r="P276" i="23"/>
  <c r="P108" i="23"/>
  <c r="P151" i="23"/>
  <c r="P174" i="23"/>
  <c r="P208" i="23"/>
  <c r="P39" i="23"/>
  <c r="P259" i="23"/>
  <c r="P266" i="23"/>
  <c r="P178" i="23"/>
  <c r="P51" i="23"/>
  <c r="P236" i="23"/>
  <c r="P87" i="23"/>
  <c r="P184" i="23"/>
  <c r="P189" i="23"/>
  <c r="P23" i="23"/>
  <c r="P67" i="23"/>
  <c r="P167" i="23"/>
  <c r="M4" i="23"/>
  <c r="K289" i="23"/>
  <c r="M289" i="23" s="1"/>
  <c r="O289" i="23" s="1"/>
  <c r="P31" i="23"/>
  <c r="P95" i="23"/>
  <c r="P107" i="23"/>
  <c r="P134" i="23"/>
  <c r="P81" i="23"/>
  <c r="P279" i="23"/>
  <c r="P15" i="23"/>
  <c r="P92" i="23"/>
  <c r="P12" i="23"/>
  <c r="P194" i="23"/>
  <c r="P41" i="23"/>
  <c r="P287" i="23"/>
  <c r="P163" i="23"/>
  <c r="P10" i="23"/>
  <c r="P195" i="23"/>
  <c r="P75" i="23"/>
  <c r="P116" i="23"/>
  <c r="P6" i="23"/>
  <c r="P50" i="23"/>
  <c r="P64" i="23"/>
  <c r="P256" i="23"/>
  <c r="P98" i="23"/>
  <c r="P9" i="23"/>
  <c r="P60" i="23"/>
  <c r="P111" i="23"/>
  <c r="P139" i="23"/>
  <c r="P37" i="23"/>
  <c r="P58" i="23"/>
  <c r="P228" i="23"/>
  <c r="P187" i="23"/>
  <c r="P7" i="23"/>
  <c r="P45" i="23"/>
  <c r="P224" i="23"/>
  <c r="P238" i="23"/>
  <c r="P144" i="23"/>
  <c r="P182" i="23"/>
  <c r="P63" i="23"/>
  <c r="P280" i="23"/>
  <c r="P204" i="23"/>
  <c r="P36" i="23"/>
  <c r="P235" i="23"/>
  <c r="P93" i="23"/>
  <c r="P104" i="23"/>
  <c r="P207" i="23"/>
  <c r="P35" i="23"/>
  <c r="P241" i="23"/>
  <c r="P272" i="23"/>
  <c r="P126" i="23"/>
  <c r="P181" i="23"/>
  <c r="P73" i="23"/>
  <c r="P233" i="23"/>
  <c r="P89" i="23"/>
  <c r="P128" i="23"/>
  <c r="P22" i="23"/>
  <c r="P257" i="23"/>
  <c r="P91" i="23"/>
  <c r="P271" i="23"/>
  <c r="P159" i="23"/>
  <c r="P24" i="23"/>
  <c r="P270" i="23"/>
  <c r="P138" i="23"/>
  <c r="P185" i="23"/>
  <c r="P42" i="23"/>
  <c r="P29" i="23"/>
  <c r="P231" i="23"/>
  <c r="P94" i="23"/>
  <c r="P177" i="23"/>
  <c r="P5" i="23"/>
  <c r="P115" i="23"/>
  <c r="P143" i="23"/>
  <c r="P199" i="23"/>
  <c r="P46" i="23"/>
  <c r="P212" i="23"/>
  <c r="P59" i="23"/>
  <c r="P244" i="23"/>
  <c r="P74" i="23"/>
  <c r="P121" i="23"/>
  <c r="P129" i="23"/>
  <c r="P186" i="23"/>
  <c r="P16" i="23"/>
  <c r="P19" i="23"/>
  <c r="P219" i="23"/>
  <c r="P262" i="23"/>
  <c r="P164" i="23"/>
  <c r="P217" i="23"/>
  <c r="P56" i="23"/>
  <c r="P34" i="23"/>
  <c r="P226" i="23"/>
  <c r="P243" i="23"/>
  <c r="P135" i="23"/>
  <c r="P11" i="23"/>
  <c r="P44" i="23"/>
  <c r="P210" i="23"/>
  <c r="P68" i="23"/>
  <c r="P251" i="23"/>
  <c r="P118" i="23"/>
  <c r="P131" i="23"/>
  <c r="P160" i="23"/>
  <c r="P80" i="23"/>
  <c r="P122" i="23"/>
  <c r="P132" i="23"/>
  <c r="P17" i="23"/>
  <c r="P223" i="23"/>
  <c r="P230" i="23"/>
  <c r="P119" i="23"/>
  <c r="P148" i="23"/>
  <c r="P180" i="23"/>
  <c r="P33" i="23"/>
  <c r="P209" i="23"/>
  <c r="P55" i="23"/>
  <c r="P263" i="23"/>
  <c r="P281" i="23"/>
  <c r="P158" i="23"/>
  <c r="P265" i="23"/>
  <c r="P149" i="23"/>
  <c r="P146" i="23"/>
  <c r="P83" i="23"/>
  <c r="P84" i="23"/>
  <c r="P125" i="23"/>
  <c r="P137" i="23"/>
  <c r="P13" i="23"/>
  <c r="P30" i="23"/>
  <c r="P237" i="23"/>
  <c r="P85" i="23"/>
  <c r="P103" i="23"/>
  <c r="P130" i="23"/>
  <c r="P171" i="23"/>
  <c r="P14" i="23"/>
  <c r="P77" i="23"/>
  <c r="P90" i="23"/>
  <c r="P120" i="23"/>
  <c r="P168" i="23"/>
  <c r="P86" i="23"/>
  <c r="P18" i="23"/>
  <c r="P32" i="23"/>
  <c r="P222" i="23"/>
  <c r="P258" i="23"/>
  <c r="P284" i="23"/>
  <c r="P188" i="23"/>
  <c r="P38" i="23"/>
  <c r="P82" i="23"/>
  <c r="P264" i="23"/>
  <c r="P193" i="23"/>
  <c r="P110" i="23"/>
  <c r="P154" i="23"/>
  <c r="P162" i="23"/>
  <c r="P201" i="23"/>
  <c r="P27" i="23"/>
  <c r="P260" i="23"/>
  <c r="P288" i="23"/>
  <c r="P101" i="23"/>
  <c r="P127" i="23"/>
  <c r="P105" i="23"/>
  <c r="P140" i="23"/>
  <c r="P172" i="23"/>
  <c r="P191" i="23"/>
  <c r="P221" i="23"/>
  <c r="P66" i="23"/>
  <c r="P234" i="23"/>
  <c r="P109" i="23"/>
  <c r="P78" i="23"/>
  <c r="P249" i="23"/>
  <c r="P268" i="23"/>
  <c r="P133" i="23"/>
  <c r="P161" i="23"/>
  <c r="P54" i="23"/>
  <c r="P71" i="23"/>
  <c r="P124" i="23"/>
  <c r="P47" i="23"/>
  <c r="P273" i="23"/>
  <c r="P176" i="23"/>
  <c r="P227" i="23"/>
  <c r="P69" i="23"/>
  <c r="P145" i="23"/>
  <c r="P165" i="23"/>
  <c r="P200" i="23"/>
  <c r="P211" i="23"/>
  <c r="P70" i="23"/>
  <c r="P278" i="23"/>
  <c r="P100" i="23"/>
  <c r="P147" i="23"/>
  <c r="P20" i="23"/>
  <c r="P214" i="23"/>
  <c r="P79" i="23"/>
  <c r="P239" i="23"/>
  <c r="P267" i="23"/>
  <c r="P65" i="23"/>
  <c r="P99" i="23"/>
  <c r="P289" i="23" l="1"/>
</calcChain>
</file>

<file path=xl/sharedStrings.xml><?xml version="1.0" encoding="utf-8"?>
<sst xmlns="http://schemas.openxmlformats.org/spreadsheetml/2006/main" count="1841" uniqueCount="336">
  <si>
    <t>GKZ</t>
  </si>
  <si>
    <t>Gemeindename</t>
  </si>
  <si>
    <t>Bezirk</t>
  </si>
  <si>
    <t>Graz</t>
  </si>
  <si>
    <t>Frauental an der Laßnitz</t>
  </si>
  <si>
    <t>Deutschlandsberg</t>
  </si>
  <si>
    <t>Lannach</t>
  </si>
  <si>
    <t>Pölfing-Brunn</t>
  </si>
  <si>
    <t>Preding</t>
  </si>
  <si>
    <t>Sankt Josef (Weststeiermark)</t>
  </si>
  <si>
    <t>Sankt Peter im Sulmtal</t>
  </si>
  <si>
    <t>Wettmannstätten</t>
  </si>
  <si>
    <t>Eibiswald</t>
  </si>
  <si>
    <t>Groß Sankt Florian</t>
  </si>
  <si>
    <t>Sankt Martin im Sulmtal</t>
  </si>
  <si>
    <t>Sankt Stefan ob Stainz</t>
  </si>
  <si>
    <t xml:space="preserve">Bad Schwanberg </t>
  </si>
  <si>
    <t>Stainz</t>
  </si>
  <si>
    <t>Wies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</si>
  <si>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</si>
  <si>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</si>
  <si>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</si>
  <si>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</si>
  <si>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</si>
  <si>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</si>
  <si>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</si>
  <si>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</si>
  <si>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</si>
  <si>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</si>
  <si>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</si>
  <si>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</si>
  <si>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</si>
  <si>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Bartholomä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</si>
  <si>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</si>
  <si>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</si>
  <si>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</si>
  <si>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</si>
  <si>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</si>
  <si>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</si>
  <si>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</si>
  <si>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</si>
  <si>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</si>
  <si>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</si>
  <si>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</si>
  <si>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</si>
  <si>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</si>
  <si>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 xml:space="preserve">Eggersdorf bei Graz 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</si>
  <si>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</si>
  <si>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</si>
  <si>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</si>
  <si>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</si>
  <si>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</si>
  <si>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</si>
  <si>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</si>
  <si>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</si>
  <si>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Premstätten</t>
  </si>
  <si>
    <t>Allerheiligen bei Wildon</t>
  </si>
  <si>
    <t>Leibnitz</t>
  </si>
  <si>
    <t>Arnfels</t>
  </si>
  <si>
    <t>Empersdorf</t>
  </si>
  <si>
    <t>Gabersdorf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</si>
  <si>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</si>
  <si>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</si>
  <si>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</si>
  <si>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</si>
  <si>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</si>
  <si>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</si>
  <si>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</si>
  <si>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</si>
  <si>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</si>
  <si>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</si>
  <si>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Sankt Johann im Saggautal</t>
  </si>
  <si>
    <t>Sankt Nikolai im Sausal</t>
  </si>
  <si>
    <t>Tillmitsch</t>
  </si>
  <si>
    <t>Wagna</t>
  </si>
  <si>
    <t>Ehrenhausen an der Weinstraße</t>
  </si>
  <si>
    <t>Gamlitz</t>
  </si>
  <si>
    <t>Gleinstätten</t>
  </si>
  <si>
    <t>Heiligenkreuz am Waasen</t>
  </si>
  <si>
    <t>Leutschach an der Weinstraße</t>
  </si>
  <si>
    <t>Sankt Georgen an der Stiefing</t>
  </si>
  <si>
    <t>Schwarzautal</t>
  </si>
  <si>
    <t>Wildon</t>
  </si>
  <si>
    <t>Sankt Veit in der Südsteiermark</t>
  </si>
  <si>
    <t>Straß in Steiermark</t>
  </si>
  <si>
    <t>Eisenerz</t>
  </si>
  <si>
    <t>Leoben</t>
  </si>
  <si>
    <t>Kalwang</t>
  </si>
  <si>
    <t>Kammern im Liesingtal</t>
  </si>
  <si>
    <t>Kraubath an der Mur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</si>
  <si>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</si>
  <si>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</si>
  <si>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</si>
  <si>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</si>
  <si>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</si>
  <si>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</si>
  <si>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</si>
  <si>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</si>
  <si>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</si>
  <si>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</si>
  <si>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</si>
  <si>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</si>
  <si>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Liezen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</si>
  <si>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</si>
  <si>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</si>
  <si>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</si>
  <si>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</si>
  <si>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</si>
  <si>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</si>
  <si>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</si>
  <si>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</si>
  <si>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</si>
  <si>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</si>
  <si>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</si>
  <si>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</si>
  <si>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</si>
  <si>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</si>
  <si>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</si>
  <si>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</si>
  <si>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</si>
  <si>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</si>
  <si>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</si>
  <si>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Michaelerberg-Pruggern</t>
  </si>
  <si>
    <t>Mitterberg-Sankt Martin</t>
  </si>
  <si>
    <t>Öblarn</t>
  </si>
  <si>
    <t>Rottenmann</t>
  </si>
  <si>
    <t>Sankt Gallen</t>
  </si>
  <si>
    <t>Schladming</t>
  </si>
  <si>
    <t>Sölk</t>
  </si>
  <si>
    <t>Stainach-Pürgg</t>
  </si>
  <si>
    <t>Mühlen</t>
  </si>
  <si>
    <t>Murau</t>
  </si>
  <si>
    <t>Niederwölz</t>
  </si>
  <si>
    <t>Sankt Peter am Kammersberg</t>
  </si>
  <si>
    <t>Schöder</t>
  </si>
  <si>
    <t>Krakau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</si>
  <si>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</si>
  <si>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</si>
  <si>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</si>
  <si>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</si>
  <si>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</si>
  <si>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</si>
  <si>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</si>
  <si>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</si>
  <si>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</si>
  <si>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Voitsberg</t>
  </si>
  <si>
    <t>Ligist</t>
  </si>
  <si>
    <t>Mooskirchen</t>
  </si>
  <si>
    <t>Rosental an der Kainach</t>
  </si>
  <si>
    <t>Sankt Martin am Wöllmißberg</t>
  </si>
  <si>
    <t>Stallhofen</t>
  </si>
  <si>
    <t>Bärnbach</t>
  </si>
  <si>
    <t>Edelschrott</t>
  </si>
  <si>
    <t>Geistthal-Södingberg</t>
  </si>
  <si>
    <t>Hirschegg-Pack</t>
  </si>
  <si>
    <t>Kainach bei Voitsberg</t>
  </si>
  <si>
    <t>Köflach</t>
  </si>
  <si>
    <t>Maria Lankowitz</t>
  </si>
  <si>
    <t>Söding-Sankt Johann</t>
  </si>
  <si>
    <t>Albersdorf-Prebuch</t>
  </si>
  <si>
    <t>Weiz</t>
  </si>
  <si>
    <t>Fischbach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</si>
  <si>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</si>
  <si>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</si>
  <si>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</si>
  <si>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</si>
  <si>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</si>
  <si>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</si>
  <si>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Mitterdorf an der Raab</t>
  </si>
  <si>
    <t>Mortantsch</t>
  </si>
  <si>
    <t>Naas</t>
  </si>
  <si>
    <t>Puch bei Weiz</t>
  </si>
  <si>
    <t>Ratten</t>
  </si>
  <si>
    <t>Rettenegg</t>
  </si>
  <si>
    <t>Sankt Kathrein am Hauenstein</t>
  </si>
  <si>
    <t>Sankt Kathrein am Offenegg</t>
  </si>
  <si>
    <t>Sankt Margarethen an der Raab</t>
  </si>
  <si>
    <t>Sinabelkirchen</t>
  </si>
  <si>
    <t>Strallegg</t>
  </si>
  <si>
    <t>Thannhausen</t>
  </si>
  <si>
    <t>Anger</t>
  </si>
  <si>
    <t>Birkfeld</t>
  </si>
  <si>
    <t>Fladnitz an der Teichalm</t>
  </si>
  <si>
    <t xml:space="preserve">Gersdorf an der Feistritz </t>
  </si>
  <si>
    <t>Gleisdorf</t>
  </si>
  <si>
    <t>Gutenberg-Stenzengreith</t>
  </si>
  <si>
    <t>Ilztal</t>
  </si>
  <si>
    <t>Passail</t>
  </si>
  <si>
    <t>Pischelsdorf am Kulm</t>
  </si>
  <si>
    <t>Sankt Ruprecht an der Raab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</si>
  <si>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</si>
  <si>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</si>
  <si>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</si>
  <si>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</si>
  <si>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</si>
  <si>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</si>
  <si>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</si>
  <si>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</si>
  <si>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</si>
  <si>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</si>
  <si>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</si>
  <si>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Lobmingtal</t>
  </si>
  <si>
    <t>Judenburg</t>
  </si>
  <si>
    <t>Knittelfeld</t>
  </si>
  <si>
    <t xml:space="preserve">Obdach 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</si>
  <si>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</si>
  <si>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</si>
  <si>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</si>
  <si>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</si>
  <si>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</si>
  <si>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</si>
  <si>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</si>
  <si>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Bruck-Mürzzuschlag</t>
  </si>
  <si>
    <t>Krieglach</t>
  </si>
  <si>
    <t>Langenwang</t>
  </si>
  <si>
    <t>Pernegg an der Mur</t>
  </si>
  <si>
    <t>Sankt Lorenzen im Mürztal</t>
  </si>
  <si>
    <t xml:space="preserve">Spital am Semmering </t>
  </si>
  <si>
    <t>Stanz im Mürztal</t>
  </si>
  <si>
    <t>Turnau</t>
  </si>
  <si>
    <t>Aflenz</t>
  </si>
  <si>
    <t>Bruck an der Mur</t>
  </si>
  <si>
    <t>Kapfenberg</t>
  </si>
  <si>
    <t>Kindberg</t>
  </si>
  <si>
    <t>Mariazell</t>
  </si>
  <si>
    <t>Mürzzuschlag</t>
  </si>
  <si>
    <t>Neuberg an der Mürz</t>
  </si>
  <si>
    <t>Sankt Barbara im Mürztal</t>
  </si>
  <si>
    <t>Sankt Marein im Mürztal</t>
  </si>
  <si>
    <t>Thörl</t>
  </si>
  <si>
    <t>Tragöß-Sankt Katharein</t>
  </si>
  <si>
    <t>Bad Blumau</t>
  </si>
  <si>
    <t>Hartberg-Fürstenfeld</t>
  </si>
  <si>
    <t>Buch-St. Magdalena</t>
  </si>
  <si>
    <t>Burgau</t>
  </si>
  <si>
    <t>Ebersdorf</t>
  </si>
  <si>
    <t>Friedberg</t>
  </si>
  <si>
    <t>Greinbach</t>
  </si>
  <si>
    <t>Großsteinbach</t>
  </si>
  <si>
    <t>Hartberg</t>
  </si>
  <si>
    <t>Hartberg-Umgebung</t>
  </si>
  <si>
    <t>Lafnitz</t>
  </si>
  <si>
    <t>Ottendorf an der Rittschein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</si>
  <si>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</si>
  <si>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</si>
  <si>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</si>
  <si>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</si>
  <si>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</si>
  <si>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</si>
  <si>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Söchau</t>
  </si>
  <si>
    <t>Stubenberg</t>
  </si>
  <si>
    <t>Wenigzell</t>
  </si>
  <si>
    <t>Bad Waltersdorf</t>
  </si>
  <si>
    <t xml:space="preserve">Dechantskirchen </t>
  </si>
  <si>
    <t>Feistritztal</t>
  </si>
  <si>
    <t>Fürstenfeld</t>
  </si>
  <si>
    <t>Grafendorf bei Hartberg</t>
  </si>
  <si>
    <t>Großwilfersdorf</t>
  </si>
  <si>
    <t>Hartl</t>
  </si>
  <si>
    <t>Ilz</t>
  </si>
  <si>
    <t>Kaindorf</t>
  </si>
  <si>
    <t>Bad Loipersdorf</t>
  </si>
  <si>
    <t>Neudau</t>
  </si>
  <si>
    <t>Pöllau</t>
  </si>
  <si>
    <t>Rohr bei Hartberg</t>
  </si>
  <si>
    <t>Rohrbach an der Lafnitz</t>
  </si>
  <si>
    <t>Vorau</t>
  </si>
  <si>
    <t>Waldbach-Mönichwald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</si>
  <si>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</si>
  <si>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</si>
  <si>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</si>
  <si>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</si>
  <si>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</si>
  <si>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</si>
  <si>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</si>
  <si>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</si>
  <si>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</si>
  <si>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</si>
  <si>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 xml:space="preserve">Bad Gleichenberg </t>
  </si>
  <si>
    <t>Bad Radkersburg</t>
  </si>
  <si>
    <t>Deutsch Goritz</t>
  </si>
  <si>
    <t xml:space="preserve">Fehring </t>
  </si>
  <si>
    <t>Feldbach</t>
  </si>
  <si>
    <t>Gnas</t>
  </si>
  <si>
    <t>Kirchbach-Zerlach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</si>
  <si>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</si>
  <si>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</si>
  <si>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</si>
  <si>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</si>
  <si>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</si>
  <si>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</si>
  <si>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</si>
  <si>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</si>
  <si>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 xml:space="preserve">Straden </t>
  </si>
  <si>
    <t>Finanzkraft 2022
für das Jahr 2024</t>
  </si>
  <si>
    <t xml:space="preserve">Gesamtsummen </t>
  </si>
  <si>
    <t xml:space="preserve">Umlage FK </t>
  </si>
  <si>
    <t xml:space="preserve">Kontrollsumme </t>
  </si>
  <si>
    <t>Bezirke</t>
  </si>
  <si>
    <t>ABT01- Vorschreibung für 2023 im Jahr 2024 gem. § 8 Abs 5 StSPLFG</t>
  </si>
  <si>
    <t>ABT02- Vorschreibung für 2023 im Jahr 2024  gem. § 8 Abs 5 StSPLFG</t>
  </si>
  <si>
    <t>ABT05-Vorschreibung für 2023 im Jahr 2024  gem. § 8 Abs 5 StSPLFG</t>
  </si>
  <si>
    <t>ABT05- Kostenersätze für 2024 im Jahr 2024 gem § 8 Abs 6 StSPLFG</t>
  </si>
  <si>
    <t>Summe Kostenersätze gem § 8 Abs 5 StSPLFG</t>
  </si>
  <si>
    <t>Summe Kostenersätze gem § 8 Abs 6 StSPLFG</t>
  </si>
  <si>
    <t>Gesamtsumme Kostenersätze</t>
  </si>
  <si>
    <t xml:space="preserve">mtl Summe </t>
  </si>
  <si>
    <t>ABT02 - offene Sachverhalte Eingabe 09.05.2025</t>
  </si>
  <si>
    <t>Gesamt ABT02</t>
  </si>
  <si>
    <t>,</t>
  </si>
  <si>
    <t>Finanzkraft 2021
für das Jahr 2023</t>
  </si>
  <si>
    <t>IST 2024</t>
  </si>
  <si>
    <t>PLAN 2024</t>
  </si>
  <si>
    <t>Vergleich IST/PLAN</t>
  </si>
  <si>
    <t>Gesamt</t>
  </si>
  <si>
    <t>Gesamt (Jahr)</t>
  </si>
  <si>
    <t>Bezirk Graz</t>
  </si>
  <si>
    <t>Bezirk Deutschlandsberg</t>
  </si>
  <si>
    <t>Bezirk Graz-Umgebung</t>
  </si>
  <si>
    <t>Bezirk Leibnitz</t>
  </si>
  <si>
    <t>Bezirk Leoben</t>
  </si>
  <si>
    <t>Bezirk Liezen</t>
  </si>
  <si>
    <t>Bezirk Murau</t>
  </si>
  <si>
    <t>Bezirk Voitsberg</t>
  </si>
  <si>
    <t>Bezirk Weiz</t>
  </si>
  <si>
    <t>Bezirk Murtal</t>
  </si>
  <si>
    <t>Bezirk Bruck-Mürzzuschlag</t>
  </si>
  <si>
    <t>Bezirk Hartberg-Fürstenfeld</t>
  </si>
  <si>
    <t>Bezirk Südoststeiermark</t>
  </si>
  <si>
    <t>Finanzkraft in %</t>
  </si>
  <si>
    <t>jährlicher Einbehalt- Umlage § 8 StSPLFG)</t>
  </si>
  <si>
    <t>jährlicher Einbehalt-Umlage § 8 StSPLFG</t>
  </si>
  <si>
    <t>offene Kostenersätze je Bezirk</t>
  </si>
  <si>
    <t>Guthaben (+) der Gemeinde /Forderung (-) an Gemeinde
Verrechnung durch Abteilung 7</t>
  </si>
  <si>
    <t>Schlussrechnung § 8 Abs 5 und Abs 6 StSPLFG Kostenersätze 2024</t>
  </si>
  <si>
    <t>Bezirksweise Aufteilung der Kostenersätze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</si>
</sst>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164" formatCode="#,##0.00_ ;[Red]\-#,##0.00\ 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</font>
    <font>
      <sz val="11"/>
      <color rgb="FF9C65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14" borderId="0" applyNumberFormat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4" fontId="0" fillId="0" borderId="0" xfId="0" applyNumberFormat="1"/>
    <xf numFmtId="10" fontId="0" fillId="0" borderId="0" xfId="0" applyNumberFormat="1"/>
    <xf numFmtId="10" fontId="0" fillId="0" borderId="1" xfId="0" applyNumberFormat="1" applyBorder="1"/>
    <xf numFmtId="164" fontId="2" fillId="8" borderId="0" xfId="0" applyNumberFormat="1" applyFont="1" applyFill="1" applyAlignment="1">
      <alignment horizontal="center" vertical="center" wrapText="1"/>
    </xf>
    <xf numFmtId="164" fontId="2" fillId="9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164" fontId="2" fillId="6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right" vertical="center" wrapText="1"/>
    </xf>
    <xf numFmtId="10" fontId="0" fillId="0" borderId="0" xfId="0" applyNumberFormat="1" applyFont="1" applyAlignment="1">
      <alignment horizontal="right"/>
    </xf>
    <xf numFmtId="10" fontId="2" fillId="3" borderId="0" xfId="0" applyNumberFormat="1" applyFont="1" applyFill="1" applyAlignment="1">
      <alignment horizontal="center" vertical="center" wrapText="1"/>
    </xf>
    <xf numFmtId="10" fontId="2" fillId="7" borderId="0" xfId="0" applyNumberFormat="1" applyFont="1" applyFill="1" applyAlignment="1">
      <alignment horizontal="center" vertical="center" wrapText="1"/>
    </xf>
    <xf numFmtId="164" fontId="2" fillId="10" borderId="0" xfId="0" applyNumberFormat="1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10" fontId="0" fillId="0" borderId="0" xfId="0" applyNumberFormat="1" applyAlignment="1">
      <alignment horizontal="right"/>
    </xf>
    <xf numFmtId="164" fontId="2" fillId="2" borderId="0" xfId="0" applyNumberFormat="1" applyFont="1" applyFill="1" applyAlignment="1">
      <alignment horizontal="center" vertical="center" wrapText="1"/>
    </xf>
    <xf numFmtId="164" fontId="2" fillId="11" borderId="0" xfId="0" applyNumberFormat="1" applyFont="1" applyFill="1" applyAlignment="1">
      <alignment horizontal="center" vertical="center" wrapText="1"/>
    </xf>
    <xf numFmtId="165" fontId="0" fillId="0" borderId="0" xfId="3" applyNumberFormat="1" applyFont="1"/>
    <xf numFmtId="0" fontId="0" fillId="0" borderId="2" xfId="0" applyBorder="1"/>
    <xf numFmtId="164" fontId="0" fillId="0" borderId="2" xfId="0" applyNumberFormat="1" applyBorder="1"/>
    <xf numFmtId="164" fontId="2" fillId="0" borderId="0" xfId="0" applyNumberFormat="1" applyFont="1" applyBorder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0" fontId="2" fillId="0" borderId="0" xfId="0" applyNumberFormat="1" applyFont="1"/>
    <xf numFmtId="0" fontId="0" fillId="0" borderId="0" xfId="0" applyFill="1"/>
    <xf numFmtId="164" fontId="0" fillId="0" borderId="0" xfId="0" applyNumberFormat="1" applyFill="1"/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2" xfId="0" applyNumberFormat="1" applyFont="1" applyBorder="1"/>
    <xf numFmtId="164" fontId="0" fillId="0" borderId="2" xfId="0" applyNumberFormat="1" applyBorder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10" fontId="0" fillId="0" borderId="2" xfId="0" applyNumberFormat="1" applyBorder="1" applyAlignment="1">
      <alignment horizontal="right" vertical="center" wrapText="1"/>
    </xf>
    <xf numFmtId="10" fontId="0" fillId="0" borderId="2" xfId="0" applyNumberFormat="1" applyBorder="1"/>
    <xf numFmtId="10" fontId="0" fillId="0" borderId="4" xfId="0" applyNumberFormat="1" applyBorder="1"/>
    <xf numFmtId="0" fontId="2" fillId="0" borderId="2" xfId="0" applyFont="1" applyBorder="1" applyAlignment="1">
      <alignment horizontal="center" vertical="center" wrapText="1"/>
    </xf>
    <xf numFmtId="164" fontId="2" fillId="13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12" borderId="2" xfId="0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10" fontId="0" fillId="0" borderId="7" xfId="0" applyNumberFormat="1" applyBorder="1"/>
    <xf numFmtId="0" fontId="0" fillId="0" borderId="0" xfId="0"/>
    <xf numFmtId="164" fontId="2" fillId="9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0" fontId="2" fillId="0" borderId="0" xfId="0" applyFont="1" applyFill="1" applyBorder="1"/>
    <xf numFmtId="0" fontId="0" fillId="0" borderId="0" xfId="0" applyFill="1" applyBorder="1"/>
    <xf numFmtId="164" fontId="2" fillId="0" borderId="0" xfId="0" applyNumberFormat="1" applyFont="1" applyFill="1" applyAlignment="1">
      <alignment horizontal="center" vertical="center"/>
    </xf>
    <xf numFmtId="0" fontId="0" fillId="0" borderId="2" xfId="0" applyFill="1" applyBorder="1"/>
    <xf numFmtId="164" fontId="2" fillId="0" borderId="0" xfId="0" applyNumberFormat="1" applyFont="1" applyFill="1" applyAlignment="1">
      <alignment vertical="center"/>
    </xf>
    <xf numFmtId="10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</cellXfs>
  <cellStyles count="6">
    <cellStyle name="Gut 2" xfId="1" xr:uid="{00000000-0005-0000-0000-000000000000}"/>
    <cellStyle name="Neutral 2" xfId="5" xr:uid="{4F318A56-D942-45F1-B2AA-EF1BA0AB9691}"/>
    <cellStyle name="Prozent" xfId="3" builtinId="5"/>
    <cellStyle name="Standard" xfId="0" builtinId="0"/>
    <cellStyle name="Standard 2" xfId="2" xr:uid="{00000000-0005-0000-0000-000004000000}"/>
    <cellStyle name="Währung 2" xfId="4" xr:uid="{D8E97063-77A2-417D-8E6B-BD7A53841E15}"/>
  </cellStyles>
  <dxfs count="0"/>
  <tableStyles count="0" defaultTableStyle="TableStyleMedium2" defaultPivotStyle="PivotStyleLight16"/>
  <colors>
    <mruColors>
      <color rgb="FFFF9933"/>
      <color rgb="FFFFFF99"/>
      <color rgb="FFFFFF66"/>
      <color rgb="FFE5F60A"/>
      <color rgb="FFF8FCD0"/>
      <color rgb="FFFB0B05"/>
      <color rgb="FF66FFFF"/>
      <color rgb="FF7CD8E2"/>
      <color rgb="FFFF7C80"/>
      <color rgb="FFECA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BEDA-FB3C-490F-8375-5607C2DA6C63}">
  <sheetPr>
    <tabColor theme="9" tint="0.59999389629810485"/>
    <pageSetUpPr fitToPage="1"/>
  </sheetPr>
  <dimension ref="A1:M309"/>
  <sheetViews>
    <sheetView topLeftCell="A163" zoomScale="110" zoomScaleNormal="110" workbookViewId="0">
      <selection activeCell="B170" sqref="B170"/>
    </sheetView>
  </sheetViews>
  <sheetFormatPr baseColWidth="10" defaultRowHeight="15" x14ac:dyDescent="0.25"/>
  <cols>
    <col min="1" max="1" width="6.7109375" bestFit="1" customWidth="1"/>
    <col min="2" max="2" width="32.28515625" customWidth="1"/>
    <col min="3" max="3" width="19.85546875" bestFit="1" customWidth="1"/>
    <col min="4" max="5" width="19.85546875" customWidth="1"/>
    <col min="6" max="7" width="19.85546875" style="3" customWidth="1"/>
    <col min="8" max="9" width="13.42578125" style="3" bestFit="1" customWidth="1"/>
    <col min="10" max="10" width="24.42578125" style="3" customWidth="1"/>
    <col min="11" max="11" width="11.140625" style="52" bestFit="1" customWidth="1"/>
    <col min="12" max="12" width="11.42578125" style="53"/>
  </cols>
  <sheetData>
    <row r="1" spans="1:13" ht="30.75" customHeight="1" x14ac:dyDescent="0.25">
      <c r="A1" s="65" t="s">
        <v>334</v>
      </c>
      <c r="B1" s="65"/>
      <c r="C1" s="65"/>
      <c r="D1" s="65"/>
      <c r="E1" s="65"/>
      <c r="F1" s="65"/>
      <c r="G1" s="65"/>
      <c r="H1" s="65"/>
      <c r="I1" s="65"/>
      <c r="J1" s="65"/>
    </row>
    <row r="2" spans="1:13" ht="61.5" customHeight="1" x14ac:dyDescent="0.25">
      <c r="D2" s="2"/>
      <c r="E2" s="38"/>
      <c r="F2" s="22" t="s">
        <v>312</v>
      </c>
      <c r="G2" s="23" t="s">
        <v>311</v>
      </c>
      <c r="H2" s="22" t="s">
        <v>312</v>
      </c>
      <c r="I2" s="23" t="s">
        <v>311</v>
      </c>
      <c r="J2" s="12" t="s">
        <v>313</v>
      </c>
    </row>
    <row r="3" spans="1:13" ht="76.5" customHeight="1" x14ac:dyDescent="0.25">
      <c r="A3" s="42" t="s">
        <v>0</v>
      </c>
      <c r="B3" s="42" t="s">
        <v>1</v>
      </c>
      <c r="C3" s="42" t="s">
        <v>2</v>
      </c>
      <c r="D3" s="43" t="s">
        <v>310</v>
      </c>
      <c r="E3" s="44" t="s">
        <v>329</v>
      </c>
      <c r="F3" s="45" t="s">
        <v>332</v>
      </c>
      <c r="G3" s="45" t="s">
        <v>332</v>
      </c>
      <c r="H3" s="46" t="s">
        <v>330</v>
      </c>
      <c r="I3" s="46" t="s">
        <v>331</v>
      </c>
      <c r="J3" s="51" t="s">
        <v>333</v>
      </c>
      <c r="M3" s="50"/>
    </row>
    <row r="4" spans="1:13" x14ac:dyDescent="0.25">
      <c r="A4" s="62" t="s">
        <v>316</v>
      </c>
      <c r="B4" s="63"/>
      <c r="C4" s="64"/>
      <c r="D4" s="37"/>
      <c r="E4" s="39"/>
      <c r="F4" s="36">
        <v>0</v>
      </c>
      <c r="G4" s="36">
        <v>0</v>
      </c>
      <c r="H4" s="26"/>
      <c r="I4" s="26"/>
      <c r="J4" s="26"/>
    </row>
    <row r="5" spans="1:13" x14ac:dyDescent="0.25">
      <c r="A5" s="25">
        <v>60101</v>
      </c>
      <c r="B5" s="25" t="s">
        <v>3</v>
      </c>
      <c r="C5" s="25" t="s">
        <v>3</v>
      </c>
      <c r="D5" s="26">
        <f>'Aufteilung Kostenersätze IST_24'!D3</f>
        <v>598700350.58000004</v>
      </c>
      <c r="E5" s="40">
        <v>0</v>
      </c>
      <c r="F5" s="26">
        <v>0</v>
      </c>
      <c r="G5" s="26">
        <v>0</v>
      </c>
      <c r="H5" s="26">
        <v>0</v>
      </c>
      <c r="I5" s="26">
        <v>0</v>
      </c>
      <c r="J5" s="26">
        <f>I5-H5</f>
        <v>0</v>
      </c>
    </row>
    <row r="6" spans="1:13" x14ac:dyDescent="0.25">
      <c r="A6" s="62" t="s">
        <v>317</v>
      </c>
      <c r="B6" s="63"/>
      <c r="C6" s="64"/>
      <c r="D6" s="26"/>
      <c r="E6" s="40"/>
      <c r="F6" s="36">
        <f>Kostenersätze_PLAN!I2</f>
        <v>225153.37166666667</v>
      </c>
      <c r="G6" s="36">
        <f>Kostenersätze_IST_2024!K2</f>
        <v>225153.37166666667</v>
      </c>
      <c r="H6" s="26"/>
      <c r="I6" s="26"/>
      <c r="J6" s="26"/>
    </row>
    <row r="7" spans="1:13" x14ac:dyDescent="0.25">
      <c r="A7" s="25">
        <v>60305</v>
      </c>
      <c r="B7" s="25" t="s">
        <v>4</v>
      </c>
      <c r="C7" s="25" t="s">
        <v>5</v>
      </c>
      <c r="D7" s="26">
        <f>'Aufteilung Kostenersätze IST_24'!D4</f>
        <v>4451405.12</v>
      </c>
      <c r="E7" s="40">
        <f>'Aufteilung Kostenersätze IST_24'!E4</f>
        <v>5.4266372708849021E-2</v>
      </c>
      <c r="F7" s="26"/>
      <c r="G7" s="26"/>
      <c r="H7" s="26">
        <f>'Aufteilung Kostenersätze_PLAN'!O4</f>
        <v>12220.660775249513</v>
      </c>
      <c r="I7" s="26">
        <f>'Aufteilung Kostenersätze IST_24'!O4</f>
        <v>12218.256783517339</v>
      </c>
      <c r="J7" s="26">
        <f>H7-I7</f>
        <v>2.403991732173381</v>
      </c>
    </row>
    <row r="8" spans="1:13" x14ac:dyDescent="0.25">
      <c r="A8" s="25">
        <v>60318</v>
      </c>
      <c r="B8" s="25" t="s">
        <v>6</v>
      </c>
      <c r="C8" s="25" t="s">
        <v>5</v>
      </c>
      <c r="D8" s="26">
        <f>'Aufteilung Kostenersätze IST_24'!D5</f>
        <v>9352617.4499999993</v>
      </c>
      <c r="E8" s="40">
        <f>'Aufteilung Kostenersätze IST_24'!E5</f>
        <v>0.11401627366259243</v>
      </c>
      <c r="F8" s="26"/>
      <c r="G8" s="26"/>
      <c r="H8" s="26">
        <f>'Aufteilung Kostenersätze_PLAN'!O5</f>
        <v>25079.34396590243</v>
      </c>
      <c r="I8" s="26">
        <f>'Aufteilung Kostenersätze IST_24'!O5</f>
        <v>25671.148440002053</v>
      </c>
      <c r="J8" s="26">
        <f t="shared" ref="J8:J21" si="0">H8-I8</f>
        <v>-591.80447409962289</v>
      </c>
    </row>
    <row r="9" spans="1:13" x14ac:dyDescent="0.25">
      <c r="A9" s="25">
        <v>60323</v>
      </c>
      <c r="B9" s="25" t="s">
        <v>7</v>
      </c>
      <c r="C9" s="25" t="s">
        <v>5</v>
      </c>
      <c r="D9" s="26">
        <f>'Aufteilung Kostenersätze IST_24'!D6</f>
        <v>1916786.97</v>
      </c>
      <c r="E9" s="40">
        <f>'Aufteilung Kostenersätze IST_24'!E6</f>
        <v>2.3367245468209688E-2</v>
      </c>
      <c r="F9" s="26"/>
      <c r="G9" s="26"/>
      <c r="H9" s="26">
        <f>'Aufteilung Kostenersätze_PLAN'!O6</f>
        <v>5217.4160317050946</v>
      </c>
      <c r="I9" s="26">
        <f>'Aufteilung Kostenersätze IST_24'!O6</f>
        <v>5261.214103730048</v>
      </c>
      <c r="J9" s="26">
        <f t="shared" si="0"/>
        <v>-43.798072024953399</v>
      </c>
    </row>
    <row r="10" spans="1:13" x14ac:dyDescent="0.25">
      <c r="A10" s="25">
        <v>60324</v>
      </c>
      <c r="B10" s="25" t="s">
        <v>8</v>
      </c>
      <c r="C10" s="25" t="s">
        <v>5</v>
      </c>
      <c r="D10" s="26">
        <f>'Aufteilung Kostenersätze IST_24'!D7</f>
        <v>2290371.67</v>
      </c>
      <c r="E10" s="40">
        <f>'Aufteilung Kostenersätze IST_24'!E7</f>
        <v>2.792155720169746E-2</v>
      </c>
      <c r="F10" s="26"/>
      <c r="G10" s="26"/>
      <c r="H10" s="26">
        <f>'Aufteilung Kostenersätze_PLAN'!O7</f>
        <v>6368.2256163580287</v>
      </c>
      <c r="I10" s="26">
        <f>'Aufteilung Kostenersätze IST_24'!O7</f>
        <v>6286.6327461458823</v>
      </c>
      <c r="J10" s="26">
        <f t="shared" si="0"/>
        <v>81.592870212146408</v>
      </c>
    </row>
    <row r="11" spans="1:13" x14ac:dyDescent="0.25">
      <c r="A11" s="25">
        <v>60326</v>
      </c>
      <c r="B11" s="25" t="s">
        <v>9</v>
      </c>
      <c r="C11" s="25" t="s">
        <v>5</v>
      </c>
      <c r="D11" s="26">
        <f>'Aufteilung Kostenersätze IST_24'!D8</f>
        <v>1697770.66</v>
      </c>
      <c r="E11" s="40">
        <f>'Aufteilung Kostenersätze IST_24'!E8</f>
        <v>2.0697252423906225E-2</v>
      </c>
      <c r="F11" s="26"/>
      <c r="G11" s="26"/>
      <c r="H11" s="26">
        <f>'Aufteilung Kostenersätze_PLAN'!O8</f>
        <v>4884.5362348112558</v>
      </c>
      <c r="I11" s="26">
        <f>'Aufteilung Kostenersätze IST_24'!O8</f>
        <v>4660.0561674785758</v>
      </c>
      <c r="J11" s="26">
        <f t="shared" si="0"/>
        <v>224.48006733267994</v>
      </c>
    </row>
    <row r="12" spans="1:13" x14ac:dyDescent="0.25">
      <c r="A12" s="25">
        <v>60329</v>
      </c>
      <c r="B12" s="25" t="s">
        <v>10</v>
      </c>
      <c r="C12" s="25" t="s">
        <v>5</v>
      </c>
      <c r="D12" s="26">
        <f>'Aufteilung Kostenersätze IST_24'!D9</f>
        <v>1522706.53</v>
      </c>
      <c r="E12" s="40">
        <f>'Aufteilung Kostenersätze IST_24'!E9</f>
        <v>1.8563073424145721E-2</v>
      </c>
      <c r="F12" s="26"/>
      <c r="G12" s="26"/>
      <c r="H12" s="26">
        <f>'Aufteilung Kostenersätze_PLAN'!O9</f>
        <v>4204.2404342357659</v>
      </c>
      <c r="I12" s="26">
        <f>'Aufteilung Kostenersätze IST_24'!O9</f>
        <v>4179.5385699423041</v>
      </c>
      <c r="J12" s="26">
        <f t="shared" si="0"/>
        <v>24.701864293461767</v>
      </c>
    </row>
    <row r="13" spans="1:13" x14ac:dyDescent="0.25">
      <c r="A13" s="25">
        <v>60341</v>
      </c>
      <c r="B13" s="25" t="s">
        <v>11</v>
      </c>
      <c r="C13" s="25" t="s">
        <v>5</v>
      </c>
      <c r="D13" s="26">
        <f>'Aufteilung Kostenersätze IST_24'!D10</f>
        <v>2181466.4900000002</v>
      </c>
      <c r="E13" s="40">
        <f>'Aufteilung Kostenersätze IST_24'!E10</f>
        <v>2.6593911451987699E-2</v>
      </c>
      <c r="F13" s="26"/>
      <c r="G13" s="26"/>
      <c r="H13" s="26">
        <f>'Aufteilung Kostenersätze_PLAN'!O10</f>
        <v>6020.7203165279343</v>
      </c>
      <c r="I13" s="26">
        <f>'Aufteilung Kostenersätze IST_24'!O10</f>
        <v>5987.7088292198096</v>
      </c>
      <c r="J13" s="26">
        <f t="shared" si="0"/>
        <v>33.011487308124742</v>
      </c>
    </row>
    <row r="14" spans="1:13" x14ac:dyDescent="0.25">
      <c r="A14" s="25">
        <v>60344</v>
      </c>
      <c r="B14" s="25" t="s">
        <v>5</v>
      </c>
      <c r="C14" s="25" t="s">
        <v>5</v>
      </c>
      <c r="D14" s="26">
        <f>'Aufteilung Kostenersätze IST_24'!D11</f>
        <v>18409771.600000001</v>
      </c>
      <c r="E14" s="40">
        <f>'Aufteilung Kostenersätze IST_24'!E11</f>
        <v>0.22443060116945363</v>
      </c>
      <c r="F14" s="26"/>
      <c r="G14" s="26"/>
      <c r="H14" s="26">
        <f>'Aufteilung Kostenersätze_PLAN'!O11</f>
        <v>50177.11895352487</v>
      </c>
      <c r="I14" s="26">
        <f>'Aufteilung Kostenersätze IST_24'!O11</f>
        <v>50531.306558479431</v>
      </c>
      <c r="J14" s="26">
        <f t="shared" si="0"/>
        <v>-354.18760495456081</v>
      </c>
    </row>
    <row r="15" spans="1:13" x14ac:dyDescent="0.25">
      <c r="A15" s="25">
        <v>60345</v>
      </c>
      <c r="B15" s="25" t="s">
        <v>12</v>
      </c>
      <c r="C15" s="25" t="s">
        <v>5</v>
      </c>
      <c r="D15" s="26">
        <f>'Aufteilung Kostenersätze IST_24'!D12</f>
        <v>7193968.3399999999</v>
      </c>
      <c r="E15" s="40">
        <f>'Aufteilung Kostenersätze IST_24'!E12</f>
        <v>8.7700525265626661E-2</v>
      </c>
      <c r="F15" s="26"/>
      <c r="G15" s="26"/>
      <c r="H15" s="26">
        <f>'Aufteilung Kostenersätze_PLAN'!O12</f>
        <v>20152.981240069403</v>
      </c>
      <c r="I15" s="26">
        <f>'Aufteilung Kostenersätze IST_24'!O12</f>
        <v>19746.068960493529</v>
      </c>
      <c r="J15" s="26">
        <f t="shared" si="0"/>
        <v>406.91227957587398</v>
      </c>
    </row>
    <row r="16" spans="1:13" x14ac:dyDescent="0.25">
      <c r="A16" s="25">
        <v>60346</v>
      </c>
      <c r="B16" s="25" t="s">
        <v>13</v>
      </c>
      <c r="C16" s="25" t="s">
        <v>5</v>
      </c>
      <c r="D16" s="26">
        <f>'Aufteilung Kostenersätze IST_24'!D13</f>
        <v>4987033.53</v>
      </c>
      <c r="E16" s="40">
        <f>'Aufteilung Kostenersätze IST_24'!E13</f>
        <v>6.079613357018087E-2</v>
      </c>
      <c r="F16" s="26"/>
      <c r="G16" s="26"/>
      <c r="H16" s="26">
        <f>'Aufteilung Kostenersätze_PLAN'!O13</f>
        <v>13425.046103519138</v>
      </c>
      <c r="I16" s="26">
        <f>'Aufteilung Kostenersätze IST_24'!O13</f>
        <v>13688.454457623244</v>
      </c>
      <c r="J16" s="26">
        <f t="shared" si="0"/>
        <v>-263.40835410410546</v>
      </c>
    </row>
    <row r="17" spans="1:12" x14ac:dyDescent="0.25">
      <c r="A17" s="25">
        <v>60347</v>
      </c>
      <c r="B17" s="25" t="s">
        <v>14</v>
      </c>
      <c r="C17" s="25" t="s">
        <v>5</v>
      </c>
      <c r="D17" s="26">
        <f>'Aufteilung Kostenersätze IST_24'!D14</f>
        <v>3900788.58</v>
      </c>
      <c r="E17" s="40">
        <f>'Aufteilung Kostenersätze IST_24'!E14</f>
        <v>4.755389393556296E-2</v>
      </c>
      <c r="F17" s="26"/>
      <c r="G17" s="26"/>
      <c r="H17" s="26">
        <f>'Aufteilung Kostenersätze_PLAN'!O14</f>
        <v>10799.285611715386</v>
      </c>
      <c r="I17" s="26">
        <f>'Aufteilung Kostenersätze IST_24'!O14</f>
        <v>10706.919555471051</v>
      </c>
      <c r="J17" s="26">
        <f t="shared" si="0"/>
        <v>92.366056244334686</v>
      </c>
    </row>
    <row r="18" spans="1:12" x14ac:dyDescent="0.25">
      <c r="A18" s="25">
        <v>60348</v>
      </c>
      <c r="B18" s="25" t="s">
        <v>15</v>
      </c>
      <c r="C18" s="25" t="s">
        <v>5</v>
      </c>
      <c r="D18" s="26">
        <f>'Aufteilung Kostenersätze IST_24'!D15</f>
        <v>3789895.86</v>
      </c>
      <c r="E18" s="40">
        <f>'Aufteilung Kostenersätze IST_24'!E15</f>
        <v>4.6202018401435424E-2</v>
      </c>
      <c r="F18" s="26"/>
      <c r="G18" s="26"/>
      <c r="H18" s="26">
        <f>'Aufteilung Kostenersätze_PLAN'!O15</f>
        <v>10965.220933423729</v>
      </c>
      <c r="I18" s="26">
        <f>'Aufteilung Kostenersätze IST_24'!O15</f>
        <v>10402.540220888564</v>
      </c>
      <c r="J18" s="26">
        <f t="shared" si="0"/>
        <v>562.68071253516428</v>
      </c>
      <c r="L18" s="32"/>
    </row>
    <row r="19" spans="1:12" x14ac:dyDescent="0.25">
      <c r="A19" s="25">
        <v>60349</v>
      </c>
      <c r="B19" s="25" t="s">
        <v>16</v>
      </c>
      <c r="C19" s="25" t="s">
        <v>5</v>
      </c>
      <c r="D19" s="26">
        <f>'Aufteilung Kostenersätze IST_24'!D16</f>
        <v>5117085.25</v>
      </c>
      <c r="E19" s="40">
        <f>'Aufteilung Kostenersätze IST_24'!E16</f>
        <v>6.2381573429886754E-2</v>
      </c>
      <c r="F19" s="26"/>
      <c r="G19" s="26"/>
      <c r="H19" s="26">
        <f>'Aufteilung Kostenersätze_PLAN'!O16</f>
        <v>13832.477192572227</v>
      </c>
      <c r="I19" s="26">
        <f>'Aufteilung Kostenersätze IST_24'!O16</f>
        <v>14045.42158761075</v>
      </c>
      <c r="J19" s="26">
        <f t="shared" si="0"/>
        <v>-212.944395038523</v>
      </c>
      <c r="L19" s="32"/>
    </row>
    <row r="20" spans="1:12" x14ac:dyDescent="0.25">
      <c r="A20" s="25">
        <v>60350</v>
      </c>
      <c r="B20" s="25" t="s">
        <v>17</v>
      </c>
      <c r="C20" s="25" t="s">
        <v>5</v>
      </c>
      <c r="D20" s="26">
        <f>'Aufteilung Kostenersätze IST_24'!D17</f>
        <v>10010138.380000001</v>
      </c>
      <c r="E20" s="40">
        <f>'Aufteilung Kostenersätze IST_24'!E17</f>
        <v>0.12203200687252527</v>
      </c>
      <c r="F20" s="26"/>
      <c r="G20" s="26"/>
      <c r="H20" s="26">
        <f>'Aufteilung Kostenersätze_PLAN'!O17</f>
        <v>27645.628018763946</v>
      </c>
      <c r="I20" s="26">
        <f>'Aufteilung Kostenersätze IST_24'!O17</f>
        <v>27475.917798598904</v>
      </c>
      <c r="J20" s="26">
        <f t="shared" si="0"/>
        <v>169.71022016504139</v>
      </c>
      <c r="L20" s="32"/>
    </row>
    <row r="21" spans="1:12" x14ac:dyDescent="0.25">
      <c r="A21" s="25">
        <v>60351</v>
      </c>
      <c r="B21" s="25" t="s">
        <v>18</v>
      </c>
      <c r="C21" s="25" t="s">
        <v>5</v>
      </c>
      <c r="D21" s="26">
        <f>'Aufteilung Kostenersätze IST_24'!D18</f>
        <v>5206987.79</v>
      </c>
      <c r="E21" s="40">
        <f>'Aufteilung Kostenersätze IST_24'!E18</f>
        <v>6.3477561013940254E-2</v>
      </c>
      <c r="F21" s="26"/>
      <c r="G21" s="26"/>
      <c r="H21" s="26">
        <f>'Aufteilung Kostenersätze_PLAN'!O18</f>
        <v>14160.470238287955</v>
      </c>
      <c r="I21" s="26">
        <f>'Aufteilung Kostenersätze IST_24'!O18</f>
        <v>14292.186887465201</v>
      </c>
      <c r="J21" s="26">
        <f t="shared" si="0"/>
        <v>-131.71664917724593</v>
      </c>
      <c r="L21" s="32"/>
    </row>
    <row r="22" spans="1:12" x14ac:dyDescent="0.25">
      <c r="A22" s="62" t="s">
        <v>318</v>
      </c>
      <c r="B22" s="63"/>
      <c r="C22" s="64"/>
      <c r="D22" s="26"/>
      <c r="E22" s="40"/>
      <c r="F22" s="36">
        <f>Kostenersätze_PLAN!I3</f>
        <v>539217.8716666667</v>
      </c>
      <c r="G22" s="36">
        <f>Kostenersätze_IST_2024!K3</f>
        <v>539217.8716666667</v>
      </c>
      <c r="H22" s="26"/>
      <c r="I22" s="26"/>
      <c r="J22" s="26"/>
    </row>
    <row r="23" spans="1:12" x14ac:dyDescent="0.25">
      <c r="A23" s="25">
        <v>60608</v>
      </c>
      <c r="B23" s="25" t="s">
        <v>19</v>
      </c>
      <c r="C23" s="25" t="s">
        <v>20</v>
      </c>
      <c r="D23" s="26">
        <f>'Aufteilung Kostenersätze IST_24'!D19</f>
        <v>9739051.7400000002</v>
      </c>
      <c r="E23" s="40">
        <f>'Aufteilung Kostenersätze IST_24'!E19</f>
        <v>4.3004389862101713E-2</v>
      </c>
      <c r="F23" s="26"/>
      <c r="G23" s="26"/>
      <c r="H23" s="26">
        <f>'Aufteilung Kostenersätze_PLAN'!O19</f>
        <v>23667.725337379885</v>
      </c>
      <c r="I23" s="26">
        <f>'Aufteilung Kostenersätze IST_24'!O19</f>
        <v>23188.735573766065</v>
      </c>
      <c r="J23" s="26">
        <f>H23-I23</f>
        <v>478.98976361381938</v>
      </c>
      <c r="L23" s="32"/>
    </row>
    <row r="24" spans="1:12" x14ac:dyDescent="0.25">
      <c r="A24" s="25">
        <v>60611</v>
      </c>
      <c r="B24" s="25" t="s">
        <v>21</v>
      </c>
      <c r="C24" s="25" t="s">
        <v>20</v>
      </c>
      <c r="D24" s="26">
        <f>'Aufteilung Kostenersätze IST_24'!D20</f>
        <v>5660253.6399999997</v>
      </c>
      <c r="E24" s="40">
        <f>'Aufteilung Kostenersätze IST_24'!E20</f>
        <v>2.4993783866368524E-2</v>
      </c>
      <c r="F24" s="26"/>
      <c r="G24" s="26"/>
      <c r="H24" s="26">
        <f>'Aufteilung Kostenersätze_PLAN'!O20</f>
        <v>13412.959454693782</v>
      </c>
      <c r="I24" s="26">
        <f>'Aufteilung Kostenersätze IST_24'!O20</f>
        <v>13477.094941319909</v>
      </c>
      <c r="J24" s="26">
        <f t="shared" ref="J24:J58" si="1">H24-I24</f>
        <v>-64.135486626126294</v>
      </c>
      <c r="L24" s="32"/>
    </row>
    <row r="25" spans="1:12" x14ac:dyDescent="0.25">
      <c r="A25" s="25">
        <v>60613</v>
      </c>
      <c r="B25" s="25" t="s">
        <v>22</v>
      </c>
      <c r="C25" s="25" t="s">
        <v>20</v>
      </c>
      <c r="D25" s="26">
        <f>'Aufteilung Kostenersätze IST_24'!D21</f>
        <v>14399363.210000001</v>
      </c>
      <c r="E25" s="40">
        <f>'Aufteilung Kostenersätze IST_24'!E21</f>
        <v>6.3582764090423072E-2</v>
      </c>
      <c r="F25" s="26"/>
      <c r="G25" s="26"/>
      <c r="H25" s="26">
        <f>'Aufteilung Kostenersätze_PLAN'!O21</f>
        <v>33185.394629232862</v>
      </c>
      <c r="I25" s="26">
        <f>'Aufteilung Kostenersätze IST_24'!O21</f>
        <v>34284.962727521692</v>
      </c>
      <c r="J25" s="26">
        <f t="shared" si="1"/>
        <v>-1099.5680982888298</v>
      </c>
    </row>
    <row r="26" spans="1:12" x14ac:dyDescent="0.25">
      <c r="A26" s="25">
        <v>60617</v>
      </c>
      <c r="B26" s="25" t="s">
        <v>23</v>
      </c>
      <c r="C26" s="25" t="s">
        <v>20</v>
      </c>
      <c r="D26" s="26">
        <f>'Aufteilung Kostenersätze IST_24'!D22</f>
        <v>10743759.24</v>
      </c>
      <c r="E26" s="40">
        <f>'Aufteilung Kostenersätze IST_24'!E22</f>
        <v>4.7440841601024041E-2</v>
      </c>
      <c r="F26" s="26"/>
      <c r="G26" s="26"/>
      <c r="H26" s="26">
        <f>'Aufteilung Kostenersätze_PLAN'!O22</f>
        <v>26187.57734036355</v>
      </c>
      <c r="I26" s="26">
        <f>'Aufteilung Kostenersätze IST_24'!O22</f>
        <v>25580.949638179642</v>
      </c>
      <c r="J26" s="26">
        <f t="shared" si="1"/>
        <v>606.6277021839087</v>
      </c>
    </row>
    <row r="27" spans="1:12" x14ac:dyDescent="0.25">
      <c r="A27" s="25">
        <v>60618</v>
      </c>
      <c r="B27" s="25" t="s">
        <v>24</v>
      </c>
      <c r="C27" s="25" t="s">
        <v>20</v>
      </c>
      <c r="D27" s="26">
        <f>'Aufteilung Kostenersätze IST_24'!D23</f>
        <v>1679255.9</v>
      </c>
      <c r="E27" s="40">
        <f>'Aufteilung Kostenersätze IST_24'!E23</f>
        <v>7.4150314968790257E-3</v>
      </c>
      <c r="F27" s="26"/>
      <c r="G27" s="26"/>
      <c r="H27" s="26">
        <f>'Aufteilung Kostenersätze_PLAN'!O23</f>
        <v>4085.4632841521802</v>
      </c>
      <c r="I27" s="26">
        <f>'Aufteilung Kostenersätze IST_24'!O23</f>
        <v>3998.3175020884059</v>
      </c>
      <c r="J27" s="26">
        <f t="shared" si="1"/>
        <v>87.145782063774277</v>
      </c>
    </row>
    <row r="28" spans="1:12" x14ac:dyDescent="0.25">
      <c r="A28" s="25">
        <v>60619</v>
      </c>
      <c r="B28" s="25" t="s">
        <v>25</v>
      </c>
      <c r="C28" s="25" t="s">
        <v>20</v>
      </c>
      <c r="D28" s="26">
        <f>'Aufteilung Kostenersätze IST_24'!D24</f>
        <v>4350066.87</v>
      </c>
      <c r="E28" s="40">
        <f>'Aufteilung Kostenersätze IST_24'!E24</f>
        <v>1.920843800791765E-2</v>
      </c>
      <c r="F28" s="26"/>
      <c r="G28" s="26"/>
      <c r="H28" s="26">
        <f>'Aufteilung Kostenersätze_PLAN'!O24</f>
        <v>10559.613469281345</v>
      </c>
      <c r="I28" s="26">
        <f>'Aufteilung Kostenersätze IST_24'!O24</f>
        <v>10357.533060670463</v>
      </c>
      <c r="J28" s="26">
        <f t="shared" si="1"/>
        <v>202.08040861088193</v>
      </c>
    </row>
    <row r="29" spans="1:12" x14ac:dyDescent="0.25">
      <c r="A29" s="25">
        <v>60623</v>
      </c>
      <c r="B29" s="25" t="s">
        <v>26</v>
      </c>
      <c r="C29" s="25" t="s">
        <v>20</v>
      </c>
      <c r="D29" s="26">
        <f>'Aufteilung Kostenersätze IST_24'!D25</f>
        <v>2820315.96</v>
      </c>
      <c r="E29" s="40">
        <f>'Aufteilung Kostenersätze IST_24'!E25</f>
        <v>1.2453570462102059E-2</v>
      </c>
      <c r="F29" s="26"/>
      <c r="G29" s="26"/>
      <c r="H29" s="26">
        <f>'Aufteilung Kostenersätze_PLAN'!O25</f>
        <v>6606.4525422168954</v>
      </c>
      <c r="I29" s="26">
        <f>'Aufteilung Kostenersätze IST_24'!O25</f>
        <v>6715.1877592255387</v>
      </c>
      <c r="J29" s="26">
        <f t="shared" si="1"/>
        <v>-108.7352170086433</v>
      </c>
    </row>
    <row r="30" spans="1:12" x14ac:dyDescent="0.25">
      <c r="A30" s="25">
        <v>60624</v>
      </c>
      <c r="B30" s="25" t="s">
        <v>27</v>
      </c>
      <c r="C30" s="25" t="s">
        <v>20</v>
      </c>
      <c r="D30" s="26">
        <f>'Aufteilung Kostenersätze IST_24'!D26</f>
        <v>13157602.939999999</v>
      </c>
      <c r="E30" s="40">
        <f>'Aufteilung Kostenersätze IST_24'!E26</f>
        <v>5.8099566732817833E-2</v>
      </c>
      <c r="F30" s="26"/>
      <c r="G30" s="26"/>
      <c r="H30" s="26">
        <f>'Aufteilung Kostenersätze_PLAN'!O26</f>
        <v>32954.220458494536</v>
      </c>
      <c r="I30" s="26">
        <f>'Aufteilung Kostenersätze IST_24'!O26</f>
        <v>31328.324718425505</v>
      </c>
      <c r="J30" s="26">
        <f t="shared" si="1"/>
        <v>1625.8957400690306</v>
      </c>
    </row>
    <row r="31" spans="1:12" x14ac:dyDescent="0.25">
      <c r="A31" s="25">
        <v>60626</v>
      </c>
      <c r="B31" s="25" t="s">
        <v>28</v>
      </c>
      <c r="C31" s="25" t="s">
        <v>20</v>
      </c>
      <c r="D31" s="26">
        <f>'Aufteilung Kostenersätze IST_24'!D27</f>
        <v>3891171.94</v>
      </c>
      <c r="E31" s="40">
        <f>'Aufteilung Kostenersätze IST_24'!E27</f>
        <v>1.7182111728695944E-2</v>
      </c>
      <c r="F31" s="26"/>
      <c r="G31" s="26"/>
      <c r="H31" s="26">
        <f>'Aufteilung Kostenersätze_PLAN'!O27</f>
        <v>9658.5681250545531</v>
      </c>
      <c r="I31" s="26">
        <f>'Aufteilung Kostenersätze IST_24'!O27</f>
        <v>9264.901717086299</v>
      </c>
      <c r="J31" s="26">
        <f t="shared" si="1"/>
        <v>393.66640796825413</v>
      </c>
    </row>
    <row r="32" spans="1:12" x14ac:dyDescent="0.25">
      <c r="A32" s="25">
        <v>60628</v>
      </c>
      <c r="B32" s="25" t="s">
        <v>29</v>
      </c>
      <c r="C32" s="25" t="s">
        <v>20</v>
      </c>
      <c r="D32" s="26">
        <f>'Aufteilung Kostenersätze IST_24'!D28</f>
        <v>3732252.64</v>
      </c>
      <c r="E32" s="40">
        <f>'Aufteilung Kostenersätze IST_24'!E28</f>
        <v>1.6480377338504451E-2</v>
      </c>
      <c r="F32" s="26"/>
      <c r="G32" s="26"/>
      <c r="H32" s="26">
        <f>'Aufteilung Kostenersätze_PLAN'!O28</f>
        <v>8744.0283273051627</v>
      </c>
      <c r="I32" s="26">
        <f>'Aufteilung Kostenersätze IST_24'!O28</f>
        <v>8886.5139927319342</v>
      </c>
      <c r="J32" s="26">
        <f t="shared" si="1"/>
        <v>-142.48566542677145</v>
      </c>
    </row>
    <row r="33" spans="1:10" x14ac:dyDescent="0.25">
      <c r="A33" s="25">
        <v>60629</v>
      </c>
      <c r="B33" s="25" t="s">
        <v>30</v>
      </c>
      <c r="C33" s="25" t="s">
        <v>20</v>
      </c>
      <c r="D33" s="26">
        <f>'Aufteilung Kostenersätze IST_24'!D29</f>
        <v>7554154.9100000001</v>
      </c>
      <c r="E33" s="40">
        <f>'Aufteilung Kostenersätze IST_24'!E29</f>
        <v>3.3356617410100119E-2</v>
      </c>
      <c r="F33" s="26"/>
      <c r="G33" s="26"/>
      <c r="H33" s="26">
        <f>'Aufteilung Kostenersätze_PLAN'!O29</f>
        <v>18210.966968699675</v>
      </c>
      <c r="I33" s="26">
        <f>'Aufteilung Kostenersätze IST_24'!O29</f>
        <v>17986.484245873464</v>
      </c>
      <c r="J33" s="26">
        <f t="shared" si="1"/>
        <v>224.4827228262111</v>
      </c>
    </row>
    <row r="34" spans="1:10" x14ac:dyDescent="0.25">
      <c r="A34" s="25">
        <v>60632</v>
      </c>
      <c r="B34" s="25" t="s">
        <v>31</v>
      </c>
      <c r="C34" s="25" t="s">
        <v>20</v>
      </c>
      <c r="D34" s="26">
        <f>'Aufteilung Kostenersätze IST_24'!D30</f>
        <v>4162371.59</v>
      </c>
      <c r="E34" s="40">
        <f>'Aufteilung Kostenersätze IST_24'!E30</f>
        <v>1.8379638530115885E-2</v>
      </c>
      <c r="F34" s="26"/>
      <c r="G34" s="26"/>
      <c r="H34" s="26">
        <f>'Aufteilung Kostenersätze_PLAN'!O30</f>
        <v>9478.0504495690238</v>
      </c>
      <c r="I34" s="26">
        <f>'Aufteilung Kostenersätze IST_24'!O30</f>
        <v>9910.6295702117495</v>
      </c>
      <c r="J34" s="26">
        <f t="shared" si="1"/>
        <v>-432.57912064272568</v>
      </c>
    </row>
    <row r="35" spans="1:10" x14ac:dyDescent="0.25">
      <c r="A35" s="25">
        <v>60639</v>
      </c>
      <c r="B35" s="25" t="s">
        <v>32</v>
      </c>
      <c r="C35" s="25" t="s">
        <v>20</v>
      </c>
      <c r="D35" s="26">
        <f>'Aufteilung Kostenersätze IST_24'!D31</f>
        <v>1655727.55</v>
      </c>
      <c r="E35" s="40">
        <f>'Aufteilung Kostenersätze IST_24'!E31</f>
        <v>7.3111381853714751E-3</v>
      </c>
      <c r="F35" s="26"/>
      <c r="G35" s="26"/>
      <c r="H35" s="26">
        <f>'Aufteilung Kostenersätze_PLAN'!O31</f>
        <v>3981.1280570421559</v>
      </c>
      <c r="I35" s="26">
        <f>'Aufteilung Kostenersätze IST_24'!O31</f>
        <v>3942.2963717769021</v>
      </c>
      <c r="J35" s="26">
        <f t="shared" si="1"/>
        <v>38.831685265253782</v>
      </c>
    </row>
    <row r="36" spans="1:10" x14ac:dyDescent="0.25">
      <c r="A36" s="25">
        <v>60641</v>
      </c>
      <c r="B36" s="25" t="s">
        <v>33</v>
      </c>
      <c r="C36" s="25" t="s">
        <v>20</v>
      </c>
      <c r="D36" s="26">
        <f>'Aufteilung Kostenersätze IST_24'!D32</f>
        <v>1262548.7</v>
      </c>
      <c r="E36" s="40">
        <f>'Aufteilung Kostenersätze IST_24'!E32</f>
        <v>5.5749921002770739E-3</v>
      </c>
      <c r="F36" s="26"/>
      <c r="G36" s="26"/>
      <c r="H36" s="26">
        <f>'Aufteilung Kostenersätze_PLAN'!O32</f>
        <v>2961.6586641291979</v>
      </c>
      <c r="I36" s="26">
        <f>'Aufteilung Kostenersätze IST_24'!O32</f>
        <v>3006.1353748698839</v>
      </c>
      <c r="J36" s="26">
        <f t="shared" si="1"/>
        <v>-44.47671074068603</v>
      </c>
    </row>
    <row r="37" spans="1:10" x14ac:dyDescent="0.25">
      <c r="A37" s="25">
        <v>60642</v>
      </c>
      <c r="B37" s="25" t="s">
        <v>34</v>
      </c>
      <c r="C37" s="25" t="s">
        <v>20</v>
      </c>
      <c r="D37" s="26">
        <f>'Aufteilung Kostenersätze IST_24'!D33</f>
        <v>2520223.64</v>
      </c>
      <c r="E37" s="40">
        <f>'Aufteilung Kostenersätze IST_24'!E33</f>
        <v>1.1128463309123468E-2</v>
      </c>
      <c r="F37" s="26"/>
      <c r="G37" s="26"/>
      <c r="H37" s="26">
        <f>'Aufteilung Kostenersätze_PLAN'!O33</f>
        <v>5912.9865381459658</v>
      </c>
      <c r="I37" s="26">
        <f>'Aufteilung Kostenersätze IST_24'!O33</f>
        <v>6000.6663004661468</v>
      </c>
      <c r="J37" s="26">
        <f t="shared" si="1"/>
        <v>-87.679762320180998</v>
      </c>
    </row>
    <row r="38" spans="1:10" x14ac:dyDescent="0.25">
      <c r="A38" s="25">
        <v>60645</v>
      </c>
      <c r="B38" s="25" t="s">
        <v>35</v>
      </c>
      <c r="C38" s="25" t="s">
        <v>20</v>
      </c>
      <c r="D38" s="26">
        <f>'Aufteilung Kostenersätze IST_24'!D34</f>
        <v>3616779.2</v>
      </c>
      <c r="E38" s="40">
        <f>'Aufteilung Kostenersätze IST_24'!E34</f>
        <v>1.5970485311534072E-2</v>
      </c>
      <c r="F38" s="26"/>
      <c r="G38" s="26"/>
      <c r="H38" s="26">
        <f>'Aufteilung Kostenersätze_PLAN'!O34</f>
        <v>8484.422946415918</v>
      </c>
      <c r="I38" s="26">
        <f>'Aufteilung Kostenersätze IST_24'!O34</f>
        <v>8611.5710991691649</v>
      </c>
      <c r="J38" s="26">
        <f t="shared" si="1"/>
        <v>-127.1481527532469</v>
      </c>
    </row>
    <row r="39" spans="1:10" x14ac:dyDescent="0.25">
      <c r="A39" s="25">
        <v>60646</v>
      </c>
      <c r="B39" s="25" t="s">
        <v>36</v>
      </c>
      <c r="C39" s="25" t="s">
        <v>20</v>
      </c>
      <c r="D39" s="26">
        <f>'Aufteilung Kostenersätze IST_24'!D35</f>
        <v>2981298.9</v>
      </c>
      <c r="E39" s="40">
        <f>'Aufteilung Kostenersätze IST_24'!E35</f>
        <v>1.3164417195205801E-2</v>
      </c>
      <c r="F39" s="26"/>
      <c r="G39" s="26"/>
      <c r="H39" s="26">
        <f>'Aufteilung Kostenersätze_PLAN'!O35</f>
        <v>7181.9282690508608</v>
      </c>
      <c r="I39" s="26">
        <f>'Aufteilung Kostenersätze IST_24'!O35</f>
        <v>7098.4890217309421</v>
      </c>
      <c r="J39" s="26">
        <f t="shared" si="1"/>
        <v>83.43924731991865</v>
      </c>
    </row>
    <row r="40" spans="1:10" x14ac:dyDescent="0.25">
      <c r="A40" s="25">
        <v>60647</v>
      </c>
      <c r="B40" s="25" t="s">
        <v>37</v>
      </c>
      <c r="C40" s="25" t="s">
        <v>20</v>
      </c>
      <c r="D40" s="26">
        <f>'Aufteilung Kostenersätze IST_24'!D36</f>
        <v>652208.37</v>
      </c>
      <c r="E40" s="40">
        <f>'Aufteilung Kostenersätze IST_24'!E36</f>
        <v>2.8799336694771355E-3</v>
      </c>
      <c r="F40" s="26"/>
      <c r="G40" s="26"/>
      <c r="H40" s="26">
        <f>'Aufteilung Kostenersätze_PLAN'!O36</f>
        <v>1534.1434622790885</v>
      </c>
      <c r="I40" s="26">
        <f>'Aufteilung Kostenersätze IST_24'!O36</f>
        <v>1552.9117037966346</v>
      </c>
      <c r="J40" s="26">
        <f t="shared" si="1"/>
        <v>-18.76824151754613</v>
      </c>
    </row>
    <row r="41" spans="1:10" x14ac:dyDescent="0.25">
      <c r="A41" s="25">
        <v>60648</v>
      </c>
      <c r="B41" s="25" t="s">
        <v>38</v>
      </c>
      <c r="C41" s="25" t="s">
        <v>20</v>
      </c>
      <c r="D41" s="26">
        <f>'Aufteilung Kostenersätze IST_24'!D37</f>
        <v>2351958.31</v>
      </c>
      <c r="E41" s="40">
        <f>'Aufteilung Kostenersätze IST_24'!E37</f>
        <v>1.038545998140984E-2</v>
      </c>
      <c r="F41" s="26"/>
      <c r="G41" s="26"/>
      <c r="H41" s="26">
        <f>'Aufteilung Kostenersätze_PLAN'!O37</f>
        <v>5895.0385378227638</v>
      </c>
      <c r="I41" s="26">
        <f>'Aufteilung Kostenersätze IST_24'!O37</f>
        <v>5600.0256274551539</v>
      </c>
      <c r="J41" s="26">
        <f t="shared" si="1"/>
        <v>295.01291036760995</v>
      </c>
    </row>
    <row r="42" spans="1:10" x14ac:dyDescent="0.25">
      <c r="A42" s="25">
        <v>60651</v>
      </c>
      <c r="B42" s="25" t="s">
        <v>39</v>
      </c>
      <c r="C42" s="25" t="s">
        <v>20</v>
      </c>
      <c r="D42" s="26">
        <f>'Aufteilung Kostenersätze IST_24'!D38</f>
        <v>2646576.69</v>
      </c>
      <c r="E42" s="40">
        <f>'Aufteilung Kostenersätze IST_24'!E38</f>
        <v>1.1686396049140478E-2</v>
      </c>
      <c r="F42" s="26"/>
      <c r="G42" s="26"/>
      <c r="H42" s="26">
        <f>'Aufteilung Kostenersätze_PLAN'!O38</f>
        <v>6154.6423751156053</v>
      </c>
      <c r="I42" s="26">
        <f>'Aufteilung Kostenersätze IST_24'!O38</f>
        <v>6301.5136050712708</v>
      </c>
      <c r="J42" s="26">
        <f t="shared" si="1"/>
        <v>-146.87122995566551</v>
      </c>
    </row>
    <row r="43" spans="1:10" x14ac:dyDescent="0.25">
      <c r="A43" s="25">
        <v>60653</v>
      </c>
      <c r="B43" s="25" t="s">
        <v>40</v>
      </c>
      <c r="C43" s="25" t="s">
        <v>20</v>
      </c>
      <c r="D43" s="26">
        <f>'Aufteilung Kostenersätze IST_24'!D39</f>
        <v>4770369.75</v>
      </c>
      <c r="E43" s="40">
        <f>'Aufteilung Kostenersätze IST_24'!E39</f>
        <v>2.1064354722832253E-2</v>
      </c>
      <c r="F43" s="26"/>
      <c r="G43" s="26"/>
      <c r="H43" s="26">
        <f>'Aufteilung Kostenersätze_PLAN'!O39</f>
        <v>11406.878830070516</v>
      </c>
      <c r="I43" s="26">
        <f>'Aufteilung Kostenersätze IST_24'!O39</f>
        <v>11358.276521677304</v>
      </c>
      <c r="J43" s="26">
        <f t="shared" si="1"/>
        <v>48.602308393212297</v>
      </c>
    </row>
    <row r="44" spans="1:10" x14ac:dyDescent="0.25">
      <c r="A44" s="25">
        <v>60654</v>
      </c>
      <c r="B44" s="25" t="s">
        <v>41</v>
      </c>
      <c r="C44" s="25" t="s">
        <v>20</v>
      </c>
      <c r="D44" s="26">
        <f>'Aufteilung Kostenersätze IST_24'!D40</f>
        <v>2897100.13</v>
      </c>
      <c r="E44" s="40">
        <f>'Aufteilung Kostenersätze IST_24'!E40</f>
        <v>1.2792623633814429E-2</v>
      </c>
      <c r="F44" s="26"/>
      <c r="G44" s="26"/>
      <c r="H44" s="26">
        <f>'Aufteilung Kostenersätze_PLAN'!O40</f>
        <v>6965.7224569483251</v>
      </c>
      <c r="I44" s="26">
        <f>'Aufteilung Kostenersätze IST_24'!O40</f>
        <v>6898.0112888581161</v>
      </c>
      <c r="J44" s="26">
        <f t="shared" si="1"/>
        <v>67.711168090208957</v>
      </c>
    </row>
    <row r="45" spans="1:10" x14ac:dyDescent="0.25">
      <c r="A45" s="25">
        <v>60655</v>
      </c>
      <c r="B45" s="25" t="s">
        <v>42</v>
      </c>
      <c r="C45" s="25" t="s">
        <v>20</v>
      </c>
      <c r="D45" s="26">
        <f>'Aufteilung Kostenersätze IST_24'!D41</f>
        <v>4406819.07</v>
      </c>
      <c r="E45" s="40">
        <f>'Aufteilung Kostenersätze IST_24'!E41</f>
        <v>1.9459036710901025E-2</v>
      </c>
      <c r="F45" s="26"/>
      <c r="G45" s="26"/>
      <c r="H45" s="26">
        <f>'Aufteilung Kostenersätze_PLAN'!O41</f>
        <v>10410.845548482661</v>
      </c>
      <c r="I45" s="26">
        <f>'Aufteilung Kostenersätze IST_24'!O41</f>
        <v>10492.660359935584</v>
      </c>
      <c r="J45" s="26">
        <f t="shared" si="1"/>
        <v>-81.814811452923095</v>
      </c>
    </row>
    <row r="46" spans="1:10" x14ac:dyDescent="0.25">
      <c r="A46" s="25">
        <v>60656</v>
      </c>
      <c r="B46" s="25" t="s">
        <v>43</v>
      </c>
      <c r="C46" s="25" t="s">
        <v>20</v>
      </c>
      <c r="D46" s="26">
        <f>'Aufteilung Kostenersätze IST_24'!D42</f>
        <v>3140862.74</v>
      </c>
      <c r="E46" s="40">
        <f>'Aufteilung Kostenersätze IST_24'!E42</f>
        <v>1.3868997658113788E-2</v>
      </c>
      <c r="F46" s="26"/>
      <c r="G46" s="26"/>
      <c r="H46" s="26">
        <f>'Aufteilung Kostenersätze_PLAN'!O42</f>
        <v>7682.1608676405504</v>
      </c>
      <c r="I46" s="26">
        <f>'Aufteilung Kostenersätze IST_24'!O42</f>
        <v>7478.4113993581013</v>
      </c>
      <c r="J46" s="26">
        <f t="shared" si="1"/>
        <v>203.74946828244902</v>
      </c>
    </row>
    <row r="47" spans="1:10" x14ac:dyDescent="0.25">
      <c r="A47" s="25">
        <v>60659</v>
      </c>
      <c r="B47" s="25" t="s">
        <v>44</v>
      </c>
      <c r="C47" s="25" t="s">
        <v>20</v>
      </c>
      <c r="D47" s="26">
        <f>'Aufteilung Kostenersätze IST_24'!D43</f>
        <v>4766333.01</v>
      </c>
      <c r="E47" s="40">
        <f>'Aufteilung Kostenersätze IST_24'!E43</f>
        <v>2.1046529831316486E-2</v>
      </c>
      <c r="F47" s="26"/>
      <c r="G47" s="26"/>
      <c r="H47" s="26">
        <f>'Aufteilung Kostenersätze_PLAN'!O43</f>
        <v>11312.732820251294</v>
      </c>
      <c r="I47" s="26">
        <f>'Aufteilung Kostenersätze IST_24'!O43</f>
        <v>11348.665021611483</v>
      </c>
      <c r="J47" s="26">
        <f t="shared" si="1"/>
        <v>-35.932201360188628</v>
      </c>
    </row>
    <row r="48" spans="1:10" x14ac:dyDescent="0.25">
      <c r="A48" s="25">
        <v>60660</v>
      </c>
      <c r="B48" s="25" t="s">
        <v>45</v>
      </c>
      <c r="C48" s="25" t="s">
        <v>20</v>
      </c>
      <c r="D48" s="26">
        <f>'Aufteilung Kostenersätze IST_24'!D44</f>
        <v>5695461.0800000001</v>
      </c>
      <c r="E48" s="40">
        <f>'Aufteilung Kostenersätze IST_24'!E44</f>
        <v>2.514924812677367E-2</v>
      </c>
      <c r="F48" s="26"/>
      <c r="G48" s="26"/>
      <c r="H48" s="26">
        <f>'Aufteilung Kostenersätze_PLAN'!O44</f>
        <v>13167.853930072022</v>
      </c>
      <c r="I48" s="26">
        <f>'Aufteilung Kostenersätze IST_24'!O44</f>
        <v>13560.924048935802</v>
      </c>
      <c r="J48" s="26">
        <f t="shared" si="1"/>
        <v>-393.0701188637795</v>
      </c>
    </row>
    <row r="49" spans="1:13" x14ac:dyDescent="0.25">
      <c r="A49" s="25">
        <v>60661</v>
      </c>
      <c r="B49" s="25" t="s">
        <v>46</v>
      </c>
      <c r="C49" s="25" t="s">
        <v>20</v>
      </c>
      <c r="D49" s="26">
        <f>'Aufteilung Kostenersätze IST_24'!D45</f>
        <v>7385865.9800000004</v>
      </c>
      <c r="E49" s="40">
        <f>'Aufteilung Kostenersätze IST_24'!E45</f>
        <v>3.2613509872692591E-2</v>
      </c>
      <c r="F49" s="26"/>
      <c r="G49" s="26"/>
      <c r="H49" s="26">
        <f>'Aufteilung Kostenersätze_PLAN'!O45</f>
        <v>17950.324332745135</v>
      </c>
      <c r="I49" s="26">
        <f>'Aufteilung Kostenersätze IST_24'!O45</f>
        <v>17585.787381133123</v>
      </c>
      <c r="J49" s="26">
        <f t="shared" si="1"/>
        <v>364.53695161201176</v>
      </c>
    </row>
    <row r="50" spans="1:13" x14ac:dyDescent="0.25">
      <c r="A50" s="25">
        <v>60662</v>
      </c>
      <c r="B50" s="25" t="s">
        <v>47</v>
      </c>
      <c r="C50" s="25" t="s">
        <v>20</v>
      </c>
      <c r="D50" s="26">
        <f>'Aufteilung Kostenersätze IST_24'!D46</f>
        <v>5881514.7000000002</v>
      </c>
      <c r="E50" s="40">
        <f>'Aufteilung Kostenersätze IST_24'!E46</f>
        <v>2.5970798583978175E-2</v>
      </c>
      <c r="F50" s="26"/>
      <c r="G50" s="26"/>
      <c r="H50" s="26">
        <f>'Aufteilung Kostenersätze_PLAN'!O46</f>
        <v>13970.231403108362</v>
      </c>
      <c r="I50" s="26">
        <f>'Aufteilung Kostenersätze IST_24'!O46</f>
        <v>14003.918737936392</v>
      </c>
      <c r="J50" s="26">
        <f t="shared" si="1"/>
        <v>-33.687334828029634</v>
      </c>
    </row>
    <row r="51" spans="1:13" x14ac:dyDescent="0.25">
      <c r="A51" s="25">
        <v>60663</v>
      </c>
      <c r="B51" s="25" t="s">
        <v>48</v>
      </c>
      <c r="C51" s="25" t="s">
        <v>20</v>
      </c>
      <c r="D51" s="26">
        <f>'Aufteilung Kostenersätze IST_24'!D47</f>
        <v>9289986.6500000004</v>
      </c>
      <c r="E51" s="40">
        <f>'Aufteilung Kostenersätze IST_24'!E47</f>
        <v>4.1021468863283832E-2</v>
      </c>
      <c r="F51" s="26"/>
      <c r="G51" s="26"/>
      <c r="H51" s="26">
        <f>'Aufteilung Kostenersätze_PLAN'!O47</f>
        <v>21453.549519369753</v>
      </c>
      <c r="I51" s="26">
        <f>'Aufteilung Kostenersätze IST_24'!O47</f>
        <v>22119.509133100342</v>
      </c>
      <c r="J51" s="26">
        <f t="shared" si="1"/>
        <v>-665.9596137305889</v>
      </c>
    </row>
    <row r="52" spans="1:13" x14ac:dyDescent="0.25">
      <c r="A52" s="25">
        <v>60664</v>
      </c>
      <c r="B52" s="25" t="s">
        <v>49</v>
      </c>
      <c r="C52" s="25" t="s">
        <v>20</v>
      </c>
      <c r="D52" s="26">
        <f>'Aufteilung Kostenersätze IST_24'!D48</f>
        <v>15457531.77</v>
      </c>
      <c r="E52" s="40">
        <f>'Aufteilung Kostenersätze IST_24'!E48</f>
        <v>6.825528196063399E-2</v>
      </c>
      <c r="F52" s="26"/>
      <c r="G52" s="26"/>
      <c r="H52" s="26">
        <f>'Aufteilung Kostenersätze_PLAN'!O48</f>
        <v>36627.361545885549</v>
      </c>
      <c r="I52" s="26">
        <f>'Aufteilung Kostenersätze IST_24'!O48</f>
        <v>36804.467868821288</v>
      </c>
      <c r="J52" s="26">
        <f t="shared" si="1"/>
        <v>-177.10632293573872</v>
      </c>
    </row>
    <row r="53" spans="1:13" x14ac:dyDescent="0.25">
      <c r="A53" s="25">
        <v>60665</v>
      </c>
      <c r="B53" s="25" t="s">
        <v>50</v>
      </c>
      <c r="C53" s="25" t="s">
        <v>20</v>
      </c>
      <c r="D53" s="26">
        <f>'Aufteilung Kostenersätze IST_24'!D49</f>
        <v>7299675.0199999996</v>
      </c>
      <c r="E53" s="40">
        <f>'Aufteilung Kostenersätze IST_24'!E49</f>
        <v>3.2232919467652922E-2</v>
      </c>
      <c r="F53" s="26"/>
      <c r="G53" s="26"/>
      <c r="H53" s="26">
        <f>'Aufteilung Kostenersätze_PLAN'!O49</f>
        <v>17402.834071311034</v>
      </c>
      <c r="I53" s="26">
        <f>'Aufteilung Kostenersätze IST_24'!O49</f>
        <v>17380.566232950874</v>
      </c>
      <c r="J53" s="26">
        <f t="shared" si="1"/>
        <v>22.267838360159658</v>
      </c>
    </row>
    <row r="54" spans="1:13" x14ac:dyDescent="0.25">
      <c r="A54" s="25">
        <v>60666</v>
      </c>
      <c r="B54" s="25" t="s">
        <v>51</v>
      </c>
      <c r="C54" s="25" t="s">
        <v>20</v>
      </c>
      <c r="D54" s="26">
        <f>'Aufteilung Kostenersätze IST_24'!D50</f>
        <v>2745483</v>
      </c>
      <c r="E54" s="40">
        <f>'Aufteilung Kostenersätze IST_24'!E50</f>
        <v>1.2123133180086442E-2</v>
      </c>
      <c r="F54" s="26"/>
      <c r="G54" s="26"/>
      <c r="H54" s="26">
        <f>'Aufteilung Kostenersätze_PLAN'!O50</f>
        <v>6591.4198740173624</v>
      </c>
      <c r="I54" s="26">
        <f>'Aufteilung Kostenersätze IST_24'!O50</f>
        <v>6537.0100712977592</v>
      </c>
      <c r="J54" s="26">
        <f t="shared" si="1"/>
        <v>54.409802719603249</v>
      </c>
    </row>
    <row r="55" spans="1:13" x14ac:dyDescent="0.25">
      <c r="A55" s="25">
        <v>60667</v>
      </c>
      <c r="B55" s="25" t="s">
        <v>52</v>
      </c>
      <c r="C55" s="25" t="s">
        <v>20</v>
      </c>
      <c r="D55" s="26">
        <f>'Aufteilung Kostenersätze IST_24'!D51</f>
        <v>14102033.859999999</v>
      </c>
      <c r="E55" s="40">
        <f>'Aufteilung Kostenersätze IST_24'!E51</f>
        <v>6.226985728735835E-2</v>
      </c>
      <c r="F55" s="26"/>
      <c r="G55" s="26"/>
      <c r="H55" s="26">
        <f>'Aufteilung Kostenersätze_PLAN'!O51</f>
        <v>33736.945008119008</v>
      </c>
      <c r="I55" s="26">
        <f>'Aufteilung Kostenersätze IST_24'!O51</f>
        <v>33577.019915476441</v>
      </c>
      <c r="J55" s="26">
        <f t="shared" si="1"/>
        <v>159.9250926425666</v>
      </c>
    </row>
    <row r="56" spans="1:13" x14ac:dyDescent="0.25">
      <c r="A56" s="25">
        <v>60668</v>
      </c>
      <c r="B56" s="25" t="s">
        <v>53</v>
      </c>
      <c r="C56" s="25" t="s">
        <v>20</v>
      </c>
      <c r="D56" s="26">
        <f>'Aufteilung Kostenersätze IST_24'!D52</f>
        <v>3749664.56</v>
      </c>
      <c r="E56" s="40">
        <f>'Aufteilung Kostenersätze IST_24'!E52</f>
        <v>1.6557262544160799E-2</v>
      </c>
      <c r="F56" s="26"/>
      <c r="G56" s="26"/>
      <c r="H56" s="26">
        <f>'Aufteilung Kostenersätze_PLAN'!O52</f>
        <v>8911.4295635120197</v>
      </c>
      <c r="I56" s="26">
        <f>'Aufteilung Kostenersätze IST_24'!O52</f>
        <v>8927.9718696886066</v>
      </c>
      <c r="J56" s="26">
        <f t="shared" si="1"/>
        <v>-16.542306176586862</v>
      </c>
    </row>
    <row r="57" spans="1:13" x14ac:dyDescent="0.25">
      <c r="A57" s="25">
        <v>60669</v>
      </c>
      <c r="B57" s="25" t="s">
        <v>54</v>
      </c>
      <c r="C57" s="25" t="s">
        <v>20</v>
      </c>
      <c r="D57" s="26">
        <f>'Aufteilung Kostenersätze IST_24'!D53</f>
        <v>19302918.82</v>
      </c>
      <c r="E57" s="40">
        <f>'Aufteilung Kostenersätze IST_24'!E53</f>
        <v>8.5235222953213341E-2</v>
      </c>
      <c r="F57" s="26"/>
      <c r="G57" s="26"/>
      <c r="H57" s="26">
        <f>'Aufteilung Kostenersätze_PLAN'!O53</f>
        <v>46100.047163570955</v>
      </c>
      <c r="I57" s="26">
        <f>'Aufteilung Kostenersätze IST_24'!O53</f>
        <v>45960.355511865513</v>
      </c>
      <c r="J57" s="26">
        <f t="shared" si="1"/>
        <v>139.69165170544147</v>
      </c>
    </row>
    <row r="58" spans="1:13" x14ac:dyDescent="0.25">
      <c r="A58" s="25">
        <v>60670</v>
      </c>
      <c r="B58" s="25" t="s">
        <v>55</v>
      </c>
      <c r="C58" s="25" t="s">
        <v>20</v>
      </c>
      <c r="D58" s="26">
        <f>'Aufteilung Kostenersätze IST_24'!D54</f>
        <v>15997893.35</v>
      </c>
      <c r="E58" s="40">
        <f>'Aufteilung Kostenersätze IST_24'!E54</f>
        <v>7.064133767459832E-2</v>
      </c>
      <c r="F58" s="26"/>
      <c r="G58" s="26"/>
      <c r="H58" s="26">
        <f>'Aufteilung Kostenersätze_PLAN'!O54</f>
        <v>36670.565495117044</v>
      </c>
      <c r="I58" s="26">
        <f>'Aufteilung Kostenersätze IST_24'!O54</f>
        <v>38091.071752583222</v>
      </c>
      <c r="J58" s="26">
        <f t="shared" si="1"/>
        <v>-1420.5062574661788</v>
      </c>
      <c r="L58" s="54"/>
      <c r="M58" s="8"/>
    </row>
    <row r="59" spans="1:13" x14ac:dyDescent="0.25">
      <c r="A59" s="62" t="s">
        <v>319</v>
      </c>
      <c r="B59" s="63"/>
      <c r="C59" s="64"/>
      <c r="D59" s="26"/>
      <c r="E59" s="40"/>
      <c r="F59" s="36">
        <f>Kostenersätze_PLAN!I4</f>
        <v>386871.87166666664</v>
      </c>
      <c r="G59" s="36">
        <f>Kostenersätze_IST_2024!K4</f>
        <v>386871.8716666667</v>
      </c>
      <c r="H59" s="26"/>
      <c r="I59" s="26"/>
      <c r="J59" s="26"/>
    </row>
    <row r="60" spans="1:13" x14ac:dyDescent="0.25">
      <c r="A60" s="25">
        <v>61001</v>
      </c>
      <c r="B60" s="25" t="s">
        <v>56</v>
      </c>
      <c r="C60" s="25" t="s">
        <v>57</v>
      </c>
      <c r="D60" s="37">
        <f>'Aufteilung Kostenersätze IST_24'!D55</f>
        <v>1661532.96</v>
      </c>
      <c r="E60" s="39">
        <f>'Aufteilung Kostenersätze IST_24'!E55</f>
        <v>1.585487160099059E-2</v>
      </c>
      <c r="F60" s="26"/>
      <c r="G60" s="26"/>
      <c r="H60" s="26">
        <f>'Aufteilung Kostenersätze_PLAN'!O55</f>
        <v>6071.1585488293413</v>
      </c>
      <c r="I60" s="26">
        <f>'Aufteilung Kostenersätze IST_24'!O55</f>
        <v>6133.8038513099091</v>
      </c>
      <c r="J60" s="26">
        <f>H60-I60</f>
        <v>-62.645302480567807</v>
      </c>
    </row>
    <row r="61" spans="1:13" x14ac:dyDescent="0.25">
      <c r="A61" s="25">
        <v>61002</v>
      </c>
      <c r="B61" s="25" t="s">
        <v>58</v>
      </c>
      <c r="C61" s="25" t="s">
        <v>57</v>
      </c>
      <c r="D61" s="37">
        <f>'Aufteilung Kostenersätze IST_24'!D56</f>
        <v>1116113.45</v>
      </c>
      <c r="E61" s="39">
        <f>'Aufteilung Kostenersätze IST_24'!E56</f>
        <v>1.065030659511481E-2</v>
      </c>
      <c r="F61" s="26"/>
      <c r="G61" s="26"/>
      <c r="H61" s="26">
        <f>'Aufteilung Kostenersätze_PLAN'!O56</f>
        <v>4105.1875398675329</v>
      </c>
      <c r="I61" s="26">
        <f>'Aufteilung Kostenersätze IST_24'!O56</f>
        <v>4120.30404627591</v>
      </c>
      <c r="J61" s="26">
        <f t="shared" ref="J61:J88" si="2">H61-I61</f>
        <v>-15.116506408377063</v>
      </c>
    </row>
    <row r="62" spans="1:13" x14ac:dyDescent="0.25">
      <c r="A62" s="25">
        <v>61007</v>
      </c>
      <c r="B62" s="25" t="s">
        <v>59</v>
      </c>
      <c r="C62" s="25" t="s">
        <v>57</v>
      </c>
      <c r="D62" s="37">
        <f>'Aufteilung Kostenersätze IST_24'!D57</f>
        <v>1512276.71</v>
      </c>
      <c r="E62" s="39">
        <f>'Aufteilung Kostenersätze IST_24'!E57</f>
        <v>1.4430621383651927E-2</v>
      </c>
      <c r="F62" s="26"/>
      <c r="G62" s="26"/>
      <c r="H62" s="26">
        <f>'Aufteilung Kostenersätze_PLAN'!O57</f>
        <v>5366.5686117945133</v>
      </c>
      <c r="I62" s="26">
        <f>'Aufteilung Kostenersätze IST_24'!O57</f>
        <v>5582.8015040064438</v>
      </c>
      <c r="J62" s="26">
        <f t="shared" si="2"/>
        <v>-216.23289221193045</v>
      </c>
    </row>
    <row r="63" spans="1:13" x14ac:dyDescent="0.25">
      <c r="A63" s="25">
        <v>61008</v>
      </c>
      <c r="B63" s="25" t="s">
        <v>60</v>
      </c>
      <c r="C63" s="25" t="s">
        <v>57</v>
      </c>
      <c r="D63" s="37">
        <f>'Aufteilung Kostenersätze IST_24'!D58</f>
        <v>1878197.05</v>
      </c>
      <c r="E63" s="39">
        <f>'Aufteilung Kostenersätze IST_24'!E58</f>
        <v>1.7922348690037004E-2</v>
      </c>
      <c r="F63" s="26"/>
      <c r="G63" s="26"/>
      <c r="H63" s="26">
        <f>'Aufteilung Kostenersätze_PLAN'!O58</f>
        <v>7146.6623719138806</v>
      </c>
      <c r="I63" s="26">
        <f>'Aufteilung Kostenersätze IST_24'!O58</f>
        <v>6933.6525823772481</v>
      </c>
      <c r="J63" s="26">
        <f t="shared" si="2"/>
        <v>213.00978953663252</v>
      </c>
    </row>
    <row r="64" spans="1:13" x14ac:dyDescent="0.25">
      <c r="A64" s="25">
        <v>61012</v>
      </c>
      <c r="B64" s="25" t="s">
        <v>61</v>
      </c>
      <c r="C64" s="25" t="s">
        <v>57</v>
      </c>
      <c r="D64" s="37">
        <f>'Aufteilung Kostenersätze IST_24'!D59</f>
        <v>3290204.72</v>
      </c>
      <c r="E64" s="39">
        <f>'Aufteilung Kostenersätze IST_24'!E59</f>
        <v>3.1396171266186136E-2</v>
      </c>
      <c r="F64" s="26"/>
      <c r="G64" s="26"/>
      <c r="H64" s="26">
        <f>'Aufteilung Kostenersätze_PLAN'!O59</f>
        <v>12374.019388657496</v>
      </c>
      <c r="I64" s="26">
        <f>'Aufteilung Kostenersätze IST_24'!O59</f>
        <v>12146.29554091665</v>
      </c>
      <c r="J64" s="26">
        <f t="shared" si="2"/>
        <v>227.7238477408464</v>
      </c>
    </row>
    <row r="65" spans="1:10" x14ac:dyDescent="0.25">
      <c r="A65" s="25">
        <v>61013</v>
      </c>
      <c r="B65" s="25" t="s">
        <v>62</v>
      </c>
      <c r="C65" s="25" t="s">
        <v>57</v>
      </c>
      <c r="D65" s="37">
        <f>'Aufteilung Kostenersätze IST_24'!D60</f>
        <v>2459686.6800000002</v>
      </c>
      <c r="E65" s="39">
        <f>'Aufteilung Kostenersätze IST_24'!E60</f>
        <v>2.3471106158536172E-2</v>
      </c>
      <c r="F65" s="26"/>
      <c r="G65" s="26"/>
      <c r="H65" s="26">
        <f>'Aufteilung Kostenersätze_PLAN'!O60</f>
        <v>9150.2004485663965</v>
      </c>
      <c r="I65" s="26">
        <f>'Aufteilung Kostenersätze IST_24'!O60</f>
        <v>9080.3107696399147</v>
      </c>
      <c r="J65" s="26">
        <f t="shared" si="2"/>
        <v>69.889678926481793</v>
      </c>
    </row>
    <row r="66" spans="1:10" x14ac:dyDescent="0.25">
      <c r="A66" s="25">
        <v>61016</v>
      </c>
      <c r="B66" s="25" t="s">
        <v>63</v>
      </c>
      <c r="C66" s="25" t="s">
        <v>57</v>
      </c>
      <c r="D66" s="37">
        <f>'Aufteilung Kostenersätze IST_24'!D61</f>
        <v>2086250.92</v>
      </c>
      <c r="E66" s="39">
        <f>'Aufteilung Kostenersätze IST_24'!E61</f>
        <v>1.9907664343925196E-2</v>
      </c>
      <c r="F66" s="26"/>
      <c r="G66" s="26"/>
      <c r="H66" s="26">
        <f>'Aufteilung Kostenersätze_PLAN'!O61</f>
        <v>7911.6147373509939</v>
      </c>
      <c r="I66" s="26">
        <f>'Aufteilung Kostenersätze IST_24'!O61</f>
        <v>7701.7153652461047</v>
      </c>
      <c r="J66" s="26">
        <f t="shared" si="2"/>
        <v>209.89937210488915</v>
      </c>
    </row>
    <row r="67" spans="1:10" x14ac:dyDescent="0.25">
      <c r="A67" s="25">
        <v>61017</v>
      </c>
      <c r="B67" s="25" t="s">
        <v>64</v>
      </c>
      <c r="C67" s="25" t="s">
        <v>57</v>
      </c>
      <c r="D67" s="37">
        <f>'Aufteilung Kostenersätze IST_24'!D62</f>
        <v>1505179.25</v>
      </c>
      <c r="E67" s="39">
        <f>'Aufteilung Kostenersätze IST_24'!E62</f>
        <v>1.4362895181582987E-2</v>
      </c>
      <c r="F67" s="26"/>
      <c r="G67" s="26"/>
      <c r="H67" s="26">
        <f>'Aufteilung Kostenersätze_PLAN'!O62</f>
        <v>5622.0553369179415</v>
      </c>
      <c r="I67" s="26">
        <f>'Aufteilung Kostenersätze IST_24'!O62</f>
        <v>5556.6001414511575</v>
      </c>
      <c r="J67" s="26">
        <f t="shared" si="2"/>
        <v>65.455195466784062</v>
      </c>
    </row>
    <row r="68" spans="1:10" x14ac:dyDescent="0.25">
      <c r="A68" s="25">
        <v>61019</v>
      </c>
      <c r="B68" s="25" t="s">
        <v>65</v>
      </c>
      <c r="C68" s="25" t="s">
        <v>57</v>
      </c>
      <c r="D68" s="37">
        <f>'Aufteilung Kostenersätze IST_24'!D63</f>
        <v>1952918.6</v>
      </c>
      <c r="E68" s="39">
        <f>'Aufteilung Kostenersätze IST_24'!E63</f>
        <v>1.8635365289525346E-2</v>
      </c>
      <c r="F68" s="26"/>
      <c r="G68" s="26"/>
      <c r="H68" s="26">
        <f>'Aufteilung Kostenersätze_PLAN'!O63</f>
        <v>7085.6320094624889</v>
      </c>
      <c r="I68" s="26">
        <f>'Aufteilung Kostenersätze IST_24'!O63</f>
        <v>7209.4986487507049</v>
      </c>
      <c r="J68" s="26">
        <f t="shared" si="2"/>
        <v>-123.86663928821599</v>
      </c>
    </row>
    <row r="69" spans="1:10" x14ac:dyDescent="0.25">
      <c r="A69" s="25">
        <v>61020</v>
      </c>
      <c r="B69" s="25" t="s">
        <v>66</v>
      </c>
      <c r="C69" s="25" t="s">
        <v>57</v>
      </c>
      <c r="D69" s="37">
        <f>'Aufteilung Kostenersätze IST_24'!D64</f>
        <v>1628952.32</v>
      </c>
      <c r="E69" s="39">
        <f>'Aufteilung Kostenersätze IST_24'!E64</f>
        <v>1.5543976857212474E-2</v>
      </c>
      <c r="F69" s="26"/>
      <c r="G69" s="26"/>
      <c r="H69" s="26">
        <f>'Aufteilung Kostenersätze_PLAN'!O64</f>
        <v>6448.0612569609266</v>
      </c>
      <c r="I69" s="26">
        <f>'Aufteilung Kostenersätze IST_24'!O64</f>
        <v>6013.5274198931411</v>
      </c>
      <c r="J69" s="26">
        <f t="shared" si="2"/>
        <v>434.5338370677855</v>
      </c>
    </row>
    <row r="70" spans="1:10" x14ac:dyDescent="0.25">
      <c r="A70" s="25">
        <v>61021</v>
      </c>
      <c r="B70" s="25" t="s">
        <v>67</v>
      </c>
      <c r="C70" s="25" t="s">
        <v>57</v>
      </c>
      <c r="D70" s="37">
        <f>'Aufteilung Kostenersätze IST_24'!D65</f>
        <v>4282647.22</v>
      </c>
      <c r="E70" s="39">
        <f>'Aufteilung Kostenersätze IST_24'!E65</f>
        <v>4.0866370646923125E-2</v>
      </c>
      <c r="F70" s="26"/>
      <c r="G70" s="26"/>
      <c r="H70" s="26">
        <f>'Aufteilung Kostenersätze_PLAN'!O65</f>
        <v>16463.490485134385</v>
      </c>
      <c r="I70" s="26">
        <f>'Aufteilung Kostenersätze IST_24'!O65</f>
        <v>15810.049300398878</v>
      </c>
      <c r="J70" s="26">
        <f t="shared" si="2"/>
        <v>653.4411847355077</v>
      </c>
    </row>
    <row r="71" spans="1:10" x14ac:dyDescent="0.25">
      <c r="A71" s="25">
        <v>61024</v>
      </c>
      <c r="B71" s="25" t="s">
        <v>68</v>
      </c>
      <c r="C71" s="25" t="s">
        <v>57</v>
      </c>
      <c r="D71" s="37">
        <f>'Aufteilung Kostenersätze IST_24'!D66</f>
        <v>2142962.31</v>
      </c>
      <c r="E71" s="39">
        <f>'Aufteilung Kostenersätze IST_24'!E66</f>
        <v>2.0448822315756045E-2</v>
      </c>
      <c r="F71" s="26"/>
      <c r="G71" s="26"/>
      <c r="H71" s="26">
        <f>'Aufteilung Kostenersätze_PLAN'!O66</f>
        <v>7777.2577880548124</v>
      </c>
      <c r="I71" s="26">
        <f>'Aufteilung Kostenersätze IST_24'!O66</f>
        <v>7911.0741626756426</v>
      </c>
      <c r="J71" s="26">
        <f t="shared" si="2"/>
        <v>-133.81637462083017</v>
      </c>
    </row>
    <row r="72" spans="1:10" x14ac:dyDescent="0.25">
      <c r="A72" s="25">
        <v>61027</v>
      </c>
      <c r="B72" s="25" t="s">
        <v>69</v>
      </c>
      <c r="C72" s="25" t="s">
        <v>57</v>
      </c>
      <c r="D72" s="37">
        <f>'Aufteilung Kostenersätze IST_24'!D67</f>
        <v>1772033.14</v>
      </c>
      <c r="E72" s="39">
        <f>'Aufteilung Kostenersätze IST_24'!E67</f>
        <v>1.6909299173577745E-2</v>
      </c>
      <c r="F72" s="26"/>
      <c r="G72" s="26"/>
      <c r="H72" s="26">
        <f>'Aufteilung Kostenersätze_PLAN'!O67</f>
        <v>6744.5634192494745</v>
      </c>
      <c r="I72" s="26">
        <f>'Aufteilung Kostenersätze IST_24'!O67</f>
        <v>6541.7322198536413</v>
      </c>
      <c r="J72" s="26">
        <f t="shared" si="2"/>
        <v>202.83119939583321</v>
      </c>
    </row>
    <row r="73" spans="1:10" x14ac:dyDescent="0.25">
      <c r="A73" s="25">
        <v>61030</v>
      </c>
      <c r="B73" s="25" t="s">
        <v>70</v>
      </c>
      <c r="C73" s="25" t="s">
        <v>57</v>
      </c>
      <c r="D73" s="37">
        <f>'Aufteilung Kostenersätze IST_24'!D68</f>
        <v>1763839.45</v>
      </c>
      <c r="E73" s="39">
        <f>'Aufteilung Kostenersätze IST_24'!E68</f>
        <v>1.6831112399065415E-2</v>
      </c>
      <c r="F73" s="26"/>
      <c r="G73" s="26"/>
      <c r="H73" s="26">
        <f>'Aufteilung Kostenersätze_PLAN'!O68</f>
        <v>6352.0189304700907</v>
      </c>
      <c r="I73" s="26">
        <f>'Aufteilung Kostenersätze IST_24'!O68</f>
        <v>6511.4839560584778</v>
      </c>
      <c r="J73" s="26">
        <f t="shared" si="2"/>
        <v>-159.46502558838711</v>
      </c>
    </row>
    <row r="74" spans="1:10" x14ac:dyDescent="0.25">
      <c r="A74" s="25">
        <v>61032</v>
      </c>
      <c r="B74" s="25" t="s">
        <v>71</v>
      </c>
      <c r="C74" s="25" t="s">
        <v>57</v>
      </c>
      <c r="D74" s="37">
        <f>'Aufteilung Kostenersätze IST_24'!D69</f>
        <v>2100492.7200000002</v>
      </c>
      <c r="E74" s="39">
        <f>'Aufteilung Kostenersätze IST_24'!E69</f>
        <v>2.0043564091810424E-2</v>
      </c>
      <c r="F74" s="26"/>
      <c r="G74" s="26"/>
      <c r="H74" s="26">
        <f>'Aufteilung Kostenersätze_PLAN'!O69</f>
        <v>7645.9125239560117</v>
      </c>
      <c r="I74" s="26">
        <f>'Aufteilung Kostenersätze IST_24'!O69</f>
        <v>7754.2911550694907</v>
      </c>
      <c r="J74" s="26">
        <f t="shared" si="2"/>
        <v>-108.37863111347906</v>
      </c>
    </row>
    <row r="75" spans="1:10" x14ac:dyDescent="0.25">
      <c r="A75" s="25">
        <v>61033</v>
      </c>
      <c r="B75" s="25" t="s">
        <v>72</v>
      </c>
      <c r="C75" s="25" t="s">
        <v>57</v>
      </c>
      <c r="D75" s="37">
        <f>'Aufteilung Kostenersätze IST_24'!D70</f>
        <v>2401648.19</v>
      </c>
      <c r="E75" s="39">
        <f>'Aufteilung Kostenersätze IST_24'!E70</f>
        <v>2.2917284579898705E-2</v>
      </c>
      <c r="F75" s="26"/>
      <c r="G75" s="26"/>
      <c r="H75" s="26">
        <f>'Aufteilung Kostenersätze_PLAN'!O70</f>
        <v>8973.1704788377319</v>
      </c>
      <c r="I75" s="26">
        <f>'Aufteilung Kostenersätze IST_24'!O70</f>
        <v>8866.0527789430507</v>
      </c>
      <c r="J75" s="26">
        <f t="shared" si="2"/>
        <v>107.11769989468121</v>
      </c>
    </row>
    <row r="76" spans="1:10" x14ac:dyDescent="0.25">
      <c r="A76" s="25">
        <v>61043</v>
      </c>
      <c r="B76" s="25" t="s">
        <v>73</v>
      </c>
      <c r="C76" s="25" t="s">
        <v>57</v>
      </c>
      <c r="D76" s="37">
        <f>'Aufteilung Kostenersätze IST_24'!D71</f>
        <v>4296034.4800000004</v>
      </c>
      <c r="E76" s="39">
        <f>'Aufteilung Kostenersätze IST_24'!E71</f>
        <v>4.0994116104581146E-2</v>
      </c>
      <c r="F76" s="26"/>
      <c r="G76" s="26"/>
      <c r="H76" s="26">
        <f>'Aufteilung Kostenersätze_PLAN'!O71</f>
        <v>16573.937954606816</v>
      </c>
      <c r="I76" s="26">
        <f>'Aufteilung Kostenersätze IST_24'!O71</f>
        <v>15859.47042469995</v>
      </c>
      <c r="J76" s="26">
        <f t="shared" si="2"/>
        <v>714.46752990686582</v>
      </c>
    </row>
    <row r="77" spans="1:10" x14ac:dyDescent="0.25">
      <c r="A77" s="25">
        <v>61045</v>
      </c>
      <c r="B77" s="25" t="s">
        <v>74</v>
      </c>
      <c r="C77" s="25" t="s">
        <v>57</v>
      </c>
      <c r="D77" s="37">
        <f>'Aufteilung Kostenersätze IST_24'!D72</f>
        <v>6912439.3700000001</v>
      </c>
      <c r="E77" s="39">
        <f>'Aufteilung Kostenersätze IST_24'!E72</f>
        <v>6.5960676856499006E-2</v>
      </c>
      <c r="F77" s="26"/>
      <c r="G77" s="26"/>
      <c r="H77" s="26">
        <f>'Aufteilung Kostenersätze_PLAN'!O72</f>
        <v>25522.597812976597</v>
      </c>
      <c r="I77" s="26">
        <f>'Aufteilung Kostenersätze IST_24'!O72</f>
        <v>25518.330511873952</v>
      </c>
      <c r="J77" s="26">
        <f t="shared" si="2"/>
        <v>4.2673011026454333</v>
      </c>
    </row>
    <row r="78" spans="1:10" x14ac:dyDescent="0.25">
      <c r="A78" s="25">
        <v>61049</v>
      </c>
      <c r="B78" s="25" t="s">
        <v>75</v>
      </c>
      <c r="C78" s="25" t="s">
        <v>57</v>
      </c>
      <c r="D78" s="37">
        <f>'Aufteilung Kostenersätze IST_24'!D73</f>
        <v>3060876.96</v>
      </c>
      <c r="E78" s="39">
        <f>'Aufteilung Kostenersätze IST_24'!E73</f>
        <v>2.920785344350341E-2</v>
      </c>
      <c r="F78" s="26"/>
      <c r="G78" s="26"/>
      <c r="H78" s="26">
        <f>'Aufteilung Kostenersätze_PLAN'!O73</f>
        <v>11318.888321811017</v>
      </c>
      <c r="I78" s="26">
        <f>'Aufteilung Kostenersätze IST_24'!O73</f>
        <v>11299.696929053858</v>
      </c>
      <c r="J78" s="26">
        <f t="shared" si="2"/>
        <v>19.19139275715861</v>
      </c>
    </row>
    <row r="79" spans="1:10" x14ac:dyDescent="0.25">
      <c r="A79" s="25">
        <v>61050</v>
      </c>
      <c r="B79" s="25" t="s">
        <v>76</v>
      </c>
      <c r="C79" s="25" t="s">
        <v>57</v>
      </c>
      <c r="D79" s="37">
        <f>'Aufteilung Kostenersätze IST_24'!D74</f>
        <v>3775731.75</v>
      </c>
      <c r="E79" s="39">
        <f>'Aufteilung Kostenersätze IST_24'!E74</f>
        <v>3.6029223336041138E-2</v>
      </c>
      <c r="F79" s="26"/>
      <c r="G79" s="26"/>
      <c r="H79" s="26">
        <f>'Aufteilung Kostenersätze_PLAN'!O74</f>
        <v>14149.390618329749</v>
      </c>
      <c r="I79" s="26">
        <f>'Aufteilung Kostenersätze IST_24'!O74</f>
        <v>13938.693066710577</v>
      </c>
      <c r="J79" s="26">
        <f t="shared" si="2"/>
        <v>210.69755161917237</v>
      </c>
    </row>
    <row r="80" spans="1:10" x14ac:dyDescent="0.25">
      <c r="A80" s="25">
        <v>61051</v>
      </c>
      <c r="B80" s="25" t="s">
        <v>77</v>
      </c>
      <c r="C80" s="25" t="s">
        <v>57</v>
      </c>
      <c r="D80" s="37">
        <f>'Aufteilung Kostenersätze IST_24'!D75</f>
        <v>3620601.98</v>
      </c>
      <c r="E80" s="39">
        <f>'Aufteilung Kostenersätze IST_24'!E75</f>
        <v>3.4548926138180433E-2</v>
      </c>
      <c r="F80" s="26"/>
      <c r="G80" s="26"/>
      <c r="H80" s="26">
        <f>'Aufteilung Kostenersätze_PLAN'!O75</f>
        <v>12921.215177494378</v>
      </c>
      <c r="I80" s="26">
        <f>'Aufteilung Kostenersätze IST_24'!O75</f>
        <v>13366.007719151285</v>
      </c>
      <c r="J80" s="26">
        <f t="shared" si="2"/>
        <v>-444.79254165690691</v>
      </c>
    </row>
    <row r="81" spans="1:12" x14ac:dyDescent="0.25">
      <c r="A81" s="25">
        <v>61052</v>
      </c>
      <c r="B81" s="25" t="s">
        <v>78</v>
      </c>
      <c r="C81" s="25" t="s">
        <v>57</v>
      </c>
      <c r="D81" s="37">
        <f>'Aufteilung Kostenersätze IST_24'!D76</f>
        <v>2956615.43</v>
      </c>
      <c r="E81" s="39">
        <f>'Aufteilung Kostenersätze IST_24'!E76</f>
        <v>2.8212957037071107E-2</v>
      </c>
      <c r="F81" s="26"/>
      <c r="G81" s="26"/>
      <c r="H81" s="26">
        <f>'Aufteilung Kostenersätze_PLAN'!O76</f>
        <v>10794.618473512741</v>
      </c>
      <c r="I81" s="26">
        <f>'Aufteilung Kostenersätze IST_24'!O76</f>
        <v>10914.799494182953</v>
      </c>
      <c r="J81" s="26">
        <f t="shared" si="2"/>
        <v>-120.18102067021209</v>
      </c>
    </row>
    <row r="82" spans="1:12" x14ac:dyDescent="0.25">
      <c r="A82" s="25">
        <v>61053</v>
      </c>
      <c r="B82" s="25" t="s">
        <v>57</v>
      </c>
      <c r="C82" s="25" t="s">
        <v>57</v>
      </c>
      <c r="D82" s="37">
        <f>'Aufteilung Kostenersätze IST_24'!D77</f>
        <v>18470415.010000002</v>
      </c>
      <c r="E82" s="39">
        <f>'Aufteilung Kostenersätze IST_24'!E77</f>
        <v>0.17625052614096764</v>
      </c>
      <c r="F82" s="26"/>
      <c r="G82" s="26"/>
      <c r="H82" s="26">
        <f>'Aufteilung Kostenersätze_PLAN'!O77</f>
        <v>67390.805348173715</v>
      </c>
      <c r="I82" s="26">
        <f>'Aufteilung Kostenersätze IST_24'!O77</f>
        <v>68186.370930390927</v>
      </c>
      <c r="J82" s="26">
        <f t="shared" si="2"/>
        <v>-795.56558221721207</v>
      </c>
    </row>
    <row r="83" spans="1:12" x14ac:dyDescent="0.25">
      <c r="A83" s="25">
        <v>61054</v>
      </c>
      <c r="B83" s="25" t="s">
        <v>79</v>
      </c>
      <c r="C83" s="25" t="s">
        <v>57</v>
      </c>
      <c r="D83" s="37">
        <f>'Aufteilung Kostenersätze IST_24'!D78</f>
        <v>3893405.46</v>
      </c>
      <c r="E83" s="39">
        <f>'Aufteilung Kostenersätze IST_24'!E78</f>
        <v>3.7152102994631959E-2</v>
      </c>
      <c r="F83" s="26"/>
      <c r="G83" s="26"/>
      <c r="H83" s="26">
        <f>'Aufteilung Kostenersätze_PLAN'!O78</f>
        <v>14131.584417868895</v>
      </c>
      <c r="I83" s="26">
        <f>'Aufteilung Kostenersätze IST_24'!O78</f>
        <v>14373.103621886037</v>
      </c>
      <c r="J83" s="26">
        <f t="shared" si="2"/>
        <v>-241.51920401714233</v>
      </c>
    </row>
    <row r="84" spans="1:12" x14ac:dyDescent="0.25">
      <c r="A84" s="25">
        <v>61055</v>
      </c>
      <c r="B84" s="25" t="s">
        <v>80</v>
      </c>
      <c r="C84" s="25" t="s">
        <v>57</v>
      </c>
      <c r="D84" s="37">
        <f>'Aufteilung Kostenersätze IST_24'!D79</f>
        <v>1588971.33</v>
      </c>
      <c r="E84" s="39">
        <f>'Aufteilung Kostenersätze IST_24'!E79</f>
        <v>1.5162465639444943E-2</v>
      </c>
      <c r="F84" s="26"/>
      <c r="G84" s="26"/>
      <c r="H84" s="26">
        <f>'Aufteilung Kostenersätze_PLAN'!O79</f>
        <v>6139.6913013479298</v>
      </c>
      <c r="I84" s="26">
        <f>'Aufteilung Kostenersätze IST_24'!O79</f>
        <v>5865.9314610135871</v>
      </c>
      <c r="J84" s="26">
        <f t="shared" si="2"/>
        <v>273.7598403343427</v>
      </c>
    </row>
    <row r="85" spans="1:12" x14ac:dyDescent="0.25">
      <c r="A85" s="25">
        <v>61057</v>
      </c>
      <c r="B85" s="25" t="s">
        <v>81</v>
      </c>
      <c r="C85" s="25" t="s">
        <v>57</v>
      </c>
      <c r="D85" s="37">
        <f>'Aufteilung Kostenersätze IST_24'!D80</f>
        <v>3248880.67</v>
      </c>
      <c r="E85" s="39">
        <f>'Aufteilung Kostenersätze IST_24'!E80</f>
        <v>3.1001844146257732E-2</v>
      </c>
      <c r="F85" s="26"/>
      <c r="G85" s="26"/>
      <c r="H85" s="26">
        <f>'Aufteilung Kostenersätze_PLAN'!O80</f>
        <v>11356.545279093581</v>
      </c>
      <c r="I85" s="26">
        <f>'Aufteilung Kostenersätze IST_24'!O80</f>
        <v>11993.741469981022</v>
      </c>
      <c r="J85" s="26">
        <f t="shared" si="2"/>
        <v>-637.19619088744003</v>
      </c>
    </row>
    <row r="86" spans="1:12" x14ac:dyDescent="0.25">
      <c r="A86" s="25">
        <v>61059</v>
      </c>
      <c r="B86" s="25" t="s">
        <v>82</v>
      </c>
      <c r="C86" s="25" t="s">
        <v>57</v>
      </c>
      <c r="D86" s="37">
        <f>'Aufteilung Kostenersätze IST_24'!D81</f>
        <v>6777374.8499999996</v>
      </c>
      <c r="E86" s="39">
        <f>'Aufteilung Kostenersätze IST_24'!E81</f>
        <v>6.4671848603312002E-2</v>
      </c>
      <c r="F86" s="26"/>
      <c r="G86" s="26"/>
      <c r="H86" s="26">
        <f>'Aufteilung Kostenersätze_PLAN'!O81</f>
        <v>24724.231087057531</v>
      </c>
      <c r="I86" s="26">
        <f>'Aufteilung Kostenersätze IST_24'!O81</f>
        <v>25019.719113306615</v>
      </c>
      <c r="J86" s="26">
        <f t="shared" si="2"/>
        <v>-295.48802624908421</v>
      </c>
    </row>
    <row r="87" spans="1:12" x14ac:dyDescent="0.25">
      <c r="A87" s="25">
        <v>61060</v>
      </c>
      <c r="B87" s="25" t="s">
        <v>83</v>
      </c>
      <c r="C87" s="25" t="s">
        <v>57</v>
      </c>
      <c r="D87" s="37">
        <f>'Aufteilung Kostenersätze IST_24'!D82</f>
        <v>4880942.93</v>
      </c>
      <c r="E87" s="39">
        <f>'Aufteilung Kostenersätze IST_24'!E82</f>
        <v>4.6575497031917323E-2</v>
      </c>
      <c r="F87" s="26"/>
      <c r="G87" s="26"/>
      <c r="H87" s="26">
        <f>'Aufteilung Kostenersätze_PLAN'!O82</f>
        <v>18226.206251937594</v>
      </c>
      <c r="I87" s="26">
        <f>'Aufteilung Kostenersätze IST_24'!O82</f>
        <v>18018.749710543136</v>
      </c>
      <c r="J87" s="26">
        <f t="shared" si="2"/>
        <v>207.45654139445833</v>
      </c>
    </row>
    <row r="88" spans="1:12" x14ac:dyDescent="0.25">
      <c r="A88" s="25">
        <v>61061</v>
      </c>
      <c r="B88" s="25" t="s">
        <v>84</v>
      </c>
      <c r="C88" s="25" t="s">
        <v>57</v>
      </c>
      <c r="D88" s="37">
        <f>'Aufteilung Kostenersätze IST_24'!D83</f>
        <v>7759142.1600000001</v>
      </c>
      <c r="E88" s="39">
        <f>'Aufteilung Kostenersätze IST_24'!E83</f>
        <v>7.4040181953798134E-2</v>
      </c>
      <c r="F88" s="26"/>
      <c r="G88" s="26"/>
      <c r="H88" s="26">
        <f>'Aufteilung Kostenersätze_PLAN'!O83</f>
        <v>28384.585746432127</v>
      </c>
      <c r="I88" s="26">
        <f>'Aufteilung Kostenersätze IST_24'!O83</f>
        <v>28644.06377100644</v>
      </c>
      <c r="J88" s="26">
        <f t="shared" si="2"/>
        <v>-259.47802457431317</v>
      </c>
      <c r="L88" s="54"/>
    </row>
    <row r="89" spans="1:12" x14ac:dyDescent="0.25">
      <c r="A89" s="62" t="s">
        <v>320</v>
      </c>
      <c r="B89" s="63"/>
      <c r="C89" s="64"/>
      <c r="D89" s="26"/>
      <c r="E89" s="40"/>
      <c r="F89" s="36">
        <f>Kostenersätze_PLAN!I5</f>
        <v>263626.3716666667</v>
      </c>
      <c r="G89" s="36">
        <f>Kostenersätze_IST_2024!K5</f>
        <v>285084.3716666667</v>
      </c>
      <c r="H89" s="26"/>
      <c r="I89" s="26"/>
      <c r="J89" s="26"/>
    </row>
    <row r="90" spans="1:12" x14ac:dyDescent="0.25">
      <c r="A90" s="25">
        <v>61101</v>
      </c>
      <c r="B90" s="25" t="s">
        <v>85</v>
      </c>
      <c r="C90" s="25" t="s">
        <v>86</v>
      </c>
      <c r="D90" s="26">
        <f>'Aufteilung Kostenersätze IST_24'!D84</f>
        <v>4634398.47</v>
      </c>
      <c r="E90" s="40">
        <f>'Aufteilung Kostenersätze IST_24'!E84</f>
        <v>5.1471020419814988E-2</v>
      </c>
      <c r="F90" s="26"/>
      <c r="G90" s="26"/>
      <c r="H90" s="26">
        <f>'Aufteilung Kostenersätze_PLAN'!O84</f>
        <v>13295.989075682042</v>
      </c>
      <c r="I90" s="26">
        <f>'Aufteilung Kostenersätze IST_24'!O84</f>
        <v>14673.583515425125</v>
      </c>
      <c r="J90" s="26">
        <f>H90-I90</f>
        <v>-1377.5944397430831</v>
      </c>
    </row>
    <row r="91" spans="1:12" x14ac:dyDescent="0.25">
      <c r="A91" s="25">
        <v>61105</v>
      </c>
      <c r="B91" s="25" t="s">
        <v>87</v>
      </c>
      <c r="C91" s="25" t="s">
        <v>86</v>
      </c>
      <c r="D91" s="26">
        <f>'Aufteilung Kostenersätze IST_24'!D85</f>
        <v>1203838.01</v>
      </c>
      <c r="E91" s="40">
        <f>'Aufteilung Kostenersätze IST_24'!E85</f>
        <v>1.3370186270335843E-2</v>
      </c>
      <c r="F91" s="26"/>
      <c r="G91" s="26"/>
      <c r="H91" s="26">
        <f>'Aufteilung Kostenersätze_PLAN'!O85</f>
        <v>3652.97602253685</v>
      </c>
      <c r="I91" s="26">
        <f>'Aufteilung Kostenersätze IST_24'!O85</f>
        <v>3811.6311519449869</v>
      </c>
      <c r="J91" s="26">
        <f t="shared" ref="J91:J105" si="3">H91-I91</f>
        <v>-158.65512940813687</v>
      </c>
    </row>
    <row r="92" spans="1:12" x14ac:dyDescent="0.25">
      <c r="A92" s="25">
        <v>61106</v>
      </c>
      <c r="B92" s="25" t="s">
        <v>88</v>
      </c>
      <c r="C92" s="25" t="s">
        <v>86</v>
      </c>
      <c r="D92" s="26">
        <f>'Aufteilung Kostenersätze IST_24'!D86</f>
        <v>1874879.71</v>
      </c>
      <c r="E92" s="40">
        <f>'Aufteilung Kostenersätze IST_24'!E86</f>
        <v>2.0822976803310311E-2</v>
      </c>
      <c r="F92" s="26"/>
      <c r="G92" s="26"/>
      <c r="H92" s="26">
        <f>'Aufteilung Kostenersätze_PLAN'!O86</f>
        <v>5524.8047241388422</v>
      </c>
      <c r="I92" s="26">
        <f>'Aufteilung Kostenersätze IST_24'!O86</f>
        <v>5936.3052582012951</v>
      </c>
      <c r="J92" s="26">
        <f t="shared" si="3"/>
        <v>-411.50053406245297</v>
      </c>
    </row>
    <row r="93" spans="1:12" x14ac:dyDescent="0.25">
      <c r="A93" s="25">
        <v>61107</v>
      </c>
      <c r="B93" s="25" t="s">
        <v>89</v>
      </c>
      <c r="C93" s="25" t="s">
        <v>86</v>
      </c>
      <c r="D93" s="26">
        <f>'Aufteilung Kostenersätze IST_24'!D87</f>
        <v>1465992.34</v>
      </c>
      <c r="E93" s="40">
        <f>'Aufteilung Kostenersätze IST_24'!E87</f>
        <v>1.6281750944784935E-2</v>
      </c>
      <c r="F93" s="26"/>
      <c r="G93" s="26"/>
      <c r="H93" s="26">
        <f>'Aufteilung Kostenersätze_PLAN'!O87</f>
        <v>4294.5705981619903</v>
      </c>
      <c r="I93" s="26">
        <f>'Aufteilung Kostenersätze IST_24'!O87</f>
        <v>4641.6727377271691</v>
      </c>
      <c r="J93" s="26">
        <f t="shared" si="3"/>
        <v>-347.10213956517873</v>
      </c>
    </row>
    <row r="94" spans="1:12" x14ac:dyDescent="0.25">
      <c r="A94" s="25">
        <v>61108</v>
      </c>
      <c r="B94" s="25" t="s">
        <v>86</v>
      </c>
      <c r="C94" s="25" t="s">
        <v>86</v>
      </c>
      <c r="D94" s="26">
        <f>'Aufteilung Kostenersätze IST_24'!D88</f>
        <v>46415405.130000003</v>
      </c>
      <c r="E94" s="40">
        <f>'Aufteilung Kostenersätze IST_24'!E88</f>
        <v>0.51550342093053025</v>
      </c>
      <c r="F94" s="26"/>
      <c r="G94" s="26"/>
      <c r="H94" s="26">
        <f>'Aufteilung Kostenersätze_PLAN'!O88</f>
        <v>136108.22342991247</v>
      </c>
      <c r="I94" s="26">
        <f>'Aufteilung Kostenersätze IST_24'!O88</f>
        <v>146961.9688479974</v>
      </c>
      <c r="J94" s="26">
        <f t="shared" si="3"/>
        <v>-10853.745418084931</v>
      </c>
    </row>
    <row r="95" spans="1:12" x14ac:dyDescent="0.25">
      <c r="A95" s="25">
        <v>61109</v>
      </c>
      <c r="B95" s="25" t="s">
        <v>90</v>
      </c>
      <c r="C95" s="25" t="s">
        <v>86</v>
      </c>
      <c r="D95" s="26">
        <f>'Aufteilung Kostenersätze IST_24'!D89</f>
        <v>1969624.18</v>
      </c>
      <c r="E95" s="40">
        <f>'Aufteilung Kostenersätze IST_24'!E89</f>
        <v>2.1875237324627667E-2</v>
      </c>
      <c r="F95" s="26"/>
      <c r="G95" s="26"/>
      <c r="H95" s="26">
        <f>'Aufteilung Kostenersätze_PLAN'!O89</f>
        <v>5697.5543119689555</v>
      </c>
      <c r="I95" s="26">
        <f>'Aufteilung Kostenersätze IST_24'!O89</f>
        <v>6236.2882877506927</v>
      </c>
      <c r="J95" s="26">
        <f t="shared" si="3"/>
        <v>-538.73397578173717</v>
      </c>
    </row>
    <row r="96" spans="1:12" x14ac:dyDescent="0.25">
      <c r="A96" s="25">
        <v>61110</v>
      </c>
      <c r="B96" s="25" t="s">
        <v>91</v>
      </c>
      <c r="C96" s="25" t="s">
        <v>86</v>
      </c>
      <c r="D96" s="26">
        <f>'Aufteilung Kostenersätze IST_24'!D90</f>
        <v>3892273.46</v>
      </c>
      <c r="E96" s="40">
        <f>'Aufteilung Kostenersätze IST_24'!E90</f>
        <v>4.3228757310366524E-2</v>
      </c>
      <c r="F96" s="26"/>
      <c r="G96" s="26"/>
      <c r="H96" s="26">
        <f>'Aufteilung Kostenersätze_PLAN'!O90</f>
        <v>10911.671071183311</v>
      </c>
      <c r="I96" s="26">
        <f>'Aufteilung Kostenersätze IST_24'!O90</f>
        <v>12323.843115756665</v>
      </c>
      <c r="J96" s="26">
        <f t="shared" si="3"/>
        <v>-1412.1720445733536</v>
      </c>
    </row>
    <row r="97" spans="1:12" x14ac:dyDescent="0.25">
      <c r="A97" s="25">
        <v>61111</v>
      </c>
      <c r="B97" s="25" t="s">
        <v>92</v>
      </c>
      <c r="C97" s="25" t="s">
        <v>86</v>
      </c>
      <c r="D97" s="26">
        <f>'Aufteilung Kostenersätze IST_24'!D91</f>
        <v>1581407.36</v>
      </c>
      <c r="E97" s="40">
        <f>'Aufteilung Kostenersätze IST_24'!E91</f>
        <v>1.7563584798655805E-2</v>
      </c>
      <c r="F97" s="26"/>
      <c r="G97" s="26"/>
      <c r="H97" s="26">
        <f>'Aufteilung Kostenersätze_PLAN'!O91</f>
        <v>4783.4986133416451</v>
      </c>
      <c r="I97" s="26">
        <f>'Aufteilung Kostenersätze IST_24'!O91</f>
        <v>5007.1035365390089</v>
      </c>
      <c r="J97" s="26">
        <f t="shared" si="3"/>
        <v>-223.60492319736386</v>
      </c>
    </row>
    <row r="98" spans="1:12" x14ac:dyDescent="0.25">
      <c r="A98" s="25">
        <v>61112</v>
      </c>
      <c r="B98" s="25" t="s">
        <v>93</v>
      </c>
      <c r="C98" s="25" t="s">
        <v>86</v>
      </c>
      <c r="D98" s="26">
        <f>'Aufteilung Kostenersätze IST_24'!D92</f>
        <v>529537.91</v>
      </c>
      <c r="E98" s="40">
        <f>'Aufteilung Kostenersätze IST_24'!E92</f>
        <v>5.8812069689545173E-3</v>
      </c>
      <c r="F98" s="26"/>
      <c r="G98" s="26"/>
      <c r="H98" s="26">
        <f>'Aufteilung Kostenersätze_PLAN'!O92</f>
        <v>1522.4570612098075</v>
      </c>
      <c r="I98" s="26">
        <f>'Aufteilung Kostenersätze IST_24'!O92</f>
        <v>1676.6401933860197</v>
      </c>
      <c r="J98" s="26">
        <f t="shared" si="3"/>
        <v>-154.18313217621221</v>
      </c>
    </row>
    <row r="99" spans="1:12" x14ac:dyDescent="0.25">
      <c r="A99" s="25">
        <v>61113</v>
      </c>
      <c r="B99" s="25" t="s">
        <v>94</v>
      </c>
      <c r="C99" s="25" t="s">
        <v>86</v>
      </c>
      <c r="D99" s="26">
        <f>'Aufteilung Kostenersätze IST_24'!D93</f>
        <v>3564250.74</v>
      </c>
      <c r="E99" s="40">
        <f>'Aufteilung Kostenersätze IST_24'!E93</f>
        <v>3.9585638526218637E-2</v>
      </c>
      <c r="F99" s="26"/>
      <c r="G99" s="26"/>
      <c r="H99" s="26">
        <f>'Aufteilung Kostenersätze_PLAN'!O93</f>
        <v>10471.595768100353</v>
      </c>
      <c r="I99" s="26">
        <f>'Aufteilung Kostenersätze IST_24'!O93</f>
        <v>11285.246886270832</v>
      </c>
      <c r="J99" s="26">
        <f t="shared" si="3"/>
        <v>-813.65111817047909</v>
      </c>
    </row>
    <row r="100" spans="1:12" x14ac:dyDescent="0.25">
      <c r="A100" s="25">
        <v>61114</v>
      </c>
      <c r="B100" s="25" t="s">
        <v>95</v>
      </c>
      <c r="C100" s="25" t="s">
        <v>86</v>
      </c>
      <c r="D100" s="26">
        <f>'Aufteilung Kostenersätze IST_24'!D94</f>
        <v>3326388.51</v>
      </c>
      <c r="E100" s="40">
        <f>'Aufteilung Kostenersätze IST_24'!E94</f>
        <v>3.6943869205629171E-2</v>
      </c>
      <c r="F100" s="26"/>
      <c r="G100" s="26"/>
      <c r="H100" s="26">
        <f>'Aufteilung Kostenersätze_PLAN'!O94</f>
        <v>9734.1017315037589</v>
      </c>
      <c r="I100" s="26">
        <f>'Aufteilung Kostenersätze IST_24'!O94</f>
        <v>10532.119739422309</v>
      </c>
      <c r="J100" s="26">
        <f t="shared" si="3"/>
        <v>-798.01800791855021</v>
      </c>
    </row>
    <row r="101" spans="1:12" x14ac:dyDescent="0.25">
      <c r="A101" s="25">
        <v>61115</v>
      </c>
      <c r="B101" s="25" t="s">
        <v>96</v>
      </c>
      <c r="C101" s="25" t="s">
        <v>86</v>
      </c>
      <c r="D101" s="26">
        <f>'Aufteilung Kostenersätze IST_24'!D95</f>
        <v>2037979.77</v>
      </c>
      <c r="E101" s="40">
        <f>'Aufteilung Kostenersätze IST_24'!E95</f>
        <v>2.2634415024058097E-2</v>
      </c>
      <c r="F101" s="26"/>
      <c r="G101" s="26"/>
      <c r="H101" s="26">
        <f>'Aufteilung Kostenersätze_PLAN'!O95</f>
        <v>5974.3270846362857</v>
      </c>
      <c r="I101" s="26">
        <f>'Aufteilung Kostenersätze IST_24'!O95</f>
        <v>6452.7179851761621</v>
      </c>
      <c r="J101" s="26">
        <f t="shared" si="3"/>
        <v>-478.39090053987638</v>
      </c>
    </row>
    <row r="102" spans="1:12" x14ac:dyDescent="0.25">
      <c r="A102" s="25">
        <v>61116</v>
      </c>
      <c r="B102" s="25" t="s">
        <v>97</v>
      </c>
      <c r="C102" s="25" t="s">
        <v>86</v>
      </c>
      <c r="D102" s="26">
        <f>'Aufteilung Kostenersätze IST_24'!D96</f>
        <v>2521201.2599999998</v>
      </c>
      <c r="E102" s="40">
        <f>'Aufteilung Kostenersätze IST_24'!E96</f>
        <v>2.800121793064619E-2</v>
      </c>
      <c r="F102" s="26"/>
      <c r="G102" s="26"/>
      <c r="H102" s="26">
        <f>'Aufteilung Kostenersätze_PLAN'!O96</f>
        <v>7394.656651024603</v>
      </c>
      <c r="I102" s="26">
        <f>'Aufteilung Kostenersätze IST_24'!O96</f>
        <v>7982.7096196596694</v>
      </c>
      <c r="J102" s="26">
        <f t="shared" si="3"/>
        <v>-588.05296863506646</v>
      </c>
    </row>
    <row r="103" spans="1:12" x14ac:dyDescent="0.25">
      <c r="A103" s="25">
        <v>61118</v>
      </c>
      <c r="B103" s="25" t="s">
        <v>98</v>
      </c>
      <c r="C103" s="25" t="s">
        <v>86</v>
      </c>
      <c r="D103" s="26">
        <f>'Aufteilung Kostenersätze IST_24'!D97</f>
        <v>1110444.21</v>
      </c>
      <c r="E103" s="40">
        <f>'Aufteilung Kostenersätze IST_24'!E97</f>
        <v>1.2332926695441301E-2</v>
      </c>
      <c r="F103" s="26"/>
      <c r="G103" s="26"/>
      <c r="H103" s="26">
        <f>'Aufteilung Kostenersätze_PLAN'!O97</f>
        <v>3270.2244270020456</v>
      </c>
      <c r="I103" s="26">
        <f>'Aufteilung Kostenersätze IST_24'!O97</f>
        <v>3515.9246577809431</v>
      </c>
      <c r="J103" s="26">
        <f t="shared" si="3"/>
        <v>-245.70023077889755</v>
      </c>
    </row>
    <row r="104" spans="1:12" x14ac:dyDescent="0.25">
      <c r="A104" s="25">
        <v>61119</v>
      </c>
      <c r="B104" s="25" t="s">
        <v>99</v>
      </c>
      <c r="C104" s="25" t="s">
        <v>86</v>
      </c>
      <c r="D104" s="26">
        <f>'Aufteilung Kostenersätze IST_24'!D98</f>
        <v>627619.4</v>
      </c>
      <c r="E104" s="40">
        <f>'Aufteilung Kostenersätze IST_24'!E98</f>
        <v>6.9705294359964764E-3</v>
      </c>
      <c r="F104" s="26"/>
      <c r="G104" s="26"/>
      <c r="H104" s="26">
        <f>'Aufteilung Kostenersätze_PLAN'!O98</f>
        <v>1820.4223290322107</v>
      </c>
      <c r="I104" s="26">
        <f>'Aufteilung Kostenersätze IST_24'!O98</f>
        <v>1987.1890044450599</v>
      </c>
      <c r="J104" s="26">
        <f t="shared" si="3"/>
        <v>-166.76667541284928</v>
      </c>
      <c r="L104" s="32"/>
    </row>
    <row r="105" spans="1:12" x14ac:dyDescent="0.25">
      <c r="A105" s="25">
        <v>61120</v>
      </c>
      <c r="B105" s="25" t="s">
        <v>100</v>
      </c>
      <c r="C105" s="25" t="s">
        <v>86</v>
      </c>
      <c r="D105" s="26">
        <f>'Aufteilung Kostenersätze IST_24'!D99</f>
        <v>13283745.210000001</v>
      </c>
      <c r="E105" s="40">
        <f>'Aufteilung Kostenersätze IST_24'!E99</f>
        <v>0.14753326141062911</v>
      </c>
      <c r="F105" s="26"/>
      <c r="G105" s="26"/>
      <c r="H105" s="26">
        <f>'Aufteilung Kostenersätze_PLAN'!O99</f>
        <v>39169.298767231507</v>
      </c>
      <c r="I105" s="26">
        <f>'Aufteilung Kostenersätze IST_24'!O99</f>
        <v>42059.427129183285</v>
      </c>
      <c r="J105" s="26">
        <f t="shared" si="3"/>
        <v>-2890.1283619517781</v>
      </c>
      <c r="L105" s="55"/>
    </row>
    <row r="106" spans="1:12" x14ac:dyDescent="0.25">
      <c r="A106" s="62" t="s">
        <v>321</v>
      </c>
      <c r="B106" s="63"/>
      <c r="C106" s="64"/>
      <c r="D106" s="26"/>
      <c r="E106" s="40"/>
      <c r="F106" s="36">
        <f>Kostenersätze_PLAN!I6</f>
        <v>263316.3716666667</v>
      </c>
      <c r="G106" s="36">
        <f>Kostenersätze_IST_2024!K6</f>
        <v>263316.3716666667</v>
      </c>
      <c r="H106" s="26"/>
      <c r="I106" s="26"/>
      <c r="J106" s="26"/>
    </row>
    <row r="107" spans="1:12" x14ac:dyDescent="0.25">
      <c r="A107" s="25">
        <v>61203</v>
      </c>
      <c r="B107" s="25" t="s">
        <v>101</v>
      </c>
      <c r="C107" s="25" t="s">
        <v>102</v>
      </c>
      <c r="D107" s="26">
        <f>'Aufteilung Kostenersätze IST_24'!D100</f>
        <v>3019707.56</v>
      </c>
      <c r="E107" s="40">
        <f>'Aufteilung Kostenersätze IST_24'!E100</f>
        <v>2.734341503230369E-2</v>
      </c>
      <c r="F107" s="26"/>
      <c r="G107" s="26"/>
      <c r="H107" s="26">
        <f>'Aufteilung Kostenersätze_PLAN'!O100</f>
        <v>7553.5467376154293</v>
      </c>
      <c r="I107" s="26">
        <f>'Aufteilung Kostenersätze IST_24'!O100</f>
        <v>7199.9688352819985</v>
      </c>
      <c r="J107" s="26">
        <f>H107-I107</f>
        <v>353.57790233343076</v>
      </c>
    </row>
    <row r="108" spans="1:12" x14ac:dyDescent="0.25">
      <c r="A108" s="25">
        <v>61204</v>
      </c>
      <c r="B108" s="25" t="s">
        <v>103</v>
      </c>
      <c r="C108" s="25" t="s">
        <v>102</v>
      </c>
      <c r="D108" s="26">
        <f>'Aufteilung Kostenersätze IST_24'!D101</f>
        <v>2796287.61</v>
      </c>
      <c r="E108" s="40">
        <f>'Aufteilung Kostenersätze IST_24'!E101</f>
        <v>2.5320350116922762E-2</v>
      </c>
      <c r="F108" s="26"/>
      <c r="G108" s="26"/>
      <c r="H108" s="26">
        <f>'Aufteilung Kostenersätze_PLAN'!O101</f>
        <v>6710.5645848379436</v>
      </c>
      <c r="I108" s="26">
        <f>'Aufteilung Kostenersätze IST_24'!O101</f>
        <v>6667.2627221177599</v>
      </c>
      <c r="J108" s="26">
        <f t="shared" ref="J108:J135" si="4">H108-I108</f>
        <v>43.301862720183635</v>
      </c>
    </row>
    <row r="109" spans="1:12" x14ac:dyDescent="0.25">
      <c r="A109" s="25">
        <v>61205</v>
      </c>
      <c r="B109" s="25" t="s">
        <v>104</v>
      </c>
      <c r="C109" s="25" t="s">
        <v>102</v>
      </c>
      <c r="D109" s="26">
        <f>'Aufteilung Kostenersätze IST_24'!D102</f>
        <v>1801184.17</v>
      </c>
      <c r="E109" s="40">
        <f>'Aufteilung Kostenersätze IST_24'!E102</f>
        <v>1.6309700635357367E-2</v>
      </c>
      <c r="F109" s="26"/>
      <c r="G109" s="26"/>
      <c r="H109" s="26">
        <f>'Aufteilung Kostenersätze_PLAN'!O102</f>
        <v>4128.9316169992226</v>
      </c>
      <c r="I109" s="26">
        <f>'Aufteilung Kostenersätze IST_24'!O102</f>
        <v>4294.6111942718298</v>
      </c>
      <c r="J109" s="26">
        <f t="shared" si="4"/>
        <v>-165.67957727260728</v>
      </c>
    </row>
    <row r="110" spans="1:12" x14ac:dyDescent="0.25">
      <c r="A110" s="25">
        <v>61206</v>
      </c>
      <c r="B110" s="25" t="s">
        <v>105</v>
      </c>
      <c r="C110" s="25" t="s">
        <v>102</v>
      </c>
      <c r="D110" s="26">
        <f>'Aufteilung Kostenersätze IST_24'!D103</f>
        <v>1333239.8400000001</v>
      </c>
      <c r="E110" s="40">
        <f>'Aufteilung Kostenersätze IST_24'!E103</f>
        <v>1.2072470449000091E-2</v>
      </c>
      <c r="F110" s="26"/>
      <c r="G110" s="26"/>
      <c r="H110" s="26">
        <f>'Aufteilung Kostenersätze_PLAN'!O103</f>
        <v>3225.4399627724738</v>
      </c>
      <c r="I110" s="26">
        <f>'Aufteilung Kostenersätze IST_24'!O103</f>
        <v>3178.8791156837583</v>
      </c>
      <c r="J110" s="26">
        <f t="shared" si="4"/>
        <v>46.560847088715491</v>
      </c>
    </row>
    <row r="111" spans="1:12" x14ac:dyDescent="0.25">
      <c r="A111" s="25">
        <v>61207</v>
      </c>
      <c r="B111" s="25" t="s">
        <v>106</v>
      </c>
      <c r="C111" s="25" t="s">
        <v>102</v>
      </c>
      <c r="D111" s="26">
        <f>'Aufteilung Kostenersätze IST_24'!D104</f>
        <v>6693343.4500000002</v>
      </c>
      <c r="E111" s="40">
        <f>'Aufteilung Kostenersätze IST_24'!E104</f>
        <v>6.0608143096843932E-2</v>
      </c>
      <c r="F111" s="26"/>
      <c r="G111" s="26"/>
      <c r="H111" s="26">
        <f>'Aufteilung Kostenersätze_PLAN'!O104</f>
        <v>15824.676109078915</v>
      </c>
      <c r="I111" s="26">
        <f>'Aufteilung Kostenersätze IST_24'!O104</f>
        <v>15959.116333715074</v>
      </c>
      <c r="J111" s="26">
        <f t="shared" si="4"/>
        <v>-134.44022463615875</v>
      </c>
    </row>
    <row r="112" spans="1:12" x14ac:dyDescent="0.25">
      <c r="A112" s="25">
        <v>61213</v>
      </c>
      <c r="B112" s="25" t="s">
        <v>107</v>
      </c>
      <c r="C112" s="25" t="s">
        <v>102</v>
      </c>
      <c r="D112" s="26">
        <f>'Aufteilung Kostenersätze IST_24'!D105</f>
        <v>4247423.51</v>
      </c>
      <c r="E112" s="40">
        <f>'Aufteilung Kostenersätze IST_24'!E105</f>
        <v>3.8460367947647914E-2</v>
      </c>
      <c r="F112" s="26"/>
      <c r="G112" s="26"/>
      <c r="H112" s="26">
        <f>'Aufteilung Kostenersätze_PLAN'!O105</f>
        <v>10902.478970691131</v>
      </c>
      <c r="I112" s="26">
        <f>'Aufteilung Kostenersätze IST_24'!O105</f>
        <v>10127.244540939611</v>
      </c>
      <c r="J112" s="26">
        <f t="shared" si="4"/>
        <v>775.2344297515192</v>
      </c>
    </row>
    <row r="113" spans="1:10" x14ac:dyDescent="0.25">
      <c r="A113" s="25">
        <v>61215</v>
      </c>
      <c r="B113" s="25" t="s">
        <v>108</v>
      </c>
      <c r="C113" s="25" t="s">
        <v>102</v>
      </c>
      <c r="D113" s="26">
        <f>'Aufteilung Kostenersätze IST_24'!D106</f>
        <v>1743449.88</v>
      </c>
      <c r="E113" s="40">
        <f>'Aufteilung Kostenersätze IST_24'!E106</f>
        <v>1.5786917345353819E-2</v>
      </c>
      <c r="F113" s="26"/>
      <c r="G113" s="26"/>
      <c r="H113" s="26">
        <f>'Aufteilung Kostenersätze_PLAN'!O106</f>
        <v>4028.0730265473539</v>
      </c>
      <c r="I113" s="26">
        <f>'Aufteilung Kostenersätze IST_24'!O106</f>
        <v>4156.9537951801331</v>
      </c>
      <c r="J113" s="26">
        <f t="shared" si="4"/>
        <v>-128.88076863277911</v>
      </c>
    </row>
    <row r="114" spans="1:10" x14ac:dyDescent="0.25">
      <c r="A114" s="25">
        <v>61217</v>
      </c>
      <c r="B114" s="25" t="s">
        <v>109</v>
      </c>
      <c r="C114" s="25" t="s">
        <v>102</v>
      </c>
      <c r="D114" s="26">
        <f>'Aufteilung Kostenersätze IST_24'!D107</f>
        <v>3665451.43</v>
      </c>
      <c r="E114" s="40">
        <f>'Aufteilung Kostenersätze IST_24'!E107</f>
        <v>3.3190617879315792E-2</v>
      </c>
      <c r="F114" s="26"/>
      <c r="G114" s="26"/>
      <c r="H114" s="26">
        <f>'Aufteilung Kostenersätze_PLAN'!O107</f>
        <v>9128.0130254138767</v>
      </c>
      <c r="I114" s="26">
        <f>'Aufteilung Kostenersätze IST_24'!O107</f>
        <v>8739.6330733562299</v>
      </c>
      <c r="J114" s="26">
        <f t="shared" si="4"/>
        <v>388.37995205764673</v>
      </c>
    </row>
    <row r="115" spans="1:10" x14ac:dyDescent="0.25">
      <c r="A115" s="25">
        <v>61222</v>
      </c>
      <c r="B115" s="25" t="s">
        <v>110</v>
      </c>
      <c r="C115" s="25" t="s">
        <v>102</v>
      </c>
      <c r="D115" s="26">
        <f>'Aufteilung Kostenersätze IST_24'!D108</f>
        <v>1884299.14</v>
      </c>
      <c r="E115" s="40">
        <f>'Aufteilung Kostenersätze IST_24'!E108</f>
        <v>1.7062305672418461E-2</v>
      </c>
      <c r="F115" s="26"/>
      <c r="G115" s="26"/>
      <c r="H115" s="26">
        <f>'Aufteilung Kostenersätze_PLAN'!O108</f>
        <v>4428.1484420404977</v>
      </c>
      <c r="I115" s="26">
        <f>'Aufteilung Kostenersätze IST_24'!O108</f>
        <v>4492.7844219288145</v>
      </c>
      <c r="J115" s="26">
        <f t="shared" si="4"/>
        <v>-64.635979888316797</v>
      </c>
    </row>
    <row r="116" spans="1:10" x14ac:dyDescent="0.25">
      <c r="A116" s="25">
        <v>61236</v>
      </c>
      <c r="B116" s="25" t="s">
        <v>111</v>
      </c>
      <c r="C116" s="25" t="s">
        <v>102</v>
      </c>
      <c r="D116" s="26">
        <f>'Aufteilung Kostenersätze IST_24'!D109</f>
        <v>4233019.26</v>
      </c>
      <c r="E116" s="40">
        <f>'Aufteilung Kostenersätze IST_24'!E109</f>
        <v>3.8329937640025985E-2</v>
      </c>
      <c r="F116" s="26"/>
      <c r="G116" s="26"/>
      <c r="H116" s="26">
        <f>'Aufteilung Kostenersätze_PLAN'!O109</f>
        <v>10160.713708038462</v>
      </c>
      <c r="I116" s="26">
        <f>'Aufteilung Kostenersätze IST_24'!O109</f>
        <v>10092.900105581239</v>
      </c>
      <c r="J116" s="26">
        <f t="shared" si="4"/>
        <v>67.813602457223169</v>
      </c>
    </row>
    <row r="117" spans="1:10" x14ac:dyDescent="0.25">
      <c r="A117" s="25">
        <v>61243</v>
      </c>
      <c r="B117" s="25" t="s">
        <v>112</v>
      </c>
      <c r="C117" s="25" t="s">
        <v>102</v>
      </c>
      <c r="D117" s="26">
        <f>'Aufteilung Kostenersätze IST_24'!D110</f>
        <v>1637283.32</v>
      </c>
      <c r="E117" s="40">
        <f>'Aufteilung Kostenersätze IST_24'!E110</f>
        <v>1.4825580442706212E-2</v>
      </c>
      <c r="F117" s="26"/>
      <c r="G117" s="26"/>
      <c r="H117" s="26">
        <f>'Aufteilung Kostenersätze_PLAN'!O110</f>
        <v>3916.785842630688</v>
      </c>
      <c r="I117" s="26">
        <f>'Aufteilung Kostenersätze IST_24'!O110</f>
        <v>3903.8180500256931</v>
      </c>
      <c r="J117" s="26">
        <f t="shared" si="4"/>
        <v>12.967792604994884</v>
      </c>
    </row>
    <row r="118" spans="1:10" x14ac:dyDescent="0.25">
      <c r="A118" s="25">
        <v>61247</v>
      </c>
      <c r="B118" s="25" t="s">
        <v>113</v>
      </c>
      <c r="C118" s="25" t="s">
        <v>102</v>
      </c>
      <c r="D118" s="26">
        <f>'Aufteilung Kostenersätze IST_24'!D111</f>
        <v>4510832.99</v>
      </c>
      <c r="E118" s="40">
        <f>'Aufteilung Kostenersätze IST_24'!E111</f>
        <v>4.0845537568206573E-2</v>
      </c>
      <c r="F118" s="26"/>
      <c r="G118" s="26"/>
      <c r="H118" s="26">
        <f>'Aufteilung Kostenersätze_PLAN'!O111</f>
        <v>10447.042246559082</v>
      </c>
      <c r="I118" s="26">
        <f>'Aufteilung Kostenersätze IST_24'!O111</f>
        <v>10755.298751234677</v>
      </c>
      <c r="J118" s="26">
        <f t="shared" si="4"/>
        <v>-308.25650467559535</v>
      </c>
    </row>
    <row r="119" spans="1:10" x14ac:dyDescent="0.25">
      <c r="A119" s="25">
        <v>61251</v>
      </c>
      <c r="B119" s="25" t="s">
        <v>114</v>
      </c>
      <c r="C119" s="25" t="s">
        <v>102</v>
      </c>
      <c r="D119" s="26">
        <f>'Aufteilung Kostenersätze IST_24'!D112</f>
        <v>749870.98</v>
      </c>
      <c r="E119" s="40">
        <f>'Aufteilung Kostenersätze IST_24'!E112</f>
        <v>6.7900725548470982E-3</v>
      </c>
      <c r="F119" s="26"/>
      <c r="G119" s="26"/>
      <c r="H119" s="26">
        <f>'Aufteilung Kostenersätze_PLAN'!O112</f>
        <v>1448.4240602809289</v>
      </c>
      <c r="I119" s="26">
        <f>'Aufteilung Kostenersätze IST_24'!O112</f>
        <v>1787.9372684957514</v>
      </c>
      <c r="J119" s="26">
        <f t="shared" si="4"/>
        <v>-339.5132082148225</v>
      </c>
    </row>
    <row r="120" spans="1:10" x14ac:dyDescent="0.25">
      <c r="A120" s="25">
        <v>61252</v>
      </c>
      <c r="B120" s="25" t="s">
        <v>115</v>
      </c>
      <c r="C120" s="25" t="s">
        <v>102</v>
      </c>
      <c r="D120" s="26">
        <f>'Aufteilung Kostenersätze IST_24'!D113</f>
        <v>1302877.97</v>
      </c>
      <c r="E120" s="40">
        <f>'Aufteilung Kostenersätze IST_24'!E113</f>
        <v>1.1797544087400077E-2</v>
      </c>
      <c r="F120" s="26"/>
      <c r="G120" s="26"/>
      <c r="H120" s="26">
        <f>'Aufteilung Kostenersätze_PLAN'!O113</f>
        <v>3155.0127263759596</v>
      </c>
      <c r="I120" s="26">
        <f>'Aufteilung Kostenersätze IST_24'!O113</f>
        <v>3106.4865036717247</v>
      </c>
      <c r="J120" s="26">
        <f t="shared" si="4"/>
        <v>48.526222704234897</v>
      </c>
    </row>
    <row r="121" spans="1:10" x14ac:dyDescent="0.25">
      <c r="A121" s="25">
        <v>61253</v>
      </c>
      <c r="B121" s="25" t="s">
        <v>116</v>
      </c>
      <c r="C121" s="25" t="s">
        <v>102</v>
      </c>
      <c r="D121" s="26">
        <f>'Aufteilung Kostenersätze IST_24'!D114</f>
        <v>5953632.3899999997</v>
      </c>
      <c r="E121" s="40">
        <f>'Aufteilung Kostenersätze IST_24'!E114</f>
        <v>5.3910068493366332E-2</v>
      </c>
      <c r="F121" s="26"/>
      <c r="G121" s="26"/>
      <c r="H121" s="26">
        <f>'Aufteilung Kostenersätze_PLAN'!O114</f>
        <v>13963.734827110859</v>
      </c>
      <c r="I121" s="26">
        <f>'Aufteilung Kostenersätze IST_24'!O114</f>
        <v>14195.403631974705</v>
      </c>
      <c r="J121" s="26">
        <f t="shared" si="4"/>
        <v>-231.66880486384616</v>
      </c>
    </row>
    <row r="122" spans="1:10" x14ac:dyDescent="0.25">
      <c r="A122" s="25">
        <v>61254</v>
      </c>
      <c r="B122" s="25" t="s">
        <v>117</v>
      </c>
      <c r="C122" s="25" t="s">
        <v>102</v>
      </c>
      <c r="D122" s="26">
        <f>'Aufteilung Kostenersätze IST_24'!D115</f>
        <v>1555486.38</v>
      </c>
      <c r="E122" s="40">
        <f>'Aufteilung Kostenersätze IST_24'!E115</f>
        <v>1.4084910151178893E-2</v>
      </c>
      <c r="F122" s="26"/>
      <c r="G122" s="26"/>
      <c r="H122" s="26">
        <f>'Aufteilung Kostenersätze_PLAN'!O115</f>
        <v>3753.4294137838324</v>
      </c>
      <c r="I122" s="26">
        <f>'Aufteilung Kostenersätze IST_24'!O115</f>
        <v>3708.787436259428</v>
      </c>
      <c r="J122" s="26">
        <f t="shared" si="4"/>
        <v>44.64197752440441</v>
      </c>
    </row>
    <row r="123" spans="1:10" x14ac:dyDescent="0.25">
      <c r="A123" s="25">
        <v>61255</v>
      </c>
      <c r="B123" s="25" t="s">
        <v>118</v>
      </c>
      <c r="C123" s="25" t="s">
        <v>102</v>
      </c>
      <c r="D123" s="26">
        <f>'Aufteilung Kostenersätze IST_24'!D116</f>
        <v>7070116.4900000002</v>
      </c>
      <c r="E123" s="40">
        <f>'Aufteilung Kostenersätze IST_24'!E116</f>
        <v>6.4019818367048828E-2</v>
      </c>
      <c r="F123" s="26"/>
      <c r="G123" s="26"/>
      <c r="H123" s="26">
        <f>'Aufteilung Kostenersätze_PLAN'!O116</f>
        <v>16719.4708989797</v>
      </c>
      <c r="I123" s="26">
        <f>'Aufteilung Kostenersätze IST_24'!O116</f>
        <v>16857.466287170322</v>
      </c>
      <c r="J123" s="26">
        <f t="shared" si="4"/>
        <v>-137.99538819062218</v>
      </c>
    </row>
    <row r="124" spans="1:10" x14ac:dyDescent="0.25">
      <c r="A124" s="25">
        <v>61256</v>
      </c>
      <c r="B124" s="25" t="s">
        <v>119</v>
      </c>
      <c r="C124" s="25" t="s">
        <v>102</v>
      </c>
      <c r="D124" s="26">
        <f>'Aufteilung Kostenersätze IST_24'!D117</f>
        <v>1772183.7</v>
      </c>
      <c r="E124" s="40">
        <f>'Aufteilung Kostenersätze IST_24'!E117</f>
        <v>1.6047101734110825E-2</v>
      </c>
      <c r="F124" s="26"/>
      <c r="G124" s="26"/>
      <c r="H124" s="26">
        <f>'Aufteilung Kostenersätze_PLAN'!O117</f>
        <v>4125.2529895082625</v>
      </c>
      <c r="I124" s="26">
        <f>'Aufteilung Kostenersätze IST_24'!O117</f>
        <v>4225.4646043919374</v>
      </c>
      <c r="J124" s="26">
        <f t="shared" si="4"/>
        <v>-100.21161488367488</v>
      </c>
    </row>
    <row r="125" spans="1:10" x14ac:dyDescent="0.25">
      <c r="A125" s="25">
        <v>61257</v>
      </c>
      <c r="B125" s="25" t="s">
        <v>120</v>
      </c>
      <c r="C125" s="25" t="s">
        <v>102</v>
      </c>
      <c r="D125" s="26">
        <f>'Aufteilung Kostenersätze IST_24'!D118</f>
        <v>4869499.9000000004</v>
      </c>
      <c r="E125" s="40">
        <f>'Aufteilung Kostenersätze IST_24'!E118</f>
        <v>4.4093262052654306E-2</v>
      </c>
      <c r="F125" s="26"/>
      <c r="G125" s="26"/>
      <c r="H125" s="26">
        <f>'Aufteilung Kostenersätze_PLAN'!O118</f>
        <v>11690.562647511504</v>
      </c>
      <c r="I125" s="26">
        <f>'Aufteilung Kostenersätze IST_24'!O118</f>
        <v>11610.47777865245</v>
      </c>
      <c r="J125" s="26">
        <f t="shared" si="4"/>
        <v>80.084868859054041</v>
      </c>
    </row>
    <row r="126" spans="1:10" x14ac:dyDescent="0.25">
      <c r="A126" s="25">
        <v>61258</v>
      </c>
      <c r="B126" s="25" t="s">
        <v>121</v>
      </c>
      <c r="C126" s="25" t="s">
        <v>102</v>
      </c>
      <c r="D126" s="26">
        <f>'Aufteilung Kostenersätze IST_24'!D119</f>
        <v>3128564.24</v>
      </c>
      <c r="E126" s="40">
        <f>'Aufteilung Kostenersätze IST_24'!E119</f>
        <v>2.832911093865784E-2</v>
      </c>
      <c r="F126" s="26"/>
      <c r="G126" s="26"/>
      <c r="H126" s="26">
        <f>'Aufteilung Kostenersätze_PLAN'!O119</f>
        <v>7382.1008597237087</v>
      </c>
      <c r="I126" s="26">
        <f>'Aufteilung Kostenersätze IST_24'!O119</f>
        <v>7459.5187049098595</v>
      </c>
      <c r="J126" s="26">
        <f t="shared" si="4"/>
        <v>-77.417845186150771</v>
      </c>
    </row>
    <row r="127" spans="1:10" x14ac:dyDescent="0.25">
      <c r="A127" s="25">
        <v>61259</v>
      </c>
      <c r="B127" s="25" t="s">
        <v>102</v>
      </c>
      <c r="C127" s="25" t="s">
        <v>102</v>
      </c>
      <c r="D127" s="26">
        <f>'Aufteilung Kostenersätze IST_24'!D120</f>
        <v>13067012.25</v>
      </c>
      <c r="E127" s="40">
        <f>'Aufteilung Kostenersätze IST_24'!E120</f>
        <v>0.11832163614676199</v>
      </c>
      <c r="F127" s="26"/>
      <c r="G127" s="26"/>
      <c r="H127" s="26">
        <f>'Aufteilung Kostenersätze_PLAN'!O120</f>
        <v>30502.27036817346</v>
      </c>
      <c r="I127" s="26">
        <f>'Aufteilung Kostenersätze IST_24'!O120</f>
        <v>31156.02391982888</v>
      </c>
      <c r="J127" s="26">
        <f t="shared" si="4"/>
        <v>-653.75355165541987</v>
      </c>
    </row>
    <row r="128" spans="1:10" x14ac:dyDescent="0.25">
      <c r="A128" s="25">
        <v>61260</v>
      </c>
      <c r="B128" s="25" t="s">
        <v>122</v>
      </c>
      <c r="C128" s="25" t="s">
        <v>102</v>
      </c>
      <c r="D128" s="26">
        <f>'Aufteilung Kostenersätze IST_24'!D121</f>
        <v>1543775.45</v>
      </c>
      <c r="E128" s="40">
        <f>'Aufteilung Kostenersätze IST_24'!E121</f>
        <v>1.3978867823224375E-2</v>
      </c>
      <c r="F128" s="26"/>
      <c r="G128" s="26"/>
      <c r="H128" s="26">
        <f>'Aufteilung Kostenersätze_PLAN'!O121</f>
        <v>3873.7613652213809</v>
      </c>
      <c r="I128" s="26">
        <f>'Aufteilung Kostenersätze IST_24'!O121</f>
        <v>3680.8647552193574</v>
      </c>
      <c r="J128" s="26">
        <f t="shared" si="4"/>
        <v>192.89661000202341</v>
      </c>
    </row>
    <row r="129" spans="1:12" x14ac:dyDescent="0.25">
      <c r="A129" s="25">
        <v>61261</v>
      </c>
      <c r="B129" s="25" t="s">
        <v>123</v>
      </c>
      <c r="C129" s="25" t="s">
        <v>102</v>
      </c>
      <c r="D129" s="26">
        <f>'Aufteilung Kostenersätze IST_24'!D122</f>
        <v>2217323.87</v>
      </c>
      <c r="E129" s="40">
        <f>'Aufteilung Kostenersätze IST_24'!E122</f>
        <v>2.0077840530506139E-2</v>
      </c>
      <c r="F129" s="26"/>
      <c r="G129" s="26"/>
      <c r="H129" s="26">
        <f>'Aufteilung Kostenersätze_PLAN'!O122</f>
        <v>5389.9770494910581</v>
      </c>
      <c r="I129" s="26">
        <f>'Aufteilung Kostenersätze IST_24'!O122</f>
        <v>5286.8241193948179</v>
      </c>
      <c r="J129" s="26">
        <f t="shared" si="4"/>
        <v>103.1529300962402</v>
      </c>
    </row>
    <row r="130" spans="1:12" x14ac:dyDescent="0.25">
      <c r="A130" s="25">
        <v>61262</v>
      </c>
      <c r="B130" s="25" t="s">
        <v>124</v>
      </c>
      <c r="C130" s="25" t="s">
        <v>102</v>
      </c>
      <c r="D130" s="26">
        <f>'Aufteilung Kostenersätze IST_24'!D123</f>
        <v>2161257.16</v>
      </c>
      <c r="E130" s="40">
        <f>'Aufteilung Kostenersätze IST_24'!E123</f>
        <v>1.9570157157012245E-2</v>
      </c>
      <c r="F130" s="26"/>
      <c r="G130" s="26"/>
      <c r="H130" s="26">
        <f>'Aufteilung Kostenersätze_PLAN'!O123</f>
        <v>5169.2321461082329</v>
      </c>
      <c r="I130" s="26">
        <f>'Aufteilung Kostenersätze IST_24'!O123</f>
        <v>5153.1427755309132</v>
      </c>
      <c r="J130" s="26">
        <f t="shared" si="4"/>
        <v>16.089370577319642</v>
      </c>
    </row>
    <row r="131" spans="1:12" x14ac:dyDescent="0.25">
      <c r="A131" s="25">
        <v>61263</v>
      </c>
      <c r="B131" s="25" t="s">
        <v>125</v>
      </c>
      <c r="C131" s="25" t="s">
        <v>102</v>
      </c>
      <c r="D131" s="26">
        <f>'Aufteilung Kostenersätze IST_24'!D124</f>
        <v>7450216.1500000004</v>
      </c>
      <c r="E131" s="40">
        <f>'Aufteilung Kostenersätze IST_24'!E124</f>
        <v>6.7461616140677458E-2</v>
      </c>
      <c r="F131" s="26"/>
      <c r="G131" s="26"/>
      <c r="H131" s="26">
        <f>'Aufteilung Kostenersätze_PLAN'!O124</f>
        <v>17587.934714177823</v>
      </c>
      <c r="I131" s="26">
        <f>'Aufteilung Kostenersätze IST_24'!O124</f>
        <v>17763.747988932624</v>
      </c>
      <c r="J131" s="26">
        <f t="shared" si="4"/>
        <v>-175.81327475480066</v>
      </c>
    </row>
    <row r="132" spans="1:12" x14ac:dyDescent="0.25">
      <c r="A132" s="25">
        <v>61264</v>
      </c>
      <c r="B132" s="25" t="s">
        <v>126</v>
      </c>
      <c r="C132" s="25" t="s">
        <v>102</v>
      </c>
      <c r="D132" s="26">
        <f>'Aufteilung Kostenersätze IST_24'!D125</f>
        <v>2424838.2200000002</v>
      </c>
      <c r="E132" s="40">
        <f>'Aufteilung Kostenersätze IST_24'!E125</f>
        <v>2.1956880432372903E-2</v>
      </c>
      <c r="F132" s="26"/>
      <c r="G132" s="26"/>
      <c r="H132" s="26">
        <f>'Aufteilung Kostenersätze_PLAN'!O125</f>
        <v>5647.738339303256</v>
      </c>
      <c r="I132" s="26">
        <f>'Aufteilung Kostenersätze IST_24'!O125</f>
        <v>5781.6060885712641</v>
      </c>
      <c r="J132" s="26">
        <f t="shared" si="4"/>
        <v>-133.86774926800808</v>
      </c>
    </row>
    <row r="133" spans="1:12" x14ac:dyDescent="0.25">
      <c r="A133" s="25">
        <v>61265</v>
      </c>
      <c r="B133" s="25" t="s">
        <v>127</v>
      </c>
      <c r="C133" s="25" t="s">
        <v>102</v>
      </c>
      <c r="D133" s="26">
        <f>'Aufteilung Kostenersätze IST_24'!D126</f>
        <v>11941897.300000001</v>
      </c>
      <c r="E133" s="40">
        <f>'Aufteilung Kostenersätze IST_24'!E126</f>
        <v>0.10813373403186329</v>
      </c>
      <c r="F133" s="26"/>
      <c r="G133" s="26"/>
      <c r="H133" s="26">
        <f>'Aufteilung Kostenersätze_PLAN'!O126</f>
        <v>29195.945958861761</v>
      </c>
      <c r="I133" s="26">
        <f>'Aufteilung Kostenersätze IST_24'!O126</f>
        <v>28473.382500038595</v>
      </c>
      <c r="J133" s="26">
        <f t="shared" si="4"/>
        <v>722.563458823166</v>
      </c>
    </row>
    <row r="134" spans="1:12" x14ac:dyDescent="0.25">
      <c r="A134" s="25">
        <v>61266</v>
      </c>
      <c r="B134" s="25" t="s">
        <v>128</v>
      </c>
      <c r="C134" s="25" t="s">
        <v>102</v>
      </c>
      <c r="D134" s="26">
        <f>'Aufteilung Kostenersätze IST_24'!D127</f>
        <v>1558066.4</v>
      </c>
      <c r="E134" s="40">
        <f>'Aufteilung Kostenersätze IST_24'!E127</f>
        <v>1.4108272200731679E-2</v>
      </c>
      <c r="F134" s="26"/>
      <c r="G134" s="26"/>
      <c r="H134" s="26">
        <f>'Aufteilung Kostenersätze_PLAN'!O127</f>
        <v>3702.0476412246603</v>
      </c>
      <c r="I134" s="26">
        <f>'Aufteilung Kostenersätze IST_24'!O127</f>
        <v>3714.9390463823643</v>
      </c>
      <c r="J134" s="26">
        <f t="shared" si="4"/>
        <v>-12.891405157703957</v>
      </c>
    </row>
    <row r="135" spans="1:12" x14ac:dyDescent="0.25">
      <c r="A135" s="25">
        <v>61267</v>
      </c>
      <c r="B135" s="25" t="s">
        <v>129</v>
      </c>
      <c r="C135" s="25" t="s">
        <v>102</v>
      </c>
      <c r="D135" s="26">
        <f>'Aufteilung Kostenersätze IST_24'!D128</f>
        <v>4104231.2</v>
      </c>
      <c r="E135" s="40">
        <f>'Aufteilung Kostenersätze IST_24'!E128</f>
        <v>3.7163763331482941E-2</v>
      </c>
      <c r="F135" s="26"/>
      <c r="G135" s="26"/>
      <c r="H135" s="26">
        <f>'Aufteilung Kostenersätze_PLAN'!O128</f>
        <v>9555.061387605203</v>
      </c>
      <c r="I135" s="26">
        <f>'Aufteilung Kostenersätze IST_24'!O128</f>
        <v>9785.827317924799</v>
      </c>
      <c r="J135" s="26">
        <f t="shared" si="4"/>
        <v>-230.76593031959601</v>
      </c>
      <c r="L135" s="54"/>
    </row>
    <row r="136" spans="1:12" x14ac:dyDescent="0.25">
      <c r="A136" s="62" t="s">
        <v>322</v>
      </c>
      <c r="B136" s="63"/>
      <c r="C136" s="64"/>
      <c r="D136" s="37"/>
      <c r="E136" s="39"/>
      <c r="F136" s="36">
        <f>Kostenersätze_PLAN!I7</f>
        <v>173711.87166666667</v>
      </c>
      <c r="G136" s="36">
        <f>Kostenersätze_IST_2024!K7</f>
        <v>173711.87166666667</v>
      </c>
      <c r="H136" s="26"/>
      <c r="I136" s="26"/>
      <c r="J136" s="26"/>
    </row>
    <row r="137" spans="1:12" x14ac:dyDescent="0.25">
      <c r="A137" s="25">
        <v>61410</v>
      </c>
      <c r="B137" s="25" t="s">
        <v>130</v>
      </c>
      <c r="C137" s="25" t="s">
        <v>131</v>
      </c>
      <c r="D137" s="26">
        <f>'Aufteilung Kostenersätze IST_24'!D129</f>
        <v>905539.39</v>
      </c>
      <c r="E137" s="40">
        <f>'Aufteilung Kostenersätze IST_24'!E129</f>
        <v>2.6514444660415127E-2</v>
      </c>
      <c r="F137" s="26"/>
      <c r="G137" s="26"/>
      <c r="H137" s="26">
        <f>'Aufteilung Kostenersätze_PLAN'!O129</f>
        <v>4607.6626403460486</v>
      </c>
      <c r="I137" s="26">
        <f>'Aufteilung Kostenersätze IST_24'!O129</f>
        <v>4605.8738081629672</v>
      </c>
      <c r="J137" s="26">
        <f>H137-I137</f>
        <v>1.7888321830814675</v>
      </c>
    </row>
    <row r="138" spans="1:12" x14ac:dyDescent="0.25">
      <c r="A138" s="25">
        <v>61413</v>
      </c>
      <c r="B138" s="25" t="s">
        <v>132</v>
      </c>
      <c r="C138" s="25" t="s">
        <v>131</v>
      </c>
      <c r="D138" s="26">
        <f>'Aufteilung Kostenersätze IST_24'!D130</f>
        <v>718722.96</v>
      </c>
      <c r="E138" s="40">
        <f>'Aufteilung Kostenersätze IST_24'!E130</f>
        <v>2.1044407741434366E-2</v>
      </c>
      <c r="F138" s="26"/>
      <c r="G138" s="26"/>
      <c r="H138" s="26">
        <f>'Aufteilung Kostenersätze_PLAN'!O130</f>
        <v>3755.650191094071</v>
      </c>
      <c r="I138" s="26">
        <f>'Aufteilung Kostenersätze IST_24'!O130</f>
        <v>3655.6634568810528</v>
      </c>
      <c r="J138" s="26">
        <f t="shared" ref="J138:J150" si="5">H138-I138</f>
        <v>99.986734213018281</v>
      </c>
    </row>
    <row r="139" spans="1:12" x14ac:dyDescent="0.25">
      <c r="A139" s="25">
        <v>61425</v>
      </c>
      <c r="B139" s="25" t="s">
        <v>133</v>
      </c>
      <c r="C139" s="25" t="s">
        <v>131</v>
      </c>
      <c r="D139" s="26">
        <f>'Aufteilung Kostenersätze IST_24'!D131</f>
        <v>2143596.85</v>
      </c>
      <c r="E139" s="40">
        <f>'Aufteilung Kostenersätze IST_24'!E131</f>
        <v>6.2765110696692258E-2</v>
      </c>
      <c r="F139" s="26"/>
      <c r="G139" s="26"/>
      <c r="H139" s="26">
        <f>'Aufteilung Kostenersätze_PLAN'!O131</f>
        <v>10831.56788321143</v>
      </c>
      <c r="I139" s="26">
        <f>'Aufteilung Kostenersätze IST_24'!O131</f>
        <v>10903.044854487933</v>
      </c>
      <c r="J139" s="26">
        <f t="shared" si="5"/>
        <v>-71.476971276502809</v>
      </c>
    </row>
    <row r="140" spans="1:12" x14ac:dyDescent="0.25">
      <c r="A140" s="25">
        <v>61428</v>
      </c>
      <c r="B140" s="25" t="s">
        <v>134</v>
      </c>
      <c r="C140" s="25" t="s">
        <v>131</v>
      </c>
      <c r="D140" s="26">
        <f>'Aufteilung Kostenersätze IST_24'!D132</f>
        <v>913672.02</v>
      </c>
      <c r="E140" s="40">
        <f>'Aufteilung Kostenersätze IST_24'!E132</f>
        <v>2.6752570323925612E-2</v>
      </c>
      <c r="F140" s="26"/>
      <c r="G140" s="26"/>
      <c r="H140" s="26">
        <f>'Aufteilung Kostenersätze_PLAN'!O132</f>
        <v>4687.8285841162342</v>
      </c>
      <c r="I140" s="26">
        <f>'Aufteilung Kostenersätze IST_24'!O132</f>
        <v>4647.2390628632411</v>
      </c>
      <c r="J140" s="26">
        <f t="shared" si="5"/>
        <v>40.589521252993109</v>
      </c>
    </row>
    <row r="141" spans="1:12" x14ac:dyDescent="0.25">
      <c r="A141" s="25">
        <v>61437</v>
      </c>
      <c r="B141" s="25" t="s">
        <v>135</v>
      </c>
      <c r="C141" s="25" t="s">
        <v>131</v>
      </c>
      <c r="D141" s="26">
        <f>'Aufteilung Kostenersätze IST_24'!D133</f>
        <v>1385922.66</v>
      </c>
      <c r="E141" s="40">
        <f>'Aufteilung Kostenersätze IST_24'!E133</f>
        <v>4.0580200130427596E-2</v>
      </c>
      <c r="F141" s="26"/>
      <c r="G141" s="26"/>
      <c r="H141" s="26">
        <f>'Aufteilung Kostenersätze_PLAN'!O133</f>
        <v>7084.8189565807352</v>
      </c>
      <c r="I141" s="26">
        <f>'Aufteilung Kostenersätze IST_24'!O133</f>
        <v>7049.2625172644885</v>
      </c>
      <c r="J141" s="26">
        <f t="shared" si="5"/>
        <v>35.556439316246724</v>
      </c>
    </row>
    <row r="142" spans="1:12" x14ac:dyDescent="0.25">
      <c r="A142" s="25">
        <v>61438</v>
      </c>
      <c r="B142" s="25" t="s">
        <v>131</v>
      </c>
      <c r="C142" s="25" t="s">
        <v>131</v>
      </c>
      <c r="D142" s="26">
        <f>'Aufteilung Kostenersätze IST_24'!D134</f>
        <v>5291617.78</v>
      </c>
      <c r="E142" s="40">
        <f>'Aufteilung Kostenersätze IST_24'!E134</f>
        <v>0.15494003722121766</v>
      </c>
      <c r="F142" s="26"/>
      <c r="G142" s="26"/>
      <c r="H142" s="26">
        <f>'Aufteilung Kostenersätze_PLAN'!O134</f>
        <v>26780.929507315326</v>
      </c>
      <c r="I142" s="26">
        <f>'Aufteilung Kostenersätze IST_24'!O134</f>
        <v>26914.923861800718</v>
      </c>
      <c r="J142" s="26">
        <f t="shared" si="5"/>
        <v>-133.99435448539225</v>
      </c>
    </row>
    <row r="143" spans="1:12" x14ac:dyDescent="0.25">
      <c r="A143" s="25">
        <v>61439</v>
      </c>
      <c r="B143" s="25" t="s">
        <v>136</v>
      </c>
      <c r="C143" s="25" t="s">
        <v>131</v>
      </c>
      <c r="D143" s="26">
        <f>'Aufteilung Kostenersätze IST_24'!D135</f>
        <v>5746232.5199999996</v>
      </c>
      <c r="E143" s="40">
        <f>'Aufteilung Kostenersätze IST_24'!E135</f>
        <v>0.16825128298109454</v>
      </c>
      <c r="F143" s="26"/>
      <c r="G143" s="26"/>
      <c r="H143" s="26">
        <f>'Aufteilung Kostenersätze_PLAN'!O135</f>
        <v>28863.3601440251</v>
      </c>
      <c r="I143" s="26">
        <f>'Aufteilung Kostenersätze IST_24'!O135</f>
        <v>29227.245276963913</v>
      </c>
      <c r="J143" s="26">
        <f t="shared" si="5"/>
        <v>-363.8851329388126</v>
      </c>
    </row>
    <row r="144" spans="1:12" x14ac:dyDescent="0.25">
      <c r="A144" s="25">
        <v>61440</v>
      </c>
      <c r="B144" s="25" t="s">
        <v>137</v>
      </c>
      <c r="C144" s="25" t="s">
        <v>131</v>
      </c>
      <c r="D144" s="26">
        <f>'Aufteilung Kostenersätze IST_24'!D136</f>
        <v>3260860.83</v>
      </c>
      <c r="E144" s="40">
        <f>'Aufteilung Kostenersätze IST_24'!E136</f>
        <v>9.5478910113838703E-2</v>
      </c>
      <c r="F144" s="26"/>
      <c r="G144" s="26"/>
      <c r="H144" s="26">
        <f>'Aufteilung Kostenersätze_PLAN'!O136</f>
        <v>17095.273887132815</v>
      </c>
      <c r="I144" s="26">
        <f>'Aufteilung Kostenersätze IST_24'!O136</f>
        <v>16585.820180568349</v>
      </c>
      <c r="J144" s="26">
        <f t="shared" si="5"/>
        <v>509.45370656446539</v>
      </c>
    </row>
    <row r="145" spans="1:12" x14ac:dyDescent="0.25">
      <c r="A145" s="25">
        <v>61441</v>
      </c>
      <c r="B145" s="25" t="s">
        <v>138</v>
      </c>
      <c r="C145" s="25" t="s">
        <v>131</v>
      </c>
      <c r="D145" s="26">
        <f>'Aufteilung Kostenersätze IST_24'!D137</f>
        <v>1139831.8999999999</v>
      </c>
      <c r="E145" s="40">
        <f>'Aufteilung Kostenersätze IST_24'!E137</f>
        <v>3.3374594378192457E-2</v>
      </c>
      <c r="F145" s="26"/>
      <c r="G145" s="26"/>
      <c r="H145" s="26">
        <f>'Aufteilung Kostenersätze_PLAN'!O137</f>
        <v>5677.6009415428725</v>
      </c>
      <c r="I145" s="26">
        <f>'Aufteilung Kostenersätze IST_24'!O137</f>
        <v>5797.5632555516231</v>
      </c>
      <c r="J145" s="26">
        <f t="shared" si="5"/>
        <v>-119.96231400875058</v>
      </c>
    </row>
    <row r="146" spans="1:12" x14ac:dyDescent="0.25">
      <c r="A146" s="25">
        <v>61442</v>
      </c>
      <c r="B146" s="25" t="s">
        <v>139</v>
      </c>
      <c r="C146" s="25" t="s">
        <v>131</v>
      </c>
      <c r="D146" s="26">
        <f>'Aufteilung Kostenersätze IST_24'!D138</f>
        <v>2405022.69</v>
      </c>
      <c r="E146" s="40">
        <f>'Aufteilung Kostenersätze IST_24'!E138</f>
        <v>7.0419731847388464E-2</v>
      </c>
      <c r="F146" s="26"/>
      <c r="G146" s="26"/>
      <c r="H146" s="26">
        <f>'Aufteilung Kostenersätze_PLAN'!O138</f>
        <v>12305.828735833726</v>
      </c>
      <c r="I146" s="26">
        <f>'Aufteilung Kostenersätze IST_24'!O138</f>
        <v>12232.743421474624</v>
      </c>
      <c r="J146" s="26">
        <f t="shared" si="5"/>
        <v>73.085314359101176</v>
      </c>
    </row>
    <row r="147" spans="1:12" x14ac:dyDescent="0.25">
      <c r="A147" s="25">
        <v>61443</v>
      </c>
      <c r="B147" s="25" t="s">
        <v>140</v>
      </c>
      <c r="C147" s="25" t="s">
        <v>131</v>
      </c>
      <c r="D147" s="26">
        <f>'Aufteilung Kostenersätze IST_24'!D139</f>
        <v>2129298.0299999998</v>
      </c>
      <c r="E147" s="40">
        <f>'Aufteilung Kostenersätze IST_24'!E139</f>
        <v>6.2346437278632282E-2</v>
      </c>
      <c r="F147" s="26"/>
      <c r="G147" s="26"/>
      <c r="H147" s="26">
        <f>'Aufteilung Kostenersätze_PLAN'!O139</f>
        <v>10732.675102237019</v>
      </c>
      <c r="I147" s="26">
        <f>'Aufteilung Kostenersätze IST_24'!O139</f>
        <v>10830.316311419652</v>
      </c>
      <c r="J147" s="26">
        <f t="shared" si="5"/>
        <v>-97.641209182633247</v>
      </c>
    </row>
    <row r="148" spans="1:12" x14ac:dyDescent="0.25">
      <c r="A148" s="25">
        <v>61444</v>
      </c>
      <c r="B148" s="25" t="s">
        <v>141</v>
      </c>
      <c r="C148" s="25" t="s">
        <v>131</v>
      </c>
      <c r="D148" s="26">
        <f>'Aufteilung Kostenersätze IST_24'!D140</f>
        <v>2829949.9</v>
      </c>
      <c r="E148" s="40">
        <f>'Aufteilung Kostenersätze IST_24'!E140</f>
        <v>8.2861718489459987E-2</v>
      </c>
      <c r="F148" s="26"/>
      <c r="G148" s="26"/>
      <c r="H148" s="26">
        <f>'Aufteilung Kostenersätze_PLAN'!O140</f>
        <v>14205.106449929164</v>
      </c>
      <c r="I148" s="26">
        <f>'Aufteilung Kostenersätze IST_24'!O140</f>
        <v>14394.064208320535</v>
      </c>
      <c r="J148" s="26">
        <f t="shared" si="5"/>
        <v>-188.95775839137059</v>
      </c>
    </row>
    <row r="149" spans="1:12" x14ac:dyDescent="0.25">
      <c r="A149" s="25">
        <v>61445</v>
      </c>
      <c r="B149" s="25" t="s">
        <v>142</v>
      </c>
      <c r="C149" s="25" t="s">
        <v>131</v>
      </c>
      <c r="D149" s="26">
        <f>'Aufteilung Kostenersätze IST_24'!D141</f>
        <v>2427472.81</v>
      </c>
      <c r="E149" s="40">
        <f>'Aufteilung Kostenersätze IST_24'!E141</f>
        <v>7.1077077591740548E-2</v>
      </c>
      <c r="F149" s="26"/>
      <c r="G149" s="26"/>
      <c r="H149" s="26">
        <f>'Aufteilung Kostenersätze_PLAN'!O141</f>
        <v>12957.659353030835</v>
      </c>
      <c r="I149" s="26">
        <f>'Aufteilung Kostenersätze IST_24'!O141</f>
        <v>12346.932181058142</v>
      </c>
      <c r="J149" s="26">
        <f t="shared" si="5"/>
        <v>610.7271719726923</v>
      </c>
    </row>
    <row r="150" spans="1:12" x14ac:dyDescent="0.25">
      <c r="A150" s="25">
        <v>61446</v>
      </c>
      <c r="B150" s="25" t="s">
        <v>143</v>
      </c>
      <c r="C150" s="25" t="s">
        <v>131</v>
      </c>
      <c r="D150" s="26">
        <f>'Aufteilung Kostenersätze IST_24'!D142</f>
        <v>2854941.4</v>
      </c>
      <c r="E150" s="40">
        <f>'Aufteilung Kostenersätze IST_24'!E142</f>
        <v>8.3593476545540529E-2</v>
      </c>
      <c r="F150" s="26"/>
      <c r="G150" s="26"/>
      <c r="H150" s="26">
        <f>'Aufteilung Kostenersätze_PLAN'!O142</f>
        <v>14125.909290271304</v>
      </c>
      <c r="I150" s="26">
        <f>'Aufteilung Kostenersätze IST_24'!O142</f>
        <v>14521.179269849446</v>
      </c>
      <c r="J150" s="26">
        <f t="shared" si="5"/>
        <v>-395.26997957814274</v>
      </c>
      <c r="L150" s="54"/>
    </row>
    <row r="151" spans="1:12" x14ac:dyDescent="0.25">
      <c r="A151" s="62" t="s">
        <v>323</v>
      </c>
      <c r="B151" s="63"/>
      <c r="C151" s="64"/>
      <c r="D151" s="26"/>
      <c r="E151" s="40"/>
      <c r="F151" s="36">
        <f>Kostenersätze_PLAN!I8</f>
        <v>255141.37166666667</v>
      </c>
      <c r="G151" s="36">
        <f>Kostenersätze_IST_2024!K8</f>
        <v>255141.3716666667</v>
      </c>
      <c r="H151" s="26"/>
      <c r="I151" s="26"/>
      <c r="J151" s="26"/>
    </row>
    <row r="152" spans="1:12" x14ac:dyDescent="0.25">
      <c r="A152" s="25">
        <v>61611</v>
      </c>
      <c r="B152" s="25" t="s">
        <v>144</v>
      </c>
      <c r="C152" s="25" t="s">
        <v>145</v>
      </c>
      <c r="D152" s="37">
        <f>'Aufteilung Kostenersätze IST_24'!D143</f>
        <v>2681818.0299999998</v>
      </c>
      <c r="E152" s="39">
        <f>'Aufteilung Kostenersätze IST_24'!E143</f>
        <v>4.3530634261452386E-2</v>
      </c>
      <c r="F152" s="26"/>
      <c r="G152" s="26"/>
      <c r="H152" s="26">
        <f>'Aufteilung Kostenersätze_PLAN'!O143</f>
        <v>11213.162238294761</v>
      </c>
      <c r="I152" s="26">
        <f>'Aufteilung Kostenersätze IST_24'!O143</f>
        <v>11106.465734986956</v>
      </c>
      <c r="J152" s="26">
        <f>H152-I152</f>
        <v>106.69650330780496</v>
      </c>
    </row>
    <row r="153" spans="1:12" x14ac:dyDescent="0.25">
      <c r="A153" s="25">
        <v>61612</v>
      </c>
      <c r="B153" s="25" t="s">
        <v>146</v>
      </c>
      <c r="C153" s="25" t="s">
        <v>145</v>
      </c>
      <c r="D153" s="37">
        <f>'Aufteilung Kostenersätze IST_24'!D144</f>
        <v>3425978.5</v>
      </c>
      <c r="E153" s="39">
        <f>'Aufteilung Kostenersätze IST_24'!E144</f>
        <v>5.5609670530516665E-2</v>
      </c>
      <c r="F153" s="26"/>
      <c r="G153" s="26"/>
      <c r="H153" s="26">
        <f>'Aufteilung Kostenersätze_PLAN'!O144</f>
        <v>14502.473443997009</v>
      </c>
      <c r="I153" s="26">
        <f>'Aufteilung Kostenersätze IST_24'!O144</f>
        <v>14188.327617087434</v>
      </c>
      <c r="J153" s="26">
        <f t="shared" ref="J153:J166" si="6">H153-I153</f>
        <v>314.14582690957468</v>
      </c>
    </row>
    <row r="154" spans="1:12" x14ac:dyDescent="0.25">
      <c r="A154" s="25">
        <v>61615</v>
      </c>
      <c r="B154" s="25" t="s">
        <v>147</v>
      </c>
      <c r="C154" s="25" t="s">
        <v>145</v>
      </c>
      <c r="D154" s="37">
        <f>'Aufteilung Kostenersätze IST_24'!D145</f>
        <v>2233689.86</v>
      </c>
      <c r="E154" s="39">
        <f>'Aufteilung Kostenersätze IST_24'!E145</f>
        <v>3.6256724081005144E-2</v>
      </c>
      <c r="F154" s="26"/>
      <c r="G154" s="26"/>
      <c r="H154" s="26">
        <f>'Aufteilung Kostenersätze_PLAN'!O145</f>
        <v>9546.1614349389656</v>
      </c>
      <c r="I154" s="26">
        <f>'Aufteilung Kostenersätze IST_24'!O145</f>
        <v>9250.5903141675171</v>
      </c>
      <c r="J154" s="26">
        <f t="shared" si="6"/>
        <v>295.57112077144848</v>
      </c>
    </row>
    <row r="155" spans="1:12" x14ac:dyDescent="0.25">
      <c r="A155" s="25">
        <v>61618</v>
      </c>
      <c r="B155" s="25" t="s">
        <v>148</v>
      </c>
      <c r="C155" s="25" t="s">
        <v>145</v>
      </c>
      <c r="D155" s="37">
        <f>'Aufteilung Kostenersätze IST_24'!D146</f>
        <v>2197498.5</v>
      </c>
      <c r="E155" s="39">
        <f>'Aufteilung Kostenersätze IST_24'!E146</f>
        <v>3.5669274508379013E-2</v>
      </c>
      <c r="F155" s="26"/>
      <c r="G155" s="26"/>
      <c r="H155" s="26">
        <f>'Aufteilung Kostenersätze_PLAN'!O146</f>
        <v>8889.0417309524983</v>
      </c>
      <c r="I155" s="26">
        <f>'Aufteilung Kostenersätze IST_24'!O146</f>
        <v>9100.7076244226882</v>
      </c>
      <c r="J155" s="26">
        <f t="shared" si="6"/>
        <v>-211.66589347018999</v>
      </c>
    </row>
    <row r="156" spans="1:12" x14ac:dyDescent="0.25">
      <c r="A156" s="25">
        <v>61621</v>
      </c>
      <c r="B156" s="25" t="s">
        <v>149</v>
      </c>
      <c r="C156" s="25" t="s">
        <v>145</v>
      </c>
      <c r="D156" s="37">
        <f>'Aufteilung Kostenersätze IST_24'!D147</f>
        <v>784030.4</v>
      </c>
      <c r="E156" s="39">
        <f>'Aufteilung Kostenersätze IST_24'!E147</f>
        <v>1.2726195517546066E-2</v>
      </c>
      <c r="F156" s="26"/>
      <c r="G156" s="26"/>
      <c r="H156" s="26">
        <f>'Aufteilung Kostenersätze_PLAN'!O147</f>
        <v>3278.2530128529515</v>
      </c>
      <c r="I156" s="26">
        <f>'Aufteilung Kostenersätze IST_24'!O147</f>
        <v>3246.9789804448883</v>
      </c>
      <c r="J156" s="26">
        <f t="shared" si="6"/>
        <v>31.274032408063249</v>
      </c>
    </row>
    <row r="157" spans="1:12" x14ac:dyDescent="0.25">
      <c r="A157" s="25">
        <v>61624</v>
      </c>
      <c r="B157" s="25" t="s">
        <v>150</v>
      </c>
      <c r="C157" s="25" t="s">
        <v>145</v>
      </c>
      <c r="D157" s="37">
        <f>'Aufteilung Kostenersätze IST_24'!D148</f>
        <v>3208175.04</v>
      </c>
      <c r="E157" s="39">
        <f>'Aufteilung Kostenersätze IST_24'!E148</f>
        <v>5.207433642056631E-2</v>
      </c>
      <c r="F157" s="26"/>
      <c r="G157" s="26"/>
      <c r="H157" s="26">
        <f>'Aufteilung Kostenersätze_PLAN'!O148</f>
        <v>13748.265557721574</v>
      </c>
      <c r="I157" s="26">
        <f>'Aufteilung Kostenersätze IST_24'!O148</f>
        <v>13286.317622974746</v>
      </c>
      <c r="J157" s="26">
        <f t="shared" si="6"/>
        <v>461.94793474682774</v>
      </c>
    </row>
    <row r="158" spans="1:12" x14ac:dyDescent="0.25">
      <c r="A158" s="25">
        <v>61625</v>
      </c>
      <c r="B158" s="25" t="s">
        <v>145</v>
      </c>
      <c r="C158" s="25" t="s">
        <v>145</v>
      </c>
      <c r="D158" s="37">
        <f>'Aufteilung Kostenersätze IST_24'!D149</f>
        <v>13064287.470000001</v>
      </c>
      <c r="E158" s="39">
        <f>'Aufteilung Kostenersätze IST_24'!E149</f>
        <v>0.2120564159765326</v>
      </c>
      <c r="F158" s="26"/>
      <c r="G158" s="26"/>
      <c r="H158" s="26">
        <f>'Aufteilung Kostenersätze_PLAN'!O149</f>
        <v>53476.510031910264</v>
      </c>
      <c r="I158" s="26">
        <f>'Aufteilung Kostenersätze IST_24'!O149</f>
        <v>54104.364842969771</v>
      </c>
      <c r="J158" s="26">
        <f t="shared" si="6"/>
        <v>-627.85481105950748</v>
      </c>
    </row>
    <row r="159" spans="1:12" x14ac:dyDescent="0.25">
      <c r="A159" s="25">
        <v>61626</v>
      </c>
      <c r="B159" s="25" t="s">
        <v>151</v>
      </c>
      <c r="C159" s="25" t="s">
        <v>145</v>
      </c>
      <c r="D159" s="37">
        <f>'Aufteilung Kostenersätze IST_24'!D150</f>
        <v>6590873.4900000002</v>
      </c>
      <c r="E159" s="39">
        <f>'Aufteilung Kostenersätze IST_24'!E150</f>
        <v>0.10698149544348177</v>
      </c>
      <c r="F159" s="26"/>
      <c r="G159" s="26"/>
      <c r="H159" s="26">
        <f>'Aufteilung Kostenersätze_PLAN'!O150</f>
        <v>27276.632655836587</v>
      </c>
      <c r="I159" s="26">
        <f>'Aufteilung Kostenersätze IST_24'!O150</f>
        <v>27295.405490401186</v>
      </c>
      <c r="J159" s="26">
        <f t="shared" si="6"/>
        <v>-18.772834564599179</v>
      </c>
    </row>
    <row r="160" spans="1:12" x14ac:dyDescent="0.25">
      <c r="A160" s="25">
        <v>61627</v>
      </c>
      <c r="B160" s="25" t="s">
        <v>152</v>
      </c>
      <c r="C160" s="25" t="s">
        <v>145</v>
      </c>
      <c r="D160" s="37">
        <f>'Aufteilung Kostenersätze IST_24'!D151</f>
        <v>1769142.49</v>
      </c>
      <c r="E160" s="39">
        <f>'Aufteilung Kostenersätze IST_24'!E151</f>
        <v>2.8716301340022385E-2</v>
      </c>
      <c r="F160" s="26"/>
      <c r="G160" s="26"/>
      <c r="H160" s="26">
        <f>'Aufteilung Kostenersätze_PLAN'!O151</f>
        <v>7349.6338758047314</v>
      </c>
      <c r="I160" s="26">
        <f>'Aufteilung Kostenersätze IST_24'!O151</f>
        <v>7326.7165130866497</v>
      </c>
      <c r="J160" s="26">
        <f t="shared" si="6"/>
        <v>22.917362718081677</v>
      </c>
    </row>
    <row r="161" spans="1:12" x14ac:dyDescent="0.25">
      <c r="A161" s="25">
        <v>61628</v>
      </c>
      <c r="B161" s="25" t="s">
        <v>153</v>
      </c>
      <c r="C161" s="25" t="s">
        <v>145</v>
      </c>
      <c r="D161" s="37">
        <f>'Aufteilung Kostenersätze IST_24'!D152</f>
        <v>1420400.42</v>
      </c>
      <c r="E161" s="39">
        <f>'Aufteilung Kostenersätze IST_24'!E152</f>
        <v>2.3055602765051645E-2</v>
      </c>
      <c r="F161" s="26"/>
      <c r="G161" s="26"/>
      <c r="H161" s="26">
        <f>'Aufteilung Kostenersätze_PLAN'!O152</f>
        <v>5951.526484014018</v>
      </c>
      <c r="I161" s="26">
        <f>'Aufteilung Kostenersätze IST_24'!O152</f>
        <v>5882.4381140770693</v>
      </c>
      <c r="J161" s="26">
        <f t="shared" si="6"/>
        <v>69.088369936948766</v>
      </c>
    </row>
    <row r="162" spans="1:12" x14ac:dyDescent="0.25">
      <c r="A162" s="25">
        <v>61629</v>
      </c>
      <c r="B162" s="25" t="s">
        <v>154</v>
      </c>
      <c r="C162" s="25" t="s">
        <v>145</v>
      </c>
      <c r="D162" s="37">
        <f>'Aufteilung Kostenersätze IST_24'!D153</f>
        <v>1077259.32</v>
      </c>
      <c r="E162" s="39">
        <f>'Aufteilung Kostenersätze IST_24'!E153</f>
        <v>1.7485817806833413E-2</v>
      </c>
      <c r="F162" s="26"/>
      <c r="G162" s="26"/>
      <c r="H162" s="26">
        <f>'Aufteilung Kostenersätze_PLAN'!O153</f>
        <v>4420.8629963662115</v>
      </c>
      <c r="I162" s="26">
        <f>'Aufteilung Kostenersätze IST_24'!O153</f>
        <v>4461.3555399489023</v>
      </c>
      <c r="J162" s="26">
        <f t="shared" si="6"/>
        <v>-40.492543582690814</v>
      </c>
    </row>
    <row r="163" spans="1:12" x14ac:dyDescent="0.25">
      <c r="A163" s="25">
        <v>61630</v>
      </c>
      <c r="B163" s="25" t="s">
        <v>155</v>
      </c>
      <c r="C163" s="25" t="s">
        <v>145</v>
      </c>
      <c r="D163" s="37">
        <f>'Aufteilung Kostenersätze IST_24'!D154</f>
        <v>1572169.55</v>
      </c>
      <c r="E163" s="39">
        <f>'Aufteilung Kostenersätze IST_24'!E154</f>
        <v>2.5519083290689259E-2</v>
      </c>
      <c r="F163" s="26"/>
      <c r="G163" s="26"/>
      <c r="H163" s="26">
        <f>'Aufteilung Kostenersätze_PLAN'!O154</f>
        <v>6594.0371351581134</v>
      </c>
      <c r="I163" s="26">
        <f>'Aufteilung Kostenersätze IST_24'!O154</f>
        <v>6510.9739144623709</v>
      </c>
      <c r="J163" s="26">
        <f t="shared" si="6"/>
        <v>83.06322069574253</v>
      </c>
    </row>
    <row r="164" spans="1:12" x14ac:dyDescent="0.25">
      <c r="A164" s="25">
        <v>61631</v>
      </c>
      <c r="B164" s="25" t="s">
        <v>156</v>
      </c>
      <c r="C164" s="25" t="s">
        <v>145</v>
      </c>
      <c r="D164" s="37">
        <f>'Aufteilung Kostenersätze IST_24'!D155</f>
        <v>13909553.640000001</v>
      </c>
      <c r="E164" s="39">
        <f>'Aufteilung Kostenersätze IST_24'!E155</f>
        <v>0.22577657599046488</v>
      </c>
      <c r="F164" s="26"/>
      <c r="G164" s="26"/>
      <c r="H164" s="26">
        <f>'Aufteilung Kostenersätze_PLAN'!O155</f>
        <v>56428.651511195043</v>
      </c>
      <c r="I164" s="26">
        <f>'Aufteilung Kostenersätze IST_24'!O155</f>
        <v>57604.945288410607</v>
      </c>
      <c r="J164" s="26">
        <f t="shared" si="6"/>
        <v>-1176.2937772155638</v>
      </c>
    </row>
    <row r="165" spans="1:12" x14ac:dyDescent="0.25">
      <c r="A165" s="25">
        <v>61632</v>
      </c>
      <c r="B165" s="25" t="s">
        <v>157</v>
      </c>
      <c r="C165" s="25" t="s">
        <v>145</v>
      </c>
      <c r="D165" s="37">
        <f>'Aufteilung Kostenersätze IST_24'!D156</f>
        <v>2852252.81</v>
      </c>
      <c r="E165" s="39">
        <f>'Aufteilung Kostenersätze IST_24'!E156</f>
        <v>4.6297091191272906E-2</v>
      </c>
      <c r="F165" s="26"/>
      <c r="G165" s="26"/>
      <c r="H165" s="26">
        <f>'Aufteilung Kostenersätze_PLAN'!O156</f>
        <v>11690.074316958098</v>
      </c>
      <c r="I165" s="26">
        <f>'Aufteilung Kostenersätze IST_24'!O156</f>
        <v>11812.303350718121</v>
      </c>
      <c r="J165" s="26">
        <f t="shared" si="6"/>
        <v>-122.2290337600225</v>
      </c>
    </row>
    <row r="166" spans="1:12" x14ac:dyDescent="0.25">
      <c r="A166" s="25">
        <v>61633</v>
      </c>
      <c r="B166" s="25" t="s">
        <v>158</v>
      </c>
      <c r="C166" s="25" t="s">
        <v>145</v>
      </c>
      <c r="D166" s="37">
        <f>'Aufteilung Kostenersätze IST_24'!D157</f>
        <v>4820473.3899999997</v>
      </c>
      <c r="E166" s="39">
        <f>'Aufteilung Kostenersätze IST_24'!E157</f>
        <v>7.8244780876185513E-2</v>
      </c>
      <c r="F166" s="26"/>
      <c r="G166" s="26"/>
      <c r="H166" s="26">
        <f>'Aufteilung Kostenersätze_PLAN'!O157</f>
        <v>20776.08524066583</v>
      </c>
      <c r="I166" s="26">
        <f>'Aufteilung Kostenersätze IST_24'!O157</f>
        <v>19963.480718507741</v>
      </c>
      <c r="J166" s="26">
        <f t="shared" si="6"/>
        <v>812.60452215808982</v>
      </c>
      <c r="L166" s="54"/>
    </row>
    <row r="167" spans="1:12" x14ac:dyDescent="0.25">
      <c r="A167" s="62" t="s">
        <v>324</v>
      </c>
      <c r="B167" s="63"/>
      <c r="C167" s="64"/>
      <c r="D167" s="26"/>
      <c r="E167" s="40"/>
      <c r="F167" s="36">
        <f>Kostenersätze_PLAN!I9</f>
        <v>417068.92166666663</v>
      </c>
      <c r="G167" s="36">
        <f>Kostenersätze_IST_2024!K9</f>
        <v>417068.92166666663</v>
      </c>
      <c r="H167" s="26"/>
      <c r="I167" s="26"/>
      <c r="J167" s="26"/>
    </row>
    <row r="168" spans="1:12" x14ac:dyDescent="0.25">
      <c r="A168" s="25">
        <v>61701</v>
      </c>
      <c r="B168" s="25" t="s">
        <v>159</v>
      </c>
      <c r="C168" s="25" t="s">
        <v>160</v>
      </c>
      <c r="D168" s="37">
        <f>'Aufteilung Kostenersätze IST_24'!D158</f>
        <v>4321872.4000000004</v>
      </c>
      <c r="E168" s="39">
        <f>'Aufteilung Kostenersätze IST_24'!E158</f>
        <v>3.4885262249556855E-2</v>
      </c>
      <c r="F168" s="26"/>
      <c r="G168" s="26"/>
      <c r="H168" s="26">
        <f>'Aufteilung Kostenersätze_PLAN'!O158</f>
        <v>14851.147928602544</v>
      </c>
      <c r="I168" s="26">
        <f>'Aufteilung Kostenersätze IST_24'!O158</f>
        <v>14549.558708481552</v>
      </c>
      <c r="J168" s="26">
        <f>H168-I168</f>
        <v>301.58922012099174</v>
      </c>
    </row>
    <row r="169" spans="1:12" x14ac:dyDescent="0.25">
      <c r="A169" s="25">
        <v>61708</v>
      </c>
      <c r="B169" s="25" t="s">
        <v>161</v>
      </c>
      <c r="C169" s="25" t="s">
        <v>160</v>
      </c>
      <c r="D169" s="37">
        <f>'Aufteilung Kostenersätze IST_24'!D159</f>
        <v>1628054.82</v>
      </c>
      <c r="E169" s="39">
        <f>'Aufteilung Kostenersätze IST_24'!E159</f>
        <v>1.3141322578694149E-2</v>
      </c>
      <c r="F169" s="26"/>
      <c r="G169" s="26"/>
      <c r="H169" s="26">
        <f>'Aufteilung Kostenersätze_PLAN'!O159</f>
        <v>5532.3805826083808</v>
      </c>
      <c r="I169" s="26">
        <f>'Aufteilung Kostenersätze IST_24'!O159</f>
        <v>5480.8372371697878</v>
      </c>
      <c r="J169" s="26">
        <f t="shared" ref="J169:J198" si="7">H169-I169</f>
        <v>51.543345438592951</v>
      </c>
    </row>
    <row r="170" spans="1:12" x14ac:dyDescent="0.25">
      <c r="A170" s="25">
        <v>61710</v>
      </c>
      <c r="B170" s="25" t="s">
        <v>162</v>
      </c>
      <c r="C170" s="25" t="s">
        <v>160</v>
      </c>
      <c r="D170" s="37">
        <f>'Aufteilung Kostenersätze IST_24'!D160</f>
        <v>1246894.43</v>
      </c>
      <c r="E170" s="39">
        <f>'Aufteilung Kostenersätze IST_24'!E160</f>
        <v>1.0064674558198827E-2</v>
      </c>
      <c r="F170" s="26"/>
      <c r="G170" s="26"/>
      <c r="H170" s="26">
        <f>'Aufteilung Kostenersätze_PLAN'!O160</f>
        <v>4186.9476646190378</v>
      </c>
      <c r="I170" s="26">
        <f>'Aufteilung Kostenersätze IST_24'!O160</f>
        <v>4197.6629649139195</v>
      </c>
      <c r="J170" s="26">
        <f t="shared" si="7"/>
        <v>-10.715300294881672</v>
      </c>
    </row>
    <row r="171" spans="1:12" x14ac:dyDescent="0.25">
      <c r="A171" s="25">
        <v>61711</v>
      </c>
      <c r="B171" s="25" t="s">
        <v>163</v>
      </c>
      <c r="C171" s="25" t="s">
        <v>160</v>
      </c>
      <c r="D171" s="37">
        <f>'Aufteilung Kostenersätze IST_24'!D161</f>
        <v>1008011.56</v>
      </c>
      <c r="E171" s="39">
        <f>'Aufteilung Kostenersätze IST_24'!E161</f>
        <v>8.13646132199204E-3</v>
      </c>
      <c r="F171" s="26"/>
      <c r="G171" s="26"/>
      <c r="H171" s="26">
        <f>'Aufteilung Kostenersätze_PLAN'!O161</f>
        <v>3285.0365308844616</v>
      </c>
      <c r="I171" s="26">
        <f>'Aufteilung Kostenersätze IST_24'!O161</f>
        <v>3393.4651497457617</v>
      </c>
      <c r="J171" s="26">
        <f t="shared" si="7"/>
        <v>-108.42861886130004</v>
      </c>
    </row>
    <row r="172" spans="1:12" x14ac:dyDescent="0.25">
      <c r="A172" s="25">
        <v>61716</v>
      </c>
      <c r="B172" s="25" t="s">
        <v>164</v>
      </c>
      <c r="C172" s="25" t="s">
        <v>160</v>
      </c>
      <c r="D172" s="37">
        <f>'Aufteilung Kostenersätze IST_24'!D162</f>
        <v>3160059.18</v>
      </c>
      <c r="E172" s="39">
        <f>'Aufteilung Kostenersätze IST_24'!E162</f>
        <v>2.5507345663055573E-2</v>
      </c>
      <c r="F172" s="26"/>
      <c r="G172" s="26"/>
      <c r="H172" s="26">
        <f>'Aufteilung Kostenersätze_PLAN'!O162</f>
        <v>10858.656252285353</v>
      </c>
      <c r="I172" s="26">
        <f>'Aufteilung Kostenersätze IST_24'!O162</f>
        <v>10638.321150269516</v>
      </c>
      <c r="J172" s="26">
        <f t="shared" si="7"/>
        <v>220.33510201583704</v>
      </c>
    </row>
    <row r="173" spans="1:12" x14ac:dyDescent="0.25">
      <c r="A173" s="25">
        <v>61719</v>
      </c>
      <c r="B173" s="25" t="s">
        <v>165</v>
      </c>
      <c r="C173" s="25" t="s">
        <v>160</v>
      </c>
      <c r="D173" s="37">
        <f>'Aufteilung Kostenersätze IST_24'!D163</f>
        <v>3504010.19</v>
      </c>
      <c r="E173" s="39">
        <f>'Aufteilung Kostenersätze IST_24'!E163</f>
        <v>2.8283647245871839E-2</v>
      </c>
      <c r="F173" s="26"/>
      <c r="G173" s="26"/>
      <c r="H173" s="26">
        <f>'Aufteilung Kostenersätze_PLAN'!O163</f>
        <v>11048.587739324212</v>
      </c>
      <c r="I173" s="26">
        <f>'Aufteilung Kostenersätze IST_24'!O163</f>
        <v>11796.230257636154</v>
      </c>
      <c r="J173" s="26">
        <f t="shared" si="7"/>
        <v>-747.64251831194269</v>
      </c>
    </row>
    <row r="174" spans="1:12" x14ac:dyDescent="0.25">
      <c r="A174" s="25">
        <v>61727</v>
      </c>
      <c r="B174" s="25" t="s">
        <v>166</v>
      </c>
      <c r="C174" s="25" t="s">
        <v>160</v>
      </c>
      <c r="D174" s="37">
        <f>'Aufteilung Kostenersätze IST_24'!D164</f>
        <v>3146294.83</v>
      </c>
      <c r="E174" s="39">
        <f>'Aufteilung Kostenersätze IST_24'!E164</f>
        <v>2.5396242669953627E-2</v>
      </c>
      <c r="F174" s="26"/>
      <c r="G174" s="26"/>
      <c r="H174" s="26">
        <f>'Aufteilung Kostenersätze_PLAN'!O164</f>
        <v>10884.544803645622</v>
      </c>
      <c r="I174" s="26">
        <f>'Aufteilung Kostenersätze IST_24'!O164</f>
        <v>10591.983544742545</v>
      </c>
      <c r="J174" s="26">
        <f t="shared" si="7"/>
        <v>292.56125890307703</v>
      </c>
    </row>
    <row r="175" spans="1:12" x14ac:dyDescent="0.25">
      <c r="A175" s="25">
        <v>61728</v>
      </c>
      <c r="B175" s="25" t="s">
        <v>167</v>
      </c>
      <c r="C175" s="25" t="s">
        <v>160</v>
      </c>
      <c r="D175" s="37">
        <f>'Aufteilung Kostenersätze IST_24'!D165</f>
        <v>692611.15</v>
      </c>
      <c r="E175" s="39">
        <f>'Aufteilung Kostenersätze IST_24'!E165</f>
        <v>5.59061429132363E-3</v>
      </c>
      <c r="F175" s="26"/>
      <c r="G175" s="26"/>
      <c r="H175" s="26">
        <f>'Aufteilung Kostenersätze_PLAN'!O165</f>
        <v>2335.7208583530455</v>
      </c>
      <c r="I175" s="26">
        <f>'Aufteilung Kostenersätze IST_24'!O165</f>
        <v>2331.6714739366021</v>
      </c>
      <c r="J175" s="26">
        <f t="shared" si="7"/>
        <v>4.0493844164434449</v>
      </c>
    </row>
    <row r="176" spans="1:12" x14ac:dyDescent="0.25">
      <c r="A176" s="25">
        <v>61729</v>
      </c>
      <c r="B176" s="25" t="s">
        <v>168</v>
      </c>
      <c r="C176" s="25" t="s">
        <v>160</v>
      </c>
      <c r="D176" s="37">
        <f>'Aufteilung Kostenersätze IST_24'!D166</f>
        <v>2045654.19</v>
      </c>
      <c r="E176" s="39">
        <f>'Aufteilung Kostenersätze IST_24'!E166</f>
        <v>1.6512098527030734E-2</v>
      </c>
      <c r="F176" s="26"/>
      <c r="G176" s="26"/>
      <c r="H176" s="26">
        <f>'Aufteilung Kostenersätze_PLAN'!O166</f>
        <v>6972.5054752664901</v>
      </c>
      <c r="I176" s="26">
        <f>'Aufteilung Kostenersätze IST_24'!O166</f>
        <v>6886.6831271224637</v>
      </c>
      <c r="J176" s="26">
        <f t="shared" si="7"/>
        <v>85.822348144026364</v>
      </c>
    </row>
    <row r="177" spans="1:10" x14ac:dyDescent="0.25">
      <c r="A177" s="25">
        <v>61730</v>
      </c>
      <c r="B177" s="25" t="s">
        <v>169</v>
      </c>
      <c r="C177" s="25" t="s">
        <v>160</v>
      </c>
      <c r="D177" s="37">
        <f>'Aufteilung Kostenersätze IST_24'!D167</f>
        <v>2092354.16</v>
      </c>
      <c r="E177" s="39">
        <f>'Aufteilung Kostenersätze IST_24'!E167</f>
        <v>1.6889051048927597E-2</v>
      </c>
      <c r="F177" s="26"/>
      <c r="G177" s="26"/>
      <c r="H177" s="26">
        <f>'Aufteilung Kostenersätze_PLAN'!O167</f>
        <v>7269.1318089000224</v>
      </c>
      <c r="I177" s="26">
        <f>'Aufteilung Kostenersätze IST_24'!O167</f>
        <v>7043.8983089495177</v>
      </c>
      <c r="J177" s="26">
        <f t="shared" si="7"/>
        <v>225.23349995050467</v>
      </c>
    </row>
    <row r="178" spans="1:10" x14ac:dyDescent="0.25">
      <c r="A178" s="25">
        <v>61731</v>
      </c>
      <c r="B178" s="25" t="s">
        <v>170</v>
      </c>
      <c r="C178" s="25" t="s">
        <v>160</v>
      </c>
      <c r="D178" s="37">
        <f>'Aufteilung Kostenersätze IST_24'!D168</f>
        <v>1739309.58</v>
      </c>
      <c r="E178" s="39">
        <f>'Aufteilung Kostenersätze IST_24'!E168</f>
        <v>1.4039348045413506E-2</v>
      </c>
      <c r="F178" s="26"/>
      <c r="G178" s="26"/>
      <c r="H178" s="26">
        <f>'Aufteilung Kostenersätze_PLAN'!O168</f>
        <v>5826.7824943021151</v>
      </c>
      <c r="I178" s="26">
        <f>'Aufteilung Kostenersätze IST_24'!O168</f>
        <v>5855.3757502036351</v>
      </c>
      <c r="J178" s="26">
        <f t="shared" si="7"/>
        <v>-28.593255901520024</v>
      </c>
    </row>
    <row r="179" spans="1:10" x14ac:dyDescent="0.25">
      <c r="A179" s="25">
        <v>61740</v>
      </c>
      <c r="B179" s="25" t="s">
        <v>171</v>
      </c>
      <c r="C179" s="25" t="s">
        <v>160</v>
      </c>
      <c r="D179" s="37">
        <f>'Aufteilung Kostenersätze IST_24'!D169</f>
        <v>2121414.4500000002</v>
      </c>
      <c r="E179" s="39">
        <f>'Aufteilung Kostenersätze IST_24'!E169</f>
        <v>1.7123619713587428E-2</v>
      </c>
      <c r="F179" s="26"/>
      <c r="G179" s="26"/>
      <c r="H179" s="26">
        <f>'Aufteilung Kostenersätze_PLAN'!O169</f>
        <v>7153.7130315696804</v>
      </c>
      <c r="I179" s="26">
        <f>'Aufteilung Kostenersätze IST_24'!O169</f>
        <v>7141.7296089759839</v>
      </c>
      <c r="J179" s="26">
        <f t="shared" si="7"/>
        <v>11.983422593696559</v>
      </c>
    </row>
    <row r="180" spans="1:10" x14ac:dyDescent="0.25">
      <c r="A180" s="25">
        <v>61741</v>
      </c>
      <c r="B180" s="25" t="s">
        <v>172</v>
      </c>
      <c r="C180" s="25" t="s">
        <v>160</v>
      </c>
      <c r="D180" s="37">
        <f>'Aufteilung Kostenersätze IST_24'!D170</f>
        <v>1428519.74</v>
      </c>
      <c r="E180" s="39">
        <f>'Aufteilung Kostenersätze IST_24'!E170</f>
        <v>1.1530716584452786E-2</v>
      </c>
      <c r="F180" s="26"/>
      <c r="G180" s="26"/>
      <c r="H180" s="26">
        <f>'Aufteilung Kostenersätze_PLAN'!O170</f>
        <v>4631.1021307777555</v>
      </c>
      <c r="I180" s="26">
        <f>'Aufteilung Kostenersätze IST_24'!O170</f>
        <v>4809.1035319216735</v>
      </c>
      <c r="J180" s="26">
        <f t="shared" si="7"/>
        <v>-178.00140114391797</v>
      </c>
    </row>
    <row r="181" spans="1:10" x14ac:dyDescent="0.25">
      <c r="A181" s="25">
        <v>61743</v>
      </c>
      <c r="B181" s="25" t="s">
        <v>173</v>
      </c>
      <c r="C181" s="25" t="s">
        <v>160</v>
      </c>
      <c r="D181" s="37">
        <f>'Aufteilung Kostenersätze IST_24'!D171</f>
        <v>753432.43</v>
      </c>
      <c r="E181" s="39">
        <f>'Aufteilung Kostenersätze IST_24'!E171</f>
        <v>6.0815511137882932E-3</v>
      </c>
      <c r="F181" s="26"/>
      <c r="G181" s="26"/>
      <c r="H181" s="26">
        <f>'Aufteilung Kostenersätze_PLAN'!O171</f>
        <v>2537.9879675024308</v>
      </c>
      <c r="I181" s="26">
        <f>'Aufteilung Kostenersätze IST_24'!O171</f>
        <v>2536.4259650883992</v>
      </c>
      <c r="J181" s="26">
        <f t="shared" si="7"/>
        <v>1.5620024140316673</v>
      </c>
    </row>
    <row r="182" spans="1:10" x14ac:dyDescent="0.25">
      <c r="A182" s="25">
        <v>61744</v>
      </c>
      <c r="B182" s="25" t="s">
        <v>174</v>
      </c>
      <c r="C182" s="25" t="s">
        <v>160</v>
      </c>
      <c r="D182" s="37">
        <f>'Aufteilung Kostenersätze IST_24'!D172</f>
        <v>639483.34</v>
      </c>
      <c r="E182" s="39">
        <f>'Aufteilung Kostenersätze IST_24'!E172</f>
        <v>5.1617775712495644E-3</v>
      </c>
      <c r="F182" s="26"/>
      <c r="G182" s="26"/>
      <c r="H182" s="26">
        <f>'Aufteilung Kostenersätze_PLAN'!O172</f>
        <v>2139.5300272764734</v>
      </c>
      <c r="I182" s="26">
        <f>'Aufteilung Kostenersätze IST_24'!O172</f>
        <v>2152.8170055242413</v>
      </c>
      <c r="J182" s="26">
        <f t="shared" si="7"/>
        <v>-13.28697824776782</v>
      </c>
    </row>
    <row r="183" spans="1:10" x14ac:dyDescent="0.25">
      <c r="A183" s="25">
        <v>61745</v>
      </c>
      <c r="B183" s="25" t="s">
        <v>175</v>
      </c>
      <c r="C183" s="25" t="s">
        <v>160</v>
      </c>
      <c r="D183" s="37">
        <f>'Aufteilung Kostenersätze IST_24'!D173</f>
        <v>1132394.6399999999</v>
      </c>
      <c r="E183" s="39">
        <f>'Aufteilung Kostenersätze IST_24'!E173</f>
        <v>9.1404558788900185E-3</v>
      </c>
      <c r="F183" s="26"/>
      <c r="G183" s="26"/>
      <c r="H183" s="26">
        <f>'Aufteilung Kostenersätze_PLAN'!O173</f>
        <v>3823.5675942650491</v>
      </c>
      <c r="I183" s="26">
        <f>'Aufteilung Kostenersätze IST_24'!O173</f>
        <v>3812.2000769504039</v>
      </c>
      <c r="J183" s="26">
        <f t="shared" si="7"/>
        <v>11.367517314645283</v>
      </c>
    </row>
    <row r="184" spans="1:10" x14ac:dyDescent="0.25">
      <c r="A184" s="25">
        <v>61746</v>
      </c>
      <c r="B184" s="25" t="s">
        <v>176</v>
      </c>
      <c r="C184" s="25" t="s">
        <v>160</v>
      </c>
      <c r="D184" s="37">
        <f>'Aufteilung Kostenersätze IST_24'!D174</f>
        <v>4863049.59</v>
      </c>
      <c r="E184" s="39">
        <f>'Aufteilung Kostenersätze IST_24'!E174</f>
        <v>3.9253532862226541E-2</v>
      </c>
      <c r="F184" s="26"/>
      <c r="G184" s="26"/>
      <c r="H184" s="26">
        <f>'Aufteilung Kostenersätze_PLAN'!O174</f>
        <v>16633.126439030602</v>
      </c>
      <c r="I184" s="26">
        <f>'Aufteilung Kostenersätze IST_24'!O174</f>
        <v>16371.428622455887</v>
      </c>
      <c r="J184" s="26">
        <f t="shared" si="7"/>
        <v>261.69781657471503</v>
      </c>
    </row>
    <row r="185" spans="1:10" x14ac:dyDescent="0.25">
      <c r="A185" s="25">
        <v>61748</v>
      </c>
      <c r="B185" s="25" t="s">
        <v>177</v>
      </c>
      <c r="C185" s="25" t="s">
        <v>160</v>
      </c>
      <c r="D185" s="37">
        <f>'Aufteilung Kostenersätze IST_24'!D175</f>
        <v>5897133.0300000003</v>
      </c>
      <c r="E185" s="39">
        <f>'Aufteilung Kostenersätze IST_24'!E175</f>
        <v>4.76004410199787E-2</v>
      </c>
      <c r="F185" s="26"/>
      <c r="G185" s="26"/>
      <c r="H185" s="26">
        <f>'Aufteilung Kostenersätze_PLAN'!O175</f>
        <v>19949.461883930566</v>
      </c>
      <c r="I185" s="26">
        <f>'Aufteilung Kostenersätze IST_24'!O175</f>
        <v>19852.664607060284</v>
      </c>
      <c r="J185" s="26">
        <f t="shared" si="7"/>
        <v>96.797276870282076</v>
      </c>
    </row>
    <row r="186" spans="1:10" x14ac:dyDescent="0.25">
      <c r="A186" s="25">
        <v>61750</v>
      </c>
      <c r="B186" s="25" t="s">
        <v>178</v>
      </c>
      <c r="C186" s="25" t="s">
        <v>160</v>
      </c>
      <c r="D186" s="37">
        <f>'Aufteilung Kostenersätze IST_24'!D176</f>
        <v>1881186.92</v>
      </c>
      <c r="E186" s="39">
        <f>'Aufteilung Kostenersätze IST_24'!E176</f>
        <v>1.5184552659314078E-2</v>
      </c>
      <c r="F186" s="26"/>
      <c r="G186" s="26"/>
      <c r="H186" s="26">
        <f>'Aufteilung Kostenersätze_PLAN'!O176</f>
        <v>6390.8019135028626</v>
      </c>
      <c r="I186" s="26">
        <f>'Aufteilung Kostenersätze IST_24'!O176</f>
        <v>6333.0050036108378</v>
      </c>
      <c r="J186" s="26">
        <f t="shared" si="7"/>
        <v>57.796909892024814</v>
      </c>
    </row>
    <row r="187" spans="1:10" x14ac:dyDescent="0.25">
      <c r="A187" s="25">
        <v>61751</v>
      </c>
      <c r="B187" s="25" t="s">
        <v>179</v>
      </c>
      <c r="C187" s="25" t="s">
        <v>160</v>
      </c>
      <c r="D187" s="37">
        <f>'Aufteilung Kostenersätze IST_24'!D177</f>
        <v>2492769.7599999998</v>
      </c>
      <c r="E187" s="39">
        <f>'Aufteilung Kostenersätze IST_24'!E177</f>
        <v>2.0121123151475937E-2</v>
      </c>
      <c r="F187" s="26"/>
      <c r="G187" s="26"/>
      <c r="H187" s="26">
        <f>'Aufteilung Kostenersätze_PLAN'!O177</f>
        <v>8554.0408064817566</v>
      </c>
      <c r="I187" s="26">
        <f>'Aufteilung Kostenersätze IST_24'!O177</f>
        <v>8391.8951355082718</v>
      </c>
      <c r="J187" s="26">
        <f t="shared" si="7"/>
        <v>162.14567097348481</v>
      </c>
    </row>
    <row r="188" spans="1:10" x14ac:dyDescent="0.25">
      <c r="A188" s="25">
        <v>61756</v>
      </c>
      <c r="B188" s="25" t="s">
        <v>180</v>
      </c>
      <c r="C188" s="25" t="s">
        <v>160</v>
      </c>
      <c r="D188" s="37">
        <f>'Aufteilung Kostenersätze IST_24'!D178</f>
        <v>5227138.6399999997</v>
      </c>
      <c r="E188" s="39">
        <f>'Aufteilung Kostenersätze IST_24'!E178</f>
        <v>4.2192384548695124E-2</v>
      </c>
      <c r="F188" s="26"/>
      <c r="G188" s="26"/>
      <c r="H188" s="26">
        <f>'Aufteilung Kostenersätze_PLAN'!O178</f>
        <v>17178.007475218888</v>
      </c>
      <c r="I188" s="26">
        <f>'Aufteilung Kostenersätze IST_24'!O178</f>
        <v>17597.132326269602</v>
      </c>
      <c r="J188" s="26">
        <f t="shared" si="7"/>
        <v>-419.12485105071391</v>
      </c>
    </row>
    <row r="189" spans="1:10" x14ac:dyDescent="0.25">
      <c r="A189" s="25">
        <v>61757</v>
      </c>
      <c r="B189" s="25" t="s">
        <v>181</v>
      </c>
      <c r="C189" s="25" t="s">
        <v>160</v>
      </c>
      <c r="D189" s="37">
        <f>'Aufteilung Kostenersätze IST_24'!D179</f>
        <v>5700462.9400000004</v>
      </c>
      <c r="E189" s="39">
        <f>'Aufteilung Kostenersätze IST_24'!E179</f>
        <v>4.6012960633863197E-2</v>
      </c>
      <c r="F189" s="26"/>
      <c r="G189" s="26"/>
      <c r="H189" s="26">
        <f>'Aufteilung Kostenersätze_PLAN'!O179</f>
        <v>19109.799166816098</v>
      </c>
      <c r="I189" s="26">
        <f>'Aufteilung Kostenersätze IST_24'!O179</f>
        <v>19190.575874256108</v>
      </c>
      <c r="J189" s="26">
        <f t="shared" si="7"/>
        <v>-80.776707440010796</v>
      </c>
    </row>
    <row r="190" spans="1:10" x14ac:dyDescent="0.25">
      <c r="A190" s="25">
        <v>61758</v>
      </c>
      <c r="B190" s="25" t="s">
        <v>182</v>
      </c>
      <c r="C190" s="25" t="s">
        <v>160</v>
      </c>
      <c r="D190" s="37">
        <f>'Aufteilung Kostenersätze IST_24'!D180</f>
        <v>2403161.2000000002</v>
      </c>
      <c r="E190" s="39">
        <f>'Aufteilung Kostenersätze IST_24'!E180</f>
        <v>1.9397821344739316E-2</v>
      </c>
      <c r="F190" s="26"/>
      <c r="G190" s="26"/>
      <c r="H190" s="26">
        <f>'Aufteilung Kostenersätze_PLAN'!O180</f>
        <v>8358.6881062381617</v>
      </c>
      <c r="I190" s="26">
        <f>'Aufteilung Kostenersätze IST_24'!O180</f>
        <v>8090.2284309330762</v>
      </c>
      <c r="J190" s="26">
        <f t="shared" si="7"/>
        <v>268.45967530508551</v>
      </c>
    </row>
    <row r="191" spans="1:10" x14ac:dyDescent="0.25">
      <c r="A191" s="25">
        <v>61759</v>
      </c>
      <c r="B191" s="25" t="s">
        <v>183</v>
      </c>
      <c r="C191" s="25" t="s">
        <v>160</v>
      </c>
      <c r="D191" s="37">
        <f>'Aufteilung Kostenersätze IST_24'!D181</f>
        <v>2117868.7599999998</v>
      </c>
      <c r="E191" s="39">
        <f>'Aufteilung Kostenersätze IST_24'!E181</f>
        <v>1.7094999635515331E-2</v>
      </c>
      <c r="F191" s="26"/>
      <c r="G191" s="26"/>
      <c r="H191" s="26">
        <f>'Aufteilung Kostenersätze_PLAN'!O181</f>
        <v>7086.4916539536271</v>
      </c>
      <c r="I191" s="26">
        <f>'Aufteilung Kostenersätze IST_24'!O181</f>
        <v>7129.7930638764392</v>
      </c>
      <c r="J191" s="26">
        <f t="shared" si="7"/>
        <v>-43.301409922812127</v>
      </c>
    </row>
    <row r="192" spans="1:10" x14ac:dyDescent="0.25">
      <c r="A192" s="25">
        <v>61760</v>
      </c>
      <c r="B192" s="25" t="s">
        <v>184</v>
      </c>
      <c r="C192" s="25" t="s">
        <v>160</v>
      </c>
      <c r="D192" s="37">
        <f>'Aufteilung Kostenersätze IST_24'!D182</f>
        <v>17032299.98</v>
      </c>
      <c r="E192" s="39">
        <f>'Aufteilung Kostenersätze IST_24'!E182</f>
        <v>0.13748121104071048</v>
      </c>
      <c r="F192" s="26"/>
      <c r="G192" s="26"/>
      <c r="H192" s="26">
        <f>'Aufteilung Kostenersätze_PLAN'!O182</f>
        <v>58568.397674870619</v>
      </c>
      <c r="I192" s="26">
        <f>'Aufteilung Kostenersätze IST_24'!O182</f>
        <v>57339.140438176553</v>
      </c>
      <c r="J192" s="26">
        <f t="shared" si="7"/>
        <v>1229.2572366940658</v>
      </c>
    </row>
    <row r="193" spans="1:12" x14ac:dyDescent="0.25">
      <c r="A193" s="25">
        <v>61761</v>
      </c>
      <c r="B193" s="25" t="s">
        <v>185</v>
      </c>
      <c r="C193" s="25" t="s">
        <v>160</v>
      </c>
      <c r="D193" s="37">
        <f>'Aufteilung Kostenersätze IST_24'!D183</f>
        <v>1536124.98</v>
      </c>
      <c r="E193" s="39">
        <f>'Aufteilung Kostenersätze IST_24'!E183</f>
        <v>1.2399283878764045E-2</v>
      </c>
      <c r="F193" s="26"/>
      <c r="G193" s="26"/>
      <c r="H193" s="26">
        <f>'Aufteilung Kostenersätze_PLAN'!O183</f>
        <v>5197.5082558198183</v>
      </c>
      <c r="I193" s="26">
        <f>'Aufteilung Kostenersätze IST_24'!O183</f>
        <v>5171.3559567550037</v>
      </c>
      <c r="J193" s="26">
        <f t="shared" si="7"/>
        <v>26.152299064814542</v>
      </c>
    </row>
    <row r="194" spans="1:12" x14ac:dyDescent="0.25">
      <c r="A194" s="25">
        <v>61762</v>
      </c>
      <c r="B194" s="25" t="s">
        <v>186</v>
      </c>
      <c r="C194" s="25" t="s">
        <v>160</v>
      </c>
      <c r="D194" s="37">
        <f>'Aufteilung Kostenersätze IST_24'!D184</f>
        <v>2337779.81</v>
      </c>
      <c r="E194" s="39">
        <f>'Aufteilung Kostenersätze IST_24'!E184</f>
        <v>1.8870076255275186E-2</v>
      </c>
      <c r="F194" s="26"/>
      <c r="G194" s="26"/>
      <c r="H194" s="26">
        <f>'Aufteilung Kostenersätze_PLAN'!O184</f>
        <v>7888.6085348188135</v>
      </c>
      <c r="I194" s="26">
        <f>'Aufteilung Kostenersätze IST_24'!O184</f>
        <v>7870.1223555553934</v>
      </c>
      <c r="J194" s="26">
        <f t="shared" si="7"/>
        <v>18.486179263420127</v>
      </c>
    </row>
    <row r="195" spans="1:12" x14ac:dyDescent="0.25">
      <c r="A195" s="25">
        <v>61763</v>
      </c>
      <c r="B195" s="25" t="s">
        <v>187</v>
      </c>
      <c r="C195" s="25" t="s">
        <v>160</v>
      </c>
      <c r="D195" s="37">
        <f>'Aufteilung Kostenersätze IST_24'!D185</f>
        <v>5043741.13</v>
      </c>
      <c r="E195" s="39">
        <f>'Aufteilung Kostenersätze IST_24'!E185</f>
        <v>4.071203768971203E-2</v>
      </c>
      <c r="F195" s="26"/>
      <c r="G195" s="26"/>
      <c r="H195" s="26">
        <f>'Aufteilung Kostenersätze_PLAN'!O185</f>
        <v>17065.762542909459</v>
      </c>
      <c r="I195" s="26">
        <f>'Aufteilung Kostenersätze IST_24'!O185</f>
        <v>16979.725658100884</v>
      </c>
      <c r="J195" s="26">
        <f t="shared" si="7"/>
        <v>86.036884808574541</v>
      </c>
    </row>
    <row r="196" spans="1:12" x14ac:dyDescent="0.25">
      <c r="A196" s="25">
        <v>61764</v>
      </c>
      <c r="B196" s="25" t="s">
        <v>188</v>
      </c>
      <c r="C196" s="25" t="s">
        <v>160</v>
      </c>
      <c r="D196" s="37">
        <f>'Aufteilung Kostenersätze IST_24'!D186</f>
        <v>4934576.84</v>
      </c>
      <c r="E196" s="39">
        <f>'Aufteilung Kostenersätze IST_24'!E186</f>
        <v>3.9830886065490852E-2</v>
      </c>
      <c r="F196" s="26"/>
      <c r="G196" s="26"/>
      <c r="H196" s="26">
        <f>'Aufteilung Kostenersätze_PLAN'!O186</f>
        <v>16446.230437683396</v>
      </c>
      <c r="I196" s="26">
        <f>'Aufteilung Kostenersätze IST_24'!O186</f>
        <v>16612.224700362131</v>
      </c>
      <c r="J196" s="26">
        <f t="shared" si="7"/>
        <v>-165.99426267873423</v>
      </c>
    </row>
    <row r="197" spans="1:12" x14ac:dyDescent="0.25">
      <c r="A197" s="25">
        <v>61765</v>
      </c>
      <c r="B197" s="25" t="s">
        <v>189</v>
      </c>
      <c r="C197" s="25" t="s">
        <v>160</v>
      </c>
      <c r="D197" s="37">
        <f>'Aufteilung Kostenersätze IST_24'!D187</f>
        <v>7817280.1200000001</v>
      </c>
      <c r="E197" s="39">
        <f>'Aufteilung Kostenersätze IST_24'!E187</f>
        <v>6.3099472132598644E-2</v>
      </c>
      <c r="F197" s="26"/>
      <c r="G197" s="26"/>
      <c r="H197" s="26">
        <f>'Aufteilung Kostenersätze_PLAN'!O187</f>
        <v>26298.266715953439</v>
      </c>
      <c r="I197" s="26">
        <f>'Aufteilung Kostenersätze IST_24'!O187</f>
        <v>26316.828800078798</v>
      </c>
      <c r="J197" s="26">
        <f t="shared" si="7"/>
        <v>-18.562084125358524</v>
      </c>
    </row>
    <row r="198" spans="1:12" x14ac:dyDescent="0.25">
      <c r="A198" s="25">
        <v>61766</v>
      </c>
      <c r="B198" s="25" t="s">
        <v>160</v>
      </c>
      <c r="C198" s="25" t="s">
        <v>160</v>
      </c>
      <c r="D198" s="37">
        <f>'Aufteilung Kostenersätze IST_24'!D188</f>
        <v>23943256.739999998</v>
      </c>
      <c r="E198" s="39">
        <f>'Aufteilung Kostenersätze IST_24'!E188</f>
        <v>0.19326502801965406</v>
      </c>
      <c r="F198" s="26"/>
      <c r="G198" s="26"/>
      <c r="H198" s="26">
        <f>'Aufteilung Kostenersätze_PLAN'!O188</f>
        <v>79006.38716925589</v>
      </c>
      <c r="I198" s="26">
        <f>'Aufteilung Kostenersätze IST_24'!O188</f>
        <v>80604.836832035231</v>
      </c>
      <c r="J198" s="26">
        <f t="shared" si="7"/>
        <v>-1598.4496627793415</v>
      </c>
      <c r="L198" s="54"/>
    </row>
    <row r="199" spans="1:12" x14ac:dyDescent="0.25">
      <c r="A199" s="62" t="s">
        <v>325</v>
      </c>
      <c r="B199" s="63"/>
      <c r="C199" s="64"/>
      <c r="D199" s="26"/>
      <c r="E199" s="40"/>
      <c r="F199" s="36">
        <f>Kostenersätze_PLAN!I10</f>
        <v>438458.8716666667</v>
      </c>
      <c r="G199" s="36">
        <f>Kostenersätze_IST_2024!K10</f>
        <v>438458.8716666667</v>
      </c>
      <c r="H199" s="26"/>
      <c r="I199" s="26"/>
      <c r="J199" s="26"/>
    </row>
    <row r="200" spans="1:12" x14ac:dyDescent="0.25">
      <c r="A200" s="25">
        <v>62007</v>
      </c>
      <c r="B200" s="25" t="s">
        <v>190</v>
      </c>
      <c r="C200" s="25" t="s">
        <v>191</v>
      </c>
      <c r="D200" s="37">
        <f>'Aufteilung Kostenersätze IST_24'!D189</f>
        <v>10044051.16</v>
      </c>
      <c r="E200" s="39">
        <f>'Aufteilung Kostenersätze IST_24'!E189</f>
        <v>0.1056756019936587</v>
      </c>
      <c r="F200" s="26"/>
      <c r="G200" s="26"/>
      <c r="H200" s="26">
        <f>'Aufteilung Kostenersätze_PLAN'!O189</f>
        <v>46180.04903899294</v>
      </c>
      <c r="I200" s="26">
        <f>'Aufteilung Kostenersätze IST_24'!O189</f>
        <v>46334.405212835351</v>
      </c>
      <c r="J200" s="26">
        <f>H200-I200</f>
        <v>-154.3561738424105</v>
      </c>
    </row>
    <row r="201" spans="1:12" x14ac:dyDescent="0.25">
      <c r="A201" s="25">
        <v>62008</v>
      </c>
      <c r="B201" s="25" t="s">
        <v>192</v>
      </c>
      <c r="C201" s="25" t="s">
        <v>191</v>
      </c>
      <c r="D201" s="37">
        <f>'Aufteilung Kostenersätze IST_24'!D190</f>
        <v>1424493.11</v>
      </c>
      <c r="E201" s="39">
        <f>'Aufteilung Kostenersätze IST_24'!E190</f>
        <v>1.4987395477888934E-2</v>
      </c>
      <c r="F201" s="26"/>
      <c r="G201" s="26"/>
      <c r="H201" s="26">
        <f>'Aufteilung Kostenersätze_PLAN'!O190</f>
        <v>6514.673913343544</v>
      </c>
      <c r="I201" s="26">
        <f>'Aufteilung Kostenersätze IST_24'!O190</f>
        <v>6571.3565104572845</v>
      </c>
      <c r="J201" s="26">
        <f t="shared" ref="J201:J219" si="8">H201-I201</f>
        <v>-56.682597113740485</v>
      </c>
    </row>
    <row r="202" spans="1:12" x14ac:dyDescent="0.25">
      <c r="A202" s="25">
        <v>62010</v>
      </c>
      <c r="B202" s="25" t="s">
        <v>193</v>
      </c>
      <c r="C202" s="25" t="s">
        <v>191</v>
      </c>
      <c r="D202" s="37">
        <f>'Aufteilung Kostenersätze IST_24'!D191</f>
        <v>404693.59</v>
      </c>
      <c r="E202" s="39">
        <f>'Aufteilung Kostenersätze IST_24'!E191</f>
        <v>4.2578674744847582E-3</v>
      </c>
      <c r="F202" s="26"/>
      <c r="G202" s="26"/>
      <c r="H202" s="26">
        <f>'Aufteilung Kostenersätze_PLAN'!O191</f>
        <v>2423.8001436366276</v>
      </c>
      <c r="I202" s="26">
        <f>'Aufteilung Kostenersätze IST_24'!O191</f>
        <v>1866.8997685687866</v>
      </c>
      <c r="J202" s="26">
        <f t="shared" si="8"/>
        <v>556.90037506784097</v>
      </c>
    </row>
    <row r="203" spans="1:12" x14ac:dyDescent="0.25">
      <c r="A203" s="25">
        <v>62014</v>
      </c>
      <c r="B203" s="25" t="s">
        <v>194</v>
      </c>
      <c r="C203" s="25" t="s">
        <v>191</v>
      </c>
      <c r="D203" s="37">
        <f>'Aufteilung Kostenersätze IST_24'!D192</f>
        <v>2351674.37</v>
      </c>
      <c r="E203" s="39">
        <f>'Aufteilung Kostenersätze IST_24'!E192</f>
        <v>2.4742467036857278E-2</v>
      </c>
      <c r="F203" s="26"/>
      <c r="G203" s="26"/>
      <c r="H203" s="26">
        <f>'Aufteilung Kostenersätze_PLAN'!O192</f>
        <v>11208.120836885195</v>
      </c>
      <c r="I203" s="26">
        <f>'Aufteilung Kostenersätze IST_24'!O192</f>
        <v>10848.554179230137</v>
      </c>
      <c r="J203" s="26">
        <f t="shared" si="8"/>
        <v>359.5666576550575</v>
      </c>
    </row>
    <row r="204" spans="1:12" x14ac:dyDescent="0.25">
      <c r="A204" s="25">
        <v>62021</v>
      </c>
      <c r="B204" s="25" t="s">
        <v>195</v>
      </c>
      <c r="C204" s="25" t="s">
        <v>191</v>
      </c>
      <c r="D204" s="37">
        <f>'Aufteilung Kostenersätze IST_24'!D193</f>
        <v>427978.21</v>
      </c>
      <c r="E204" s="39">
        <f>'Aufteilung Kostenersätze IST_24'!E193</f>
        <v>4.5028499219550459E-3</v>
      </c>
      <c r="F204" s="26"/>
      <c r="G204" s="26"/>
      <c r="H204" s="26">
        <f>'Aufteilung Kostenersätze_PLAN'!O193</f>
        <v>2029.0371613884058</v>
      </c>
      <c r="I204" s="26">
        <f>'Aufteilung Kostenersätze IST_24'!O193</f>
        <v>1974.3144960647476</v>
      </c>
      <c r="J204" s="26">
        <f t="shared" si="8"/>
        <v>54.722665323658248</v>
      </c>
    </row>
    <row r="205" spans="1:12" x14ac:dyDescent="0.25">
      <c r="A205" s="25">
        <v>62026</v>
      </c>
      <c r="B205" s="25" t="s">
        <v>196</v>
      </c>
      <c r="C205" s="25" t="s">
        <v>191</v>
      </c>
      <c r="D205" s="37">
        <f>'Aufteilung Kostenersätze IST_24'!D194</f>
        <v>956161.09</v>
      </c>
      <c r="E205" s="39">
        <f>'Aufteilung Kostenersätze IST_24'!E194</f>
        <v>1.0059974524130448E-2</v>
      </c>
      <c r="F205" s="26"/>
      <c r="G205" s="26"/>
      <c r="H205" s="26">
        <f>'Aufteilung Kostenersätze_PLAN'!O194</f>
        <v>4573.206986218489</v>
      </c>
      <c r="I205" s="26">
        <f>'Aufteilung Kostenersätze IST_24'!O194</f>
        <v>4410.8850788456484</v>
      </c>
      <c r="J205" s="26">
        <f t="shared" si="8"/>
        <v>162.32190737284054</v>
      </c>
    </row>
    <row r="206" spans="1:12" x14ac:dyDescent="0.25">
      <c r="A206" s="25">
        <v>62032</v>
      </c>
      <c r="B206" s="25" t="s">
        <v>197</v>
      </c>
      <c r="C206" s="25" t="s">
        <v>191</v>
      </c>
      <c r="D206" s="37">
        <f>'Aufteilung Kostenersätze IST_24'!D195</f>
        <v>1231528.82</v>
      </c>
      <c r="E206" s="39">
        <f>'Aufteilung Kostenersätze IST_24'!E195</f>
        <v>1.2957177074558048E-2</v>
      </c>
      <c r="F206" s="26"/>
      <c r="G206" s="26"/>
      <c r="H206" s="26">
        <f>'Aufteilung Kostenersätze_PLAN'!O195</f>
        <v>5907.2713724932764</v>
      </c>
      <c r="I206" s="26">
        <f>'Aufteilung Kostenersätze IST_24'!O195</f>
        <v>5681.1892400959232</v>
      </c>
      <c r="J206" s="26">
        <f t="shared" si="8"/>
        <v>226.08213239735323</v>
      </c>
    </row>
    <row r="207" spans="1:12" x14ac:dyDescent="0.25">
      <c r="A207" s="25">
        <v>62034</v>
      </c>
      <c r="B207" s="25" t="s">
        <v>198</v>
      </c>
      <c r="C207" s="25" t="s">
        <v>191</v>
      </c>
      <c r="D207" s="37">
        <f>'Aufteilung Kostenersätze IST_24'!D196</f>
        <v>1368749.71</v>
      </c>
      <c r="E207" s="39">
        <f>'Aufteilung Kostenersätze IST_24'!E196</f>
        <v>1.4400907291166743E-2</v>
      </c>
      <c r="F207" s="26"/>
      <c r="G207" s="26"/>
      <c r="H207" s="26">
        <f>'Aufteilung Kostenersätze_PLAN'!O196</f>
        <v>6390.5160714233934</v>
      </c>
      <c r="I207" s="26">
        <f>'Aufteilung Kostenersätze IST_24'!O196</f>
        <v>6314.2055618612421</v>
      </c>
      <c r="J207" s="26">
        <f t="shared" si="8"/>
        <v>76.31050956215131</v>
      </c>
    </row>
    <row r="208" spans="1:12" x14ac:dyDescent="0.25">
      <c r="A208" s="25">
        <v>62036</v>
      </c>
      <c r="B208" s="25" t="s">
        <v>199</v>
      </c>
      <c r="C208" s="25" t="s">
        <v>191</v>
      </c>
      <c r="D208" s="37">
        <f>'Aufteilung Kostenersätze IST_24'!D197</f>
        <v>1509848.55</v>
      </c>
      <c r="E208" s="39">
        <f>'Aufteilung Kostenersätze IST_24'!E197</f>
        <v>1.5885438245866395E-2</v>
      </c>
      <c r="F208" s="26"/>
      <c r="G208" s="26"/>
      <c r="H208" s="26">
        <f>'Aufteilung Kostenersätze_PLAN'!O197</f>
        <v>6839.2989314671277</v>
      </c>
      <c r="I208" s="26">
        <f>'Aufteilung Kostenersätze IST_24'!O197</f>
        <v>6965.1113292130931</v>
      </c>
      <c r="J208" s="26">
        <f t="shared" si="8"/>
        <v>-125.81239774596543</v>
      </c>
    </row>
    <row r="209" spans="1:12" x14ac:dyDescent="0.25">
      <c r="A209" s="25">
        <v>62038</v>
      </c>
      <c r="B209" s="25" t="s">
        <v>200</v>
      </c>
      <c r="C209" s="25" t="s">
        <v>191</v>
      </c>
      <c r="D209" s="37">
        <f>'Aufteilung Kostenersätze IST_24'!D198</f>
        <v>11460663.32</v>
      </c>
      <c r="E209" s="39">
        <f>'Aufteilung Kostenersätze IST_24'!E198</f>
        <v>0.12058008031767566</v>
      </c>
      <c r="F209" s="26"/>
      <c r="G209" s="26"/>
      <c r="H209" s="26">
        <f>'Aufteilung Kostenersätze_PLAN'!O198</f>
        <v>51889.94326016969</v>
      </c>
      <c r="I209" s="26">
        <f>'Aufteilung Kostenersätze IST_24'!O198</f>
        <v>52869.405961564109</v>
      </c>
      <c r="J209" s="26">
        <f t="shared" si="8"/>
        <v>-979.46270139441913</v>
      </c>
    </row>
    <row r="210" spans="1:12" x14ac:dyDescent="0.25">
      <c r="A210" s="25">
        <v>62039</v>
      </c>
      <c r="B210" s="25" t="s">
        <v>201</v>
      </c>
      <c r="C210" s="25" t="s">
        <v>191</v>
      </c>
      <c r="D210" s="37">
        <f>'Aufteilung Kostenersätze IST_24'!D199</f>
        <v>2061578.69</v>
      </c>
      <c r="E210" s="39">
        <f>'Aufteilung Kostenersätze IST_24'!E199</f>
        <v>2.1690308586903722E-2</v>
      </c>
      <c r="F210" s="26"/>
      <c r="G210" s="26"/>
      <c r="H210" s="26">
        <f>'Aufteilung Kostenersätze_PLAN'!O199</f>
        <v>9369.9245443429118</v>
      </c>
      <c r="I210" s="26">
        <f>'Aufteilung Kostenersätze IST_24'!O199</f>
        <v>9510.308229115617</v>
      </c>
      <c r="J210" s="26">
        <f t="shared" si="8"/>
        <v>-140.38368477270524</v>
      </c>
    </row>
    <row r="211" spans="1:12" x14ac:dyDescent="0.25">
      <c r="A211" s="25">
        <v>62040</v>
      </c>
      <c r="B211" s="25" t="s">
        <v>202</v>
      </c>
      <c r="C211" s="25" t="s">
        <v>191</v>
      </c>
      <c r="D211" s="37">
        <f>'Aufteilung Kostenersätze IST_24'!D200</f>
        <v>14623531.310000001</v>
      </c>
      <c r="E211" s="39">
        <f>'Aufteilung Kostenersätze IST_24'!E200</f>
        <v>0.15385728824357828</v>
      </c>
      <c r="F211" s="26"/>
      <c r="G211" s="26"/>
      <c r="H211" s="26">
        <f>'Aufteilung Kostenersätze_PLAN'!O200</f>
        <v>65106.807048965602</v>
      </c>
      <c r="I211" s="26">
        <f>'Aufteilung Kostenersätze IST_24'!O200</f>
        <v>67460.093000972425</v>
      </c>
      <c r="J211" s="26">
        <f t="shared" si="8"/>
        <v>-2353.2859520068232</v>
      </c>
    </row>
    <row r="212" spans="1:12" x14ac:dyDescent="0.25">
      <c r="A212" s="25">
        <v>62041</v>
      </c>
      <c r="B212" s="25" t="s">
        <v>203</v>
      </c>
      <c r="C212" s="25" t="s">
        <v>191</v>
      </c>
      <c r="D212" s="37">
        <f>'Aufteilung Kostenersätze IST_24'!D201</f>
        <v>17575521.52</v>
      </c>
      <c r="E212" s="39">
        <f>'Aufteilung Kostenersätze IST_24'!E201</f>
        <v>0.18491580612165098</v>
      </c>
      <c r="F212" s="26"/>
      <c r="G212" s="26"/>
      <c r="H212" s="26">
        <f>'Aufteilung Kostenersätze_PLAN'!O201</f>
        <v>80561.275344336071</v>
      </c>
      <c r="I212" s="26">
        <f>'Aufteilung Kostenersätze IST_24'!O201</f>
        <v>81077.975705431178</v>
      </c>
      <c r="J212" s="26">
        <f t="shared" si="8"/>
        <v>-516.70036109510693</v>
      </c>
    </row>
    <row r="213" spans="1:12" x14ac:dyDescent="0.25">
      <c r="A213" s="25">
        <v>62042</v>
      </c>
      <c r="B213" s="25" t="s">
        <v>204</v>
      </c>
      <c r="C213" s="25" t="s">
        <v>191</v>
      </c>
      <c r="D213" s="37">
        <f>'Aufteilung Kostenersätze IST_24'!D202</f>
        <v>4830073.26</v>
      </c>
      <c r="E213" s="39">
        <f>'Aufteilung Kostenersätze IST_24'!E202</f>
        <v>5.0818229745453983E-2</v>
      </c>
      <c r="F213" s="26"/>
      <c r="G213" s="26"/>
      <c r="H213" s="26">
        <f>'Aufteilung Kostenersätze_PLAN'!O202</f>
        <v>22227.622704526948</v>
      </c>
      <c r="I213" s="26">
        <f>'Aufteilung Kostenersätze IST_24'!O202</f>
        <v>22281.703674289191</v>
      </c>
      <c r="J213" s="26">
        <f t="shared" si="8"/>
        <v>-54.080969762242603</v>
      </c>
    </row>
    <row r="214" spans="1:12" x14ac:dyDescent="0.25">
      <c r="A214" s="25">
        <v>62043</v>
      </c>
      <c r="B214" s="25" t="s">
        <v>205</v>
      </c>
      <c r="C214" s="25" t="s">
        <v>191</v>
      </c>
      <c r="D214" s="37">
        <f>'Aufteilung Kostenersätze IST_24'!D203</f>
        <v>4030130.92</v>
      </c>
      <c r="E214" s="39">
        <f>'Aufteilung Kostenersätze IST_24'!E203</f>
        <v>4.2401865970210534E-2</v>
      </c>
      <c r="F214" s="26"/>
      <c r="G214" s="26"/>
      <c r="H214" s="26">
        <f>'Aufteilung Kostenersätze_PLAN'!O203</f>
        <v>18397.741810753083</v>
      </c>
      <c r="I214" s="26">
        <f>'Aufteilung Kostenersätze IST_24'!O203</f>
        <v>18591.474309859743</v>
      </c>
      <c r="J214" s="26">
        <f t="shared" si="8"/>
        <v>-193.73249910665982</v>
      </c>
    </row>
    <row r="215" spans="1:12" x14ac:dyDescent="0.25">
      <c r="A215" s="25">
        <v>62044</v>
      </c>
      <c r="B215" s="25" t="s">
        <v>206</v>
      </c>
      <c r="C215" s="25" t="s">
        <v>191</v>
      </c>
      <c r="D215" s="37">
        <f>'Aufteilung Kostenersätze IST_24'!D204</f>
        <v>3032454.22</v>
      </c>
      <c r="E215" s="39">
        <f>'Aufteilung Kostenersätze IST_24'!E204</f>
        <v>3.190509686897202E-2</v>
      </c>
      <c r="F215" s="26"/>
      <c r="G215" s="26"/>
      <c r="H215" s="26">
        <f>'Aufteilung Kostenersätze_PLAN'!O204</f>
        <v>13755.81569090067</v>
      </c>
      <c r="I215" s="26">
        <f>'Aufteilung Kostenersätze IST_24'!O204</f>
        <v>13989.072773585172</v>
      </c>
      <c r="J215" s="26">
        <f t="shared" si="8"/>
        <v>-233.25708268450217</v>
      </c>
    </row>
    <row r="216" spans="1:12" x14ac:dyDescent="0.25">
      <c r="A216" s="25">
        <v>62045</v>
      </c>
      <c r="B216" s="25" t="s">
        <v>207</v>
      </c>
      <c r="C216" s="25" t="s">
        <v>191</v>
      </c>
      <c r="D216" s="37">
        <f>'Aufteilung Kostenersätze IST_24'!D205</f>
        <v>2092866.74</v>
      </c>
      <c r="E216" s="39">
        <f>'Aufteilung Kostenersätze IST_24'!E205</f>
        <v>2.2019496826418596E-2</v>
      </c>
      <c r="F216" s="26"/>
      <c r="G216" s="26"/>
      <c r="H216" s="26">
        <f>'Aufteilung Kostenersätze_PLAN'!O205</f>
        <v>9878.2541909137599</v>
      </c>
      <c r="I216" s="26">
        <f>'Aufteilung Kostenersätze IST_24'!O205</f>
        <v>9654.6437331792458</v>
      </c>
      <c r="J216" s="26">
        <f t="shared" si="8"/>
        <v>223.61045773451406</v>
      </c>
    </row>
    <row r="217" spans="1:12" x14ac:dyDescent="0.25">
      <c r="A217" s="25">
        <v>62046</v>
      </c>
      <c r="B217" s="25" t="s">
        <v>208</v>
      </c>
      <c r="C217" s="25" t="s">
        <v>191</v>
      </c>
      <c r="D217" s="37">
        <f>'Aufteilung Kostenersätze IST_24'!D206</f>
        <v>2949884.65</v>
      </c>
      <c r="E217" s="39">
        <f>'Aufteilung Kostenersätze IST_24'!E206</f>
        <v>3.103636483275372E-2</v>
      </c>
      <c r="F217" s="26"/>
      <c r="G217" s="26"/>
      <c r="H217" s="26">
        <f>'Aufteilung Kostenersätze_PLAN'!O206</f>
        <v>13471.507567167055</v>
      </c>
      <c r="I217" s="26">
        <f>'Aufteilung Kostenersätze IST_24'!O206</f>
        <v>13608.169505204211</v>
      </c>
      <c r="J217" s="26">
        <f t="shared" si="8"/>
        <v>-136.66193803715578</v>
      </c>
    </row>
    <row r="218" spans="1:12" x14ac:dyDescent="0.25">
      <c r="A218" s="25">
        <v>62047</v>
      </c>
      <c r="B218" s="25" t="s">
        <v>209</v>
      </c>
      <c r="C218" s="25" t="s">
        <v>191</v>
      </c>
      <c r="D218" s="37">
        <f>'Aufteilung Kostenersätze IST_24'!D207</f>
        <v>7178675.6399999997</v>
      </c>
      <c r="E218" s="39">
        <f>'Aufteilung Kostenersätze IST_24'!E207</f>
        <v>7.5528375721078386E-2</v>
      </c>
      <c r="F218" s="26"/>
      <c r="G218" s="26"/>
      <c r="H218" s="26">
        <f>'Aufteilung Kostenersätze_PLAN'!O207</f>
        <v>36202.645474926394</v>
      </c>
      <c r="I218" s="26">
        <f>'Aufteilung Kostenersätze IST_24'!O207</f>
        <v>33116.086397480089</v>
      </c>
      <c r="J218" s="26">
        <f t="shared" si="8"/>
        <v>3086.5590774463053</v>
      </c>
    </row>
    <row r="219" spans="1:12" x14ac:dyDescent="0.25">
      <c r="A219" s="25">
        <v>62048</v>
      </c>
      <c r="B219" s="25" t="s">
        <v>210</v>
      </c>
      <c r="C219" s="25" t="s">
        <v>191</v>
      </c>
      <c r="D219" s="37">
        <f>'Aufteilung Kostenersätze IST_24'!D208</f>
        <v>5491515.8099999996</v>
      </c>
      <c r="E219" s="39">
        <f>'Aufteilung Kostenersätze IST_24'!E208</f>
        <v>5.7777407724737662E-2</v>
      </c>
      <c r="F219" s="26"/>
      <c r="G219" s="26"/>
      <c r="H219" s="26">
        <f>'Aufteilung Kostenersätze_PLAN'!O208</f>
        <v>25531.359573815462</v>
      </c>
      <c r="I219" s="26">
        <f>'Aufteilung Kostenersätze IST_24'!O208</f>
        <v>25333.016998813429</v>
      </c>
      <c r="J219" s="26">
        <f t="shared" si="8"/>
        <v>198.34257500203239</v>
      </c>
      <c r="L219" s="54"/>
    </row>
    <row r="220" spans="1:12" x14ac:dyDescent="0.25">
      <c r="A220" s="62" t="s">
        <v>326</v>
      </c>
      <c r="B220" s="63"/>
      <c r="C220" s="64"/>
      <c r="D220" s="37"/>
      <c r="E220" s="39"/>
      <c r="F220" s="36">
        <f>Kostenersätze_PLAN!I11</f>
        <v>465587.42166666663</v>
      </c>
      <c r="G220" s="36">
        <f>Kostenersätze_IST_2024!K11</f>
        <v>522354.42166666663</v>
      </c>
      <c r="H220" s="26"/>
      <c r="I220" s="26"/>
      <c r="J220" s="26"/>
    </row>
    <row r="221" spans="1:12" x14ac:dyDescent="0.25">
      <c r="A221" s="25">
        <v>62105</v>
      </c>
      <c r="B221" s="25" t="s">
        <v>211</v>
      </c>
      <c r="C221" s="25" t="s">
        <v>212</v>
      </c>
      <c r="D221" s="26">
        <f>'Aufteilung Kostenersätze IST_24'!D209</f>
        <v>2058568.69</v>
      </c>
      <c r="E221" s="40">
        <f>'Aufteilung Kostenersätze IST_24'!E209</f>
        <v>1.4678873728042052E-2</v>
      </c>
      <c r="F221" s="26"/>
      <c r="G221" s="26"/>
      <c r="H221" s="26">
        <f>'Aufteilung Kostenersätze_PLAN'!O209</f>
        <v>6597.1382386609466</v>
      </c>
      <c r="I221" s="26">
        <f>'Aufteilung Kostenersätze IST_24'!O209</f>
        <v>7667.574596929433</v>
      </c>
      <c r="J221" s="26">
        <f>H221-I221</f>
        <v>-1070.4363582684864</v>
      </c>
    </row>
    <row r="222" spans="1:12" x14ac:dyDescent="0.25">
      <c r="A222" s="25">
        <v>62115</v>
      </c>
      <c r="B222" s="25" t="s">
        <v>213</v>
      </c>
      <c r="C222" s="25" t="s">
        <v>212</v>
      </c>
      <c r="D222" s="26">
        <f>'Aufteilung Kostenersätze IST_24'!D210</f>
        <v>6528749.9400000004</v>
      </c>
      <c r="E222" s="40">
        <f>'Aufteilung Kostenersätze IST_24'!E210</f>
        <v>4.6554043319886558E-2</v>
      </c>
      <c r="F222" s="26"/>
      <c r="G222" s="26"/>
      <c r="H222" s="26">
        <f>'Aufteilung Kostenersätze_PLAN'!O210</f>
        <v>21696.144140035267</v>
      </c>
      <c r="I222" s="26">
        <f>'Aufteilung Kostenersätze IST_24'!O210</f>
        <v>24317.710374604292</v>
      </c>
      <c r="J222" s="26">
        <f t="shared" ref="J222:J239" si="9">H222-I222</f>
        <v>-2621.5662345690253</v>
      </c>
    </row>
    <row r="223" spans="1:12" x14ac:dyDescent="0.25">
      <c r="A223" s="25">
        <v>62116</v>
      </c>
      <c r="B223" s="25" t="s">
        <v>214</v>
      </c>
      <c r="C223" s="25" t="s">
        <v>212</v>
      </c>
      <c r="D223" s="26">
        <f>'Aufteilung Kostenersätze IST_24'!D211</f>
        <v>4428867.3099999996</v>
      </c>
      <c r="E223" s="40">
        <f>'Aufteilung Kostenersätze IST_24'!E211</f>
        <v>3.1580575531702695E-2</v>
      </c>
      <c r="F223" s="26"/>
      <c r="G223" s="26"/>
      <c r="H223" s="26">
        <f>'Aufteilung Kostenersätze_PLAN'!O211</f>
        <v>14738.767008657764</v>
      </c>
      <c r="I223" s="26">
        <f>'Aufteilung Kostenersätze IST_24'!O211</f>
        <v>16496.253267763048</v>
      </c>
      <c r="J223" s="26">
        <f t="shared" si="9"/>
        <v>-1757.4862591052843</v>
      </c>
    </row>
    <row r="224" spans="1:12" x14ac:dyDescent="0.25">
      <c r="A224" s="25">
        <v>62125</v>
      </c>
      <c r="B224" s="25" t="s">
        <v>215</v>
      </c>
      <c r="C224" s="25" t="s">
        <v>212</v>
      </c>
      <c r="D224" s="26">
        <f>'Aufteilung Kostenersätze IST_24'!D212</f>
        <v>2589867.88</v>
      </c>
      <c r="E224" s="40">
        <f>'Aufteilung Kostenersätze IST_24'!E212</f>
        <v>1.8467367043667589E-2</v>
      </c>
      <c r="F224" s="26"/>
      <c r="G224" s="26"/>
      <c r="H224" s="26">
        <f>'Aufteilung Kostenersätze_PLAN'!O212</f>
        <v>8904.2315675477967</v>
      </c>
      <c r="I224" s="26">
        <f>'Aufteilung Kostenersätze IST_24'!O212</f>
        <v>9646.5108318010443</v>
      </c>
      <c r="J224" s="26">
        <f t="shared" si="9"/>
        <v>-742.27926425324767</v>
      </c>
    </row>
    <row r="225" spans="1:13" x14ac:dyDescent="0.25">
      <c r="A225" s="25">
        <v>62128</v>
      </c>
      <c r="B225" s="25" t="s">
        <v>216</v>
      </c>
      <c r="C225" s="25" t="s">
        <v>212</v>
      </c>
      <c r="D225" s="26">
        <f>'Aufteilung Kostenersätze IST_24'!D213</f>
        <v>4294511.8899999997</v>
      </c>
      <c r="E225" s="40">
        <f>'Aufteilung Kostenersätze IST_24'!E213</f>
        <v>3.0622537913410706E-2</v>
      </c>
      <c r="F225" s="26"/>
      <c r="G225" s="26"/>
      <c r="H225" s="26">
        <f>'Aufteilung Kostenersätze_PLAN'!O213</f>
        <v>14337.82646503383</v>
      </c>
      <c r="I225" s="26">
        <f>'Aufteilung Kostenersätze IST_24'!O213</f>
        <v>15995.818081725223</v>
      </c>
      <c r="J225" s="26">
        <f t="shared" si="9"/>
        <v>-1657.9916166913936</v>
      </c>
    </row>
    <row r="226" spans="1:13" x14ac:dyDescent="0.25">
      <c r="A226" s="25">
        <v>62131</v>
      </c>
      <c r="B226" s="25" t="s">
        <v>217</v>
      </c>
      <c r="C226" s="25" t="s">
        <v>212</v>
      </c>
      <c r="D226" s="26">
        <f>'Aufteilung Kostenersätze IST_24'!D214</f>
        <v>3087027.75</v>
      </c>
      <c r="E226" s="40">
        <f>'Aufteilung Kostenersätze IST_24'!E214</f>
        <v>2.2012425797271681E-2</v>
      </c>
      <c r="F226" s="26"/>
      <c r="G226" s="26"/>
      <c r="H226" s="26">
        <f>'Aufteilung Kostenersätze_PLAN'!O214</f>
        <v>9996.3235518659549</v>
      </c>
      <c r="I226" s="26">
        <f>'Aufteilung Kostenersätze IST_24'!O214</f>
        <v>11498.287946814264</v>
      </c>
      <c r="J226" s="26">
        <f t="shared" si="9"/>
        <v>-1501.9643949483088</v>
      </c>
    </row>
    <row r="227" spans="1:13" x14ac:dyDescent="0.25">
      <c r="A227" s="25">
        <v>62132</v>
      </c>
      <c r="B227" s="25" t="s">
        <v>218</v>
      </c>
      <c r="C227" s="25" t="s">
        <v>212</v>
      </c>
      <c r="D227" s="26">
        <f>'Aufteilung Kostenersätze IST_24'!D215</f>
        <v>1842112.46</v>
      </c>
      <c r="E227" s="40">
        <f>'Aufteilung Kostenersätze IST_24'!E215</f>
        <v>1.3135406326029818E-2</v>
      </c>
      <c r="F227" s="26"/>
      <c r="G227" s="26"/>
      <c r="H227" s="26">
        <f>'Aufteilung Kostenersätze_PLAN'!O215</f>
        <v>6173.7316432229463</v>
      </c>
      <c r="I227" s="26">
        <f>'Aufteilung Kostenersätze IST_24'!O215</f>
        <v>6861.33757478998</v>
      </c>
      <c r="J227" s="26">
        <f t="shared" si="9"/>
        <v>-687.60593156703362</v>
      </c>
    </row>
    <row r="228" spans="1:13" x14ac:dyDescent="0.25">
      <c r="A228" s="25">
        <v>62135</v>
      </c>
      <c r="B228" s="25" t="s">
        <v>219</v>
      </c>
      <c r="C228" s="25" t="s">
        <v>212</v>
      </c>
      <c r="D228" s="26">
        <f>'Aufteilung Kostenersätze IST_24'!D216</f>
        <v>1757364.02</v>
      </c>
      <c r="E228" s="40">
        <f>'Aufteilung Kostenersätze IST_24'!E216</f>
        <v>1.253109729546327E-2</v>
      </c>
      <c r="F228" s="26"/>
      <c r="G228" s="26"/>
      <c r="H228" s="26">
        <f>'Aufteilung Kostenersätze_PLAN'!O216</f>
        <v>5882.6053250345703</v>
      </c>
      <c r="I228" s="26">
        <f>'Aufteilung Kostenersätze IST_24'!O216</f>
        <v>6545.6740806204471</v>
      </c>
      <c r="J228" s="26">
        <f t="shared" si="9"/>
        <v>-663.06875558587672</v>
      </c>
    </row>
    <row r="229" spans="1:13" x14ac:dyDescent="0.25">
      <c r="A229" s="25">
        <v>62138</v>
      </c>
      <c r="B229" s="25" t="s">
        <v>220</v>
      </c>
      <c r="C229" s="25" t="s">
        <v>212</v>
      </c>
      <c r="D229" s="26">
        <f>'Aufteilung Kostenersätze IST_24'!D217</f>
        <v>2810377.8</v>
      </c>
      <c r="E229" s="40">
        <f>'Aufteilung Kostenersätze IST_24'!E217</f>
        <v>2.003973977389728E-2</v>
      </c>
      <c r="F229" s="26"/>
      <c r="G229" s="26"/>
      <c r="H229" s="26">
        <f>'Aufteilung Kostenersätze_PLAN'!O217</f>
        <v>9253.2682894321024</v>
      </c>
      <c r="I229" s="26">
        <f>'Aufteilung Kostenersätze IST_24'!O217</f>
        <v>10467.846679944612</v>
      </c>
      <c r="J229" s="26">
        <f t="shared" si="9"/>
        <v>-1214.5783905125099</v>
      </c>
    </row>
    <row r="230" spans="1:13" x14ac:dyDescent="0.25">
      <c r="A230" s="25">
        <v>62139</v>
      </c>
      <c r="B230" s="25" t="s">
        <v>221</v>
      </c>
      <c r="C230" s="25" t="s">
        <v>212</v>
      </c>
      <c r="D230" s="26">
        <f>'Aufteilung Kostenersätze IST_24'!D218</f>
        <v>23072757.18</v>
      </c>
      <c r="E230" s="40">
        <f>'Aufteilung Kostenersätze IST_24'!E218</f>
        <v>0.1645230935689572</v>
      </c>
      <c r="F230" s="26"/>
      <c r="G230" s="26"/>
      <c r="H230" s="26">
        <f>'Aufteilung Kostenersätze_PLAN'!O218</f>
        <v>77524.533295961373</v>
      </c>
      <c r="I230" s="26">
        <f>'Aufteilung Kostenersätze IST_24'!O218</f>
        <v>85939.365392023523</v>
      </c>
      <c r="J230" s="26">
        <f t="shared" si="9"/>
        <v>-8414.8320960621495</v>
      </c>
    </row>
    <row r="231" spans="1:13" x14ac:dyDescent="0.25">
      <c r="A231" s="25">
        <v>62140</v>
      </c>
      <c r="B231" s="25" t="s">
        <v>222</v>
      </c>
      <c r="C231" s="25" t="s">
        <v>212</v>
      </c>
      <c r="D231" s="26">
        <f>'Aufteilung Kostenersätze IST_24'!D219</f>
        <v>41874725.780000001</v>
      </c>
      <c r="E231" s="40">
        <f>'Aufteilung Kostenersätze IST_24'!E219</f>
        <v>0.29859281116386127</v>
      </c>
      <c r="F231" s="26"/>
      <c r="G231" s="26"/>
      <c r="H231" s="26">
        <f>'Aufteilung Kostenersätze_PLAN'!O219</f>
        <v>139092.82730433234</v>
      </c>
      <c r="I231" s="26">
        <f>'Aufteilung Kostenersätze IST_24'!O219</f>
        <v>155971.27518932297</v>
      </c>
      <c r="J231" s="26">
        <f t="shared" si="9"/>
        <v>-16878.44788499063</v>
      </c>
    </row>
    <row r="232" spans="1:13" x14ac:dyDescent="0.25">
      <c r="A232" s="25">
        <v>62141</v>
      </c>
      <c r="B232" s="25" t="s">
        <v>223</v>
      </c>
      <c r="C232" s="25" t="s">
        <v>212</v>
      </c>
      <c r="D232" s="26">
        <f>'Aufteilung Kostenersätze IST_24'!D220</f>
        <v>10659318.24</v>
      </c>
      <c r="E232" s="40">
        <f>'Aufteilung Kostenersätze IST_24'!E220</f>
        <v>7.6007561580068259E-2</v>
      </c>
      <c r="F232" s="26"/>
      <c r="G232" s="26"/>
      <c r="H232" s="26">
        <f>'Aufteilung Kostenersätze_PLAN'!O220</f>
        <v>35071.174555184109</v>
      </c>
      <c r="I232" s="26">
        <f>'Aufteilung Kostenersätze IST_24'!O220</f>
        <v>39702.885871450104</v>
      </c>
      <c r="J232" s="26">
        <f t="shared" si="9"/>
        <v>-4631.7113162659953</v>
      </c>
    </row>
    <row r="233" spans="1:13" x14ac:dyDescent="0.25">
      <c r="A233" s="25">
        <v>62142</v>
      </c>
      <c r="B233" s="25" t="s">
        <v>224</v>
      </c>
      <c r="C233" s="25" t="s">
        <v>212</v>
      </c>
      <c r="D233" s="26">
        <f>'Aufteilung Kostenersätze IST_24'!D221</f>
        <v>4952174.68</v>
      </c>
      <c r="E233" s="40">
        <f>'Aufteilung Kostenersätze IST_24'!E221</f>
        <v>3.5312082205489606E-2</v>
      </c>
      <c r="F233" s="26"/>
      <c r="G233" s="26"/>
      <c r="H233" s="26">
        <f>'Aufteilung Kostenersätze_PLAN'!O221</f>
        <v>15920.815368559421</v>
      </c>
      <c r="I233" s="26">
        <f>'Aufteilung Kostenersätze IST_24'!O221</f>
        <v>18445.422278294318</v>
      </c>
      <c r="J233" s="26">
        <f t="shared" si="9"/>
        <v>-2524.6069097348973</v>
      </c>
    </row>
    <row r="234" spans="1:13" x14ac:dyDescent="0.25">
      <c r="A234" s="25">
        <v>62143</v>
      </c>
      <c r="B234" s="25" t="s">
        <v>225</v>
      </c>
      <c r="C234" s="25" t="s">
        <v>212</v>
      </c>
      <c r="D234" s="26">
        <f>'Aufteilung Kostenersätze IST_24'!D222</f>
        <v>11241399.84</v>
      </c>
      <c r="E234" s="40">
        <f>'Aufteilung Kostenersätze IST_24'!E222</f>
        <v>8.0158165029602255E-2</v>
      </c>
      <c r="F234" s="26"/>
      <c r="G234" s="26"/>
      <c r="H234" s="26">
        <f>'Aufteilung Kostenersätze_PLAN'!O222</f>
        <v>37026.965379525223</v>
      </c>
      <c r="I234" s="26">
        <f>'Aufteilung Kostenersätze IST_24'!O222</f>
        <v>41870.971935899106</v>
      </c>
      <c r="J234" s="26">
        <f t="shared" si="9"/>
        <v>-4844.0065563738826</v>
      </c>
    </row>
    <row r="235" spans="1:13" x14ac:dyDescent="0.25">
      <c r="A235" s="25">
        <v>62144</v>
      </c>
      <c r="B235" s="25" t="s">
        <v>226</v>
      </c>
      <c r="C235" s="25" t="s">
        <v>212</v>
      </c>
      <c r="D235" s="26">
        <f>'Aufteilung Kostenersätze IST_24'!D223</f>
        <v>2728207.04</v>
      </c>
      <c r="E235" s="40">
        <f>'Aufteilung Kostenersätze IST_24'!E223</f>
        <v>1.9453811203217791E-2</v>
      </c>
      <c r="F235" s="26"/>
      <c r="G235" s="26"/>
      <c r="H235" s="26">
        <f>'Aufteilung Kostenersätze_PLAN'!O223</f>
        <v>8953.9038573759972</v>
      </c>
      <c r="I235" s="26">
        <f>'Aufteilung Kostenersätze IST_24'!O223</f>
        <v>10161.78430026935</v>
      </c>
      <c r="J235" s="26">
        <f t="shared" si="9"/>
        <v>-1207.8804428933527</v>
      </c>
      <c r="L235" s="56"/>
      <c r="M235" s="30"/>
    </row>
    <row r="236" spans="1:13" x14ac:dyDescent="0.25">
      <c r="A236" s="25">
        <v>62145</v>
      </c>
      <c r="B236" s="25" t="s">
        <v>227</v>
      </c>
      <c r="C236" s="25" t="s">
        <v>212</v>
      </c>
      <c r="D236" s="26">
        <f>'Aufteilung Kostenersätze IST_24'!D224</f>
        <v>8584240.75</v>
      </c>
      <c r="E236" s="40">
        <f>'Aufteilung Kostenersätze IST_24'!E224</f>
        <v>6.1210969851272244E-2</v>
      </c>
      <c r="F236" s="26"/>
      <c r="G236" s="26"/>
      <c r="H236" s="26">
        <f>'Aufteilung Kostenersätze_PLAN'!O224</f>
        <v>28335.395866098199</v>
      </c>
      <c r="I236" s="26">
        <f>'Aufteilung Kostenersätze IST_24'!O224</f>
        <v>31973.820756317084</v>
      </c>
      <c r="J236" s="26">
        <f t="shared" si="9"/>
        <v>-3638.4248902188847</v>
      </c>
      <c r="L236" s="56"/>
      <c r="M236" s="30"/>
    </row>
    <row r="237" spans="1:13" x14ac:dyDescent="0.25">
      <c r="A237" s="25">
        <v>62146</v>
      </c>
      <c r="B237" s="25" t="s">
        <v>228</v>
      </c>
      <c r="C237" s="25" t="s">
        <v>212</v>
      </c>
      <c r="D237" s="26">
        <f>'Aufteilung Kostenersätze IST_24'!D225</f>
        <v>3051093.44</v>
      </c>
      <c r="E237" s="40">
        <f>'Aufteilung Kostenersätze IST_24'!E225</f>
        <v>2.1756191841340717E-2</v>
      </c>
      <c r="F237" s="26"/>
      <c r="G237" s="26"/>
      <c r="H237" s="26">
        <f>'Aufteilung Kostenersätze_PLAN'!O225</f>
        <v>10633.224803347333</v>
      </c>
      <c r="I237" s="26">
        <f>'Aufteilung Kostenersätze IST_24'!O225</f>
        <v>11364.443006952582</v>
      </c>
      <c r="J237" s="26">
        <f t="shared" si="9"/>
        <v>-731.21820360524907</v>
      </c>
      <c r="L237" s="56"/>
      <c r="M237" s="30"/>
    </row>
    <row r="238" spans="1:13" x14ac:dyDescent="0.25">
      <c r="A238" s="25">
        <v>62147</v>
      </c>
      <c r="B238" s="25" t="s">
        <v>229</v>
      </c>
      <c r="C238" s="25" t="s">
        <v>212</v>
      </c>
      <c r="D238" s="26">
        <f>'Aufteilung Kostenersätze IST_24'!D226</f>
        <v>2707833.05</v>
      </c>
      <c r="E238" s="40">
        <f>'Aufteilung Kostenersätze IST_24'!E226</f>
        <v>1.9308531996359558E-2</v>
      </c>
      <c r="F238" s="26"/>
      <c r="G238" s="26"/>
      <c r="H238" s="26">
        <f>'Aufteilung Kostenersätze_PLAN'!O226</f>
        <v>8895.0533661420304</v>
      </c>
      <c r="I238" s="26">
        <f>'Aufteilung Kostenersätze IST_24'!O226</f>
        <v>10085.897064190725</v>
      </c>
      <c r="J238" s="26">
        <f t="shared" si="9"/>
        <v>-1190.8436980486949</v>
      </c>
      <c r="L238" s="56"/>
      <c r="M238" s="30"/>
    </row>
    <row r="239" spans="1:13" x14ac:dyDescent="0.25">
      <c r="A239" s="25">
        <v>62148</v>
      </c>
      <c r="B239" s="25" t="s">
        <v>230</v>
      </c>
      <c r="C239" s="25" t="s">
        <v>212</v>
      </c>
      <c r="D239" s="26">
        <f>'Aufteilung Kostenersätze IST_24'!D227</f>
        <v>1971036.5</v>
      </c>
      <c r="E239" s="40">
        <f>'Aufteilung Kostenersätze IST_24'!E227</f>
        <v>1.4054714830459196E-2</v>
      </c>
      <c r="F239" s="25"/>
      <c r="G239" s="25"/>
      <c r="H239" s="26">
        <f>'Aufteilung Kostenersätze_PLAN'!O227</f>
        <v>6553.4916406495531</v>
      </c>
      <c r="I239" s="26">
        <f>'Aufteilung Kostenersätze IST_24'!O227</f>
        <v>7341.5424369544362</v>
      </c>
      <c r="J239" s="26">
        <f t="shared" si="9"/>
        <v>-788.05079630488308</v>
      </c>
      <c r="L239" s="55"/>
      <c r="M239" s="30"/>
    </row>
    <row r="240" spans="1:13" x14ac:dyDescent="0.25">
      <c r="A240" s="62" t="s">
        <v>327</v>
      </c>
      <c r="B240" s="63"/>
      <c r="C240" s="64"/>
      <c r="D240" s="37"/>
      <c r="E240" s="39"/>
      <c r="F240" s="36">
        <f>Kostenersätze_PLAN!I12</f>
        <v>343893.37166666664</v>
      </c>
      <c r="G240" s="36">
        <f>Kostenersätze_IST_2024!K12</f>
        <v>343893.3716666667</v>
      </c>
      <c r="H240" s="26"/>
      <c r="I240" s="26"/>
      <c r="J240" s="26"/>
    </row>
    <row r="241" spans="1:10" x14ac:dyDescent="0.25">
      <c r="A241" s="28">
        <v>62202</v>
      </c>
      <c r="B241" s="28" t="s">
        <v>231</v>
      </c>
      <c r="C241" s="28" t="s">
        <v>232</v>
      </c>
      <c r="D241" s="26">
        <f>'Aufteilung Kostenersätze IST_24'!D228</f>
        <v>2368902.5499999998</v>
      </c>
      <c r="E241" s="41">
        <f>'Aufteilung Kostenersätze IST_24'!E228</f>
        <v>2.0357220262141529E-2</v>
      </c>
      <c r="F241" s="29"/>
      <c r="G241" s="29"/>
      <c r="H241" s="29">
        <f>'Aufteilung Kostenersätze_PLAN'!O228</f>
        <v>7155.2880576710459</v>
      </c>
      <c r="I241" s="29">
        <f>'Aufteilung Kostenersätze IST_24'!O228</f>
        <v>7000.7131137088345</v>
      </c>
      <c r="J241" s="29">
        <f>H241-I241</f>
        <v>154.57494396221136</v>
      </c>
    </row>
    <row r="242" spans="1:10" x14ac:dyDescent="0.25">
      <c r="A242" s="25">
        <v>62205</v>
      </c>
      <c r="B242" s="25" t="s">
        <v>233</v>
      </c>
      <c r="C242" s="25" t="s">
        <v>232</v>
      </c>
      <c r="D242" s="26">
        <f>'Aufteilung Kostenersätze IST_24'!D229</f>
        <v>2216908.39</v>
      </c>
      <c r="E242" s="41">
        <f>'Aufteilung Kostenersätze IST_24'!E229</f>
        <v>1.9051054842344428E-2</v>
      </c>
      <c r="F242" s="26"/>
      <c r="G242" s="26"/>
      <c r="H242" s="26">
        <f>'Aufteilung Kostenersätze_PLAN'!O229</f>
        <v>6617.6279657543755</v>
      </c>
      <c r="I242" s="26">
        <f>'Aufteilung Kostenersätze IST_24'!O229</f>
        <v>6551.5314835404024</v>
      </c>
      <c r="J242" s="29">
        <f t="shared" ref="J242:J276" si="10">H242-I242</f>
        <v>66.096482213973104</v>
      </c>
    </row>
    <row r="243" spans="1:10" x14ac:dyDescent="0.25">
      <c r="A243" s="25">
        <v>62206</v>
      </c>
      <c r="B243" s="25" t="s">
        <v>234</v>
      </c>
      <c r="C243" s="25" t="s">
        <v>232</v>
      </c>
      <c r="D243" s="26">
        <f>'Aufteilung Kostenersätze IST_24'!D230</f>
        <v>1244103.33</v>
      </c>
      <c r="E243" s="41">
        <f>'Aufteilung Kostenersätze IST_24'!E230</f>
        <v>1.0691231480870226E-2</v>
      </c>
      <c r="F243" s="26"/>
      <c r="G243" s="26"/>
      <c r="H243" s="26">
        <f>'Aufteilung Kostenersätze_PLAN'!O230</f>
        <v>3772.6042311891238</v>
      </c>
      <c r="I243" s="26">
        <f>'Aufteilung Kostenersätze IST_24'!O230</f>
        <v>3676.6436412252715</v>
      </c>
      <c r="J243" s="29">
        <f t="shared" si="10"/>
        <v>95.960589963852271</v>
      </c>
    </row>
    <row r="244" spans="1:10" x14ac:dyDescent="0.25">
      <c r="A244" s="25">
        <v>62209</v>
      </c>
      <c r="B244" s="25" t="s">
        <v>235</v>
      </c>
      <c r="C244" s="25" t="s">
        <v>232</v>
      </c>
      <c r="D244" s="26">
        <f>'Aufteilung Kostenersätze IST_24'!D231</f>
        <v>1457039.38</v>
      </c>
      <c r="E244" s="41">
        <f>'Aufteilung Kostenersätze IST_24'!E231</f>
        <v>1.2521102478138721E-2</v>
      </c>
      <c r="F244" s="26"/>
      <c r="G244" s="26"/>
      <c r="H244" s="26">
        <f>'Aufteilung Kostenersätze_PLAN'!O231</f>
        <v>4448.6008490573022</v>
      </c>
      <c r="I244" s="26">
        <f>'Aufteilung Kostenersätze IST_24'!O231</f>
        <v>4305.9241481909803</v>
      </c>
      <c r="J244" s="29">
        <f t="shared" si="10"/>
        <v>142.67670086632188</v>
      </c>
    </row>
    <row r="245" spans="1:10" x14ac:dyDescent="0.25">
      <c r="A245" s="25">
        <v>62211</v>
      </c>
      <c r="B245" s="25" t="s">
        <v>236</v>
      </c>
      <c r="C245" s="25" t="s">
        <v>232</v>
      </c>
      <c r="D245" s="26">
        <f>'Aufteilung Kostenersätze IST_24'!D232</f>
        <v>2879915.65</v>
      </c>
      <c r="E245" s="41">
        <f>'Aufteilung Kostenersätze IST_24'!E232</f>
        <v>2.474862346002308E-2</v>
      </c>
      <c r="F245" s="26"/>
      <c r="G245" s="26"/>
      <c r="H245" s="26">
        <f>'Aufteilung Kostenersätze_PLAN'!O232</f>
        <v>8461.3187862610212</v>
      </c>
      <c r="I245" s="26">
        <f>'Aufteilung Kostenersätze IST_24'!O232</f>
        <v>8510.8875657761037</v>
      </c>
      <c r="J245" s="29">
        <f t="shared" si="10"/>
        <v>-49.568779515082497</v>
      </c>
    </row>
    <row r="246" spans="1:10" x14ac:dyDescent="0.25">
      <c r="A246" s="25">
        <v>62214</v>
      </c>
      <c r="B246" s="25" t="s">
        <v>237</v>
      </c>
      <c r="C246" s="25" t="s">
        <v>232</v>
      </c>
      <c r="D246" s="26">
        <f>'Aufteilung Kostenersätze IST_24'!D233</f>
        <v>2295431.14</v>
      </c>
      <c r="E246" s="41">
        <f>'Aufteilung Kostenersätze IST_24'!E233</f>
        <v>1.9725841957305774E-2</v>
      </c>
      <c r="F246" s="26"/>
      <c r="G246" s="26"/>
      <c r="H246" s="26">
        <f>'Aufteilung Kostenersätze_PLAN'!O233</f>
        <v>7169.7098566938857</v>
      </c>
      <c r="I246" s="26">
        <f>'Aufteilung Kostenersätze IST_24'!O233</f>
        <v>6783.5862996616825</v>
      </c>
      <c r="J246" s="29">
        <f t="shared" si="10"/>
        <v>386.12355703220328</v>
      </c>
    </row>
    <row r="247" spans="1:10" x14ac:dyDescent="0.25">
      <c r="A247" s="25">
        <v>62216</v>
      </c>
      <c r="B247" s="25" t="s">
        <v>238</v>
      </c>
      <c r="C247" s="25" t="s">
        <v>232</v>
      </c>
      <c r="D247" s="26">
        <f>'Aufteilung Kostenersätze IST_24'!D234</f>
        <v>1328575.8999999999</v>
      </c>
      <c r="E247" s="41">
        <f>'Aufteilung Kostenersätze IST_24'!E234</f>
        <v>1.1417148515152268E-2</v>
      </c>
      <c r="F247" s="26"/>
      <c r="G247" s="26"/>
      <c r="H247" s="26">
        <f>'Aufteilung Kostenersätze_PLAN'!O234</f>
        <v>4102.5038909943105</v>
      </c>
      <c r="I247" s="26">
        <f>'Aufteilung Kostenersätze IST_24'!O234</f>
        <v>3926.2816976947906</v>
      </c>
      <c r="J247" s="29">
        <f t="shared" si="10"/>
        <v>176.22219329951986</v>
      </c>
    </row>
    <row r="248" spans="1:10" x14ac:dyDescent="0.25">
      <c r="A248" s="25">
        <v>62219</v>
      </c>
      <c r="B248" s="25" t="s">
        <v>239</v>
      </c>
      <c r="C248" s="25" t="s">
        <v>232</v>
      </c>
      <c r="D248" s="26">
        <f>'Aufteilung Kostenersätze IST_24'!D235</f>
        <v>11284649.810000001</v>
      </c>
      <c r="E248" s="41">
        <f>'Aufteilung Kostenersätze IST_24'!E235</f>
        <v>9.697490585389576E-2</v>
      </c>
      <c r="F248" s="26"/>
      <c r="G248" s="26"/>
      <c r="H248" s="26">
        <f>'Aufteilung Kostenersätze_PLAN'!O235</f>
        <v>32570.74079668424</v>
      </c>
      <c r="I248" s="26">
        <f>'Aufteilung Kostenersätze IST_24'!O235</f>
        <v>33349.027341153786</v>
      </c>
      <c r="J248" s="29">
        <f t="shared" si="10"/>
        <v>-778.28654446954533</v>
      </c>
    </row>
    <row r="249" spans="1:10" x14ac:dyDescent="0.25">
      <c r="A249" s="25">
        <v>62220</v>
      </c>
      <c r="B249" s="25" t="s">
        <v>240</v>
      </c>
      <c r="C249" s="25" t="s">
        <v>232</v>
      </c>
      <c r="D249" s="26">
        <f>'Aufteilung Kostenersätze IST_24'!D236</f>
        <v>2845969.35</v>
      </c>
      <c r="E249" s="41">
        <f>'Aufteilung Kostenersätze IST_24'!E236</f>
        <v>2.4456905125647219E-2</v>
      </c>
      <c r="F249" s="26"/>
      <c r="G249" s="26"/>
      <c r="H249" s="26">
        <f>'Aufteilung Kostenersätze_PLAN'!O236</f>
        <v>8461.7987762558587</v>
      </c>
      <c r="I249" s="26">
        <f>'Aufteilung Kostenersätze IST_24'!O236</f>
        <v>8410.5675641906055</v>
      </c>
      <c r="J249" s="29">
        <f t="shared" si="10"/>
        <v>51.231212065253203</v>
      </c>
    </row>
    <row r="250" spans="1:10" x14ac:dyDescent="0.25">
      <c r="A250" s="25">
        <v>62226</v>
      </c>
      <c r="B250" s="25" t="s">
        <v>241</v>
      </c>
      <c r="C250" s="25" t="s">
        <v>232</v>
      </c>
      <c r="D250" s="26">
        <f>'Aufteilung Kostenersätze IST_24'!D237</f>
        <v>2452357.06</v>
      </c>
      <c r="E250" s="41">
        <f>'Aufteilung Kostenersätze IST_24'!E237</f>
        <v>2.1074388573661604E-2</v>
      </c>
      <c r="F250" s="26"/>
      <c r="G250" s="26"/>
      <c r="H250" s="26">
        <f>'Aufteilung Kostenersätze_PLAN'!O237</f>
        <v>7281.6076311091747</v>
      </c>
      <c r="I250" s="26">
        <f>'Aufteilung Kostenersätze IST_24'!O237</f>
        <v>7247.3425424099623</v>
      </c>
      <c r="J250" s="29">
        <f t="shared" si="10"/>
        <v>34.265088699212356</v>
      </c>
    </row>
    <row r="251" spans="1:10" x14ac:dyDescent="0.25">
      <c r="A251" s="25">
        <v>62232</v>
      </c>
      <c r="B251" s="25" t="s">
        <v>242</v>
      </c>
      <c r="C251" s="25" t="s">
        <v>232</v>
      </c>
      <c r="D251" s="26">
        <f>'Aufteilung Kostenersätze IST_24'!D238</f>
        <v>1553748.25</v>
      </c>
      <c r="E251" s="41">
        <f>'Aufteilung Kostenersätze IST_24'!E238</f>
        <v>1.335217244675892E-2</v>
      </c>
      <c r="F251" s="26"/>
      <c r="G251" s="26"/>
      <c r="H251" s="26">
        <f>'Aufteilung Kostenersätze_PLAN'!O238</f>
        <v>4561.9547079805989</v>
      </c>
      <c r="I251" s="26">
        <f>'Aufteilung Kostenersätze IST_24'!O238</f>
        <v>4591.7236017906916</v>
      </c>
      <c r="J251" s="29">
        <f t="shared" si="10"/>
        <v>-29.768893810092777</v>
      </c>
    </row>
    <row r="252" spans="1:10" x14ac:dyDescent="0.25">
      <c r="A252" s="25">
        <v>62233</v>
      </c>
      <c r="B252" s="25" t="s">
        <v>243</v>
      </c>
      <c r="C252" s="25" t="s">
        <v>232</v>
      </c>
      <c r="D252" s="26">
        <f>'Aufteilung Kostenersätze IST_24'!D239</f>
        <v>3872181.81</v>
      </c>
      <c r="E252" s="41">
        <f>'Aufteilung Kostenersätze IST_24'!E239</f>
        <v>3.3275686246033158E-2</v>
      </c>
      <c r="F252" s="26"/>
      <c r="G252" s="26"/>
      <c r="H252" s="26">
        <f>'Aufteilung Kostenersätze_PLAN'!O239</f>
        <v>11328.894459658573</v>
      </c>
      <c r="I252" s="26">
        <f>'Aufteilung Kostenersätze IST_24'!O239</f>
        <v>11443.28793767047</v>
      </c>
      <c r="J252" s="29">
        <f t="shared" si="10"/>
        <v>-114.39347801189615</v>
      </c>
    </row>
    <row r="253" spans="1:10" x14ac:dyDescent="0.25">
      <c r="A253" s="25">
        <v>62235</v>
      </c>
      <c r="B253" s="25" t="s">
        <v>244</v>
      </c>
      <c r="C253" s="25" t="s">
        <v>232</v>
      </c>
      <c r="D253" s="26">
        <f>'Aufteilung Kostenersätze IST_24'!D240</f>
        <v>2167032.9700000002</v>
      </c>
      <c r="E253" s="41">
        <f>'Aufteilung Kostenersätze IST_24'!E240</f>
        <v>1.8622449237353705E-2</v>
      </c>
      <c r="F253" s="26"/>
      <c r="G253" s="26"/>
      <c r="H253" s="26">
        <f>'Aufteilung Kostenersätze_PLAN'!O240</f>
        <v>6529.4496040817539</v>
      </c>
      <c r="I253" s="26">
        <f>'Aufteilung Kostenersätze IST_24'!O240</f>
        <v>6404.1368569249107</v>
      </c>
      <c r="J253" s="29">
        <f t="shared" si="10"/>
        <v>125.31274715684322</v>
      </c>
    </row>
    <row r="254" spans="1:10" x14ac:dyDescent="0.25">
      <c r="A254" s="25">
        <v>62242</v>
      </c>
      <c r="B254" s="25" t="s">
        <v>245</v>
      </c>
      <c r="C254" s="25" t="s">
        <v>232</v>
      </c>
      <c r="D254" s="26">
        <f>'Aufteilung Kostenersätze IST_24'!D241</f>
        <v>1123999.3899999999</v>
      </c>
      <c r="E254" s="41">
        <f>'Aufteilung Kostenersätze IST_24'!E241</f>
        <v>9.6591154231915194E-3</v>
      </c>
      <c r="F254" s="26"/>
      <c r="G254" s="26"/>
      <c r="H254" s="26">
        <f>'Aufteilung Kostenersätze_PLAN'!O241</f>
        <v>3326.6781109667436</v>
      </c>
      <c r="I254" s="26">
        <f>'Aufteilung Kostenersätze IST_24'!O241</f>
        <v>3321.7057701988333</v>
      </c>
      <c r="J254" s="29">
        <f t="shared" si="10"/>
        <v>4.972340767910282</v>
      </c>
    </row>
    <row r="255" spans="1:10" x14ac:dyDescent="0.25">
      <c r="A255" s="25">
        <v>62244</v>
      </c>
      <c r="B255" s="25" t="s">
        <v>246</v>
      </c>
      <c r="C255" s="25" t="s">
        <v>232</v>
      </c>
      <c r="D255" s="26">
        <f>'Aufteilung Kostenersätze IST_24'!D242</f>
        <v>3119815.99</v>
      </c>
      <c r="E255" s="41">
        <f>'Aufteilung Kostenersätze IST_24'!E242</f>
        <v>2.681021272309456E-2</v>
      </c>
      <c r="F255" s="26"/>
      <c r="G255" s="26"/>
      <c r="H255" s="26">
        <f>'Aufteilung Kostenersätze_PLAN'!O242</f>
        <v>9699.0553093292729</v>
      </c>
      <c r="I255" s="26">
        <f>'Aufteilung Kostenersätze IST_24'!O242</f>
        <v>9219.8544484455524</v>
      </c>
      <c r="J255" s="29">
        <f t="shared" si="10"/>
        <v>479.20086088372045</v>
      </c>
    </row>
    <row r="256" spans="1:10" x14ac:dyDescent="0.25">
      <c r="A256" s="25">
        <v>62245</v>
      </c>
      <c r="B256" s="25" t="s">
        <v>247</v>
      </c>
      <c r="C256" s="25" t="s">
        <v>232</v>
      </c>
      <c r="D256" s="26">
        <f>'Aufteilung Kostenersätze IST_24'!D243</f>
        <v>1477768.21</v>
      </c>
      <c r="E256" s="41">
        <f>'Aufteilung Kostenersätze IST_24'!E243</f>
        <v>1.2699236170504617E-2</v>
      </c>
      <c r="F256" s="26"/>
      <c r="G256" s="26"/>
      <c r="H256" s="26">
        <f>'Aufteilung Kostenersätze_PLAN'!O243</f>
        <v>4281.5949277224599</v>
      </c>
      <c r="I256" s="26">
        <f>'Aufteilung Kostenersätze IST_24'!O243</f>
        <v>4367.1831442661205</v>
      </c>
      <c r="J256" s="29">
        <f t="shared" si="10"/>
        <v>-85.588216543660565</v>
      </c>
    </row>
    <row r="257" spans="1:10" x14ac:dyDescent="0.25">
      <c r="A257" s="58">
        <v>62247</v>
      </c>
      <c r="B257" s="58" t="s">
        <v>248</v>
      </c>
      <c r="C257" s="25" t="s">
        <v>232</v>
      </c>
      <c r="D257" s="26">
        <f>'Aufteilung Kostenersätze IST_24'!D244</f>
        <v>1386638.55</v>
      </c>
      <c r="E257" s="41">
        <f>'Aufteilung Kostenersätze IST_24'!E244</f>
        <v>1.1916111275377941E-2</v>
      </c>
      <c r="F257" s="26"/>
      <c r="G257" s="26"/>
      <c r="H257" s="26">
        <f>'Aufteilung Kostenersätze_PLAN'!O244</f>
        <v>4159.1884891037962</v>
      </c>
      <c r="I257" s="26">
        <f>'Aufteilung Kostenersätze IST_24'!O244</f>
        <v>4097.871683644903</v>
      </c>
      <c r="J257" s="29">
        <f t="shared" si="10"/>
        <v>61.316805458893214</v>
      </c>
    </row>
    <row r="258" spans="1:10" x14ac:dyDescent="0.25">
      <c r="A258" s="58">
        <v>62252</v>
      </c>
      <c r="B258" s="58" t="s">
        <v>249</v>
      </c>
      <c r="C258" s="25" t="s">
        <v>232</v>
      </c>
      <c r="D258" s="26">
        <f>'Aufteilung Kostenersätze IST_24'!D245</f>
        <v>1523534.41</v>
      </c>
      <c r="E258" s="41">
        <f>'Aufteilung Kostenersätze IST_24'!E245</f>
        <v>1.3092529095940161E-2</v>
      </c>
      <c r="F258" s="26"/>
      <c r="G258" s="26"/>
      <c r="H258" s="26">
        <f>'Aufteilung Kostenersätze_PLAN'!O245</f>
        <v>4431.924234402105</v>
      </c>
      <c r="I258" s="26">
        <f>'Aufteilung Kostenersätze IST_24'!O245</f>
        <v>4502.4339744467961</v>
      </c>
      <c r="J258" s="29">
        <f t="shared" si="10"/>
        <v>-70.509740044691171</v>
      </c>
    </row>
    <row r="259" spans="1:10" x14ac:dyDescent="0.25">
      <c r="A259" s="25">
        <v>62256</v>
      </c>
      <c r="B259" s="25" t="s">
        <v>250</v>
      </c>
      <c r="C259" s="25" t="s">
        <v>232</v>
      </c>
      <c r="D259" s="26">
        <f>'Aufteilung Kostenersätze IST_24'!D246</f>
        <v>2637837.08</v>
      </c>
      <c r="E259" s="41">
        <f>'Aufteilung Kostenersätze IST_24'!E246</f>
        <v>2.2668315525771313E-2</v>
      </c>
      <c r="F259" s="26"/>
      <c r="G259" s="26"/>
      <c r="H259" s="26">
        <f>'Aufteilung Kostenersätze_PLAN'!O246</f>
        <v>7798.5439794747926</v>
      </c>
      <c r="I259" s="26">
        <f>'Aufteilung Kostenersätze IST_24'!O246</f>
        <v>7795.4834561613443</v>
      </c>
      <c r="J259" s="29">
        <f t="shared" si="10"/>
        <v>3.0605233134483569</v>
      </c>
    </row>
    <row r="260" spans="1:10" x14ac:dyDescent="0.25">
      <c r="A260" s="25">
        <v>62262</v>
      </c>
      <c r="B260" s="25" t="s">
        <v>251</v>
      </c>
      <c r="C260" s="25" t="s">
        <v>232</v>
      </c>
      <c r="D260" s="26">
        <f>'Aufteilung Kostenersätze IST_24'!D247</f>
        <v>1561378.59</v>
      </c>
      <c r="E260" s="41">
        <f>'Aufteilung Kostenersätze IST_24'!E247</f>
        <v>1.3417743954567476E-2</v>
      </c>
      <c r="F260" s="26"/>
      <c r="G260" s="26"/>
      <c r="H260" s="26">
        <f>'Aufteilung Kostenersätze_PLAN'!O247</f>
        <v>4556.6177436077105</v>
      </c>
      <c r="I260" s="26">
        <f>'Aufteilung Kostenersätze IST_24'!O247</f>
        <v>4614.2732086962433</v>
      </c>
      <c r="J260" s="29">
        <f t="shared" si="10"/>
        <v>-57.655465088532765</v>
      </c>
    </row>
    <row r="261" spans="1:10" x14ac:dyDescent="0.25">
      <c r="A261" s="25">
        <v>62264</v>
      </c>
      <c r="B261" s="25" t="s">
        <v>252</v>
      </c>
      <c r="C261" s="25" t="s">
        <v>232</v>
      </c>
      <c r="D261" s="26">
        <f>'Aufteilung Kostenersätze IST_24'!D248</f>
        <v>5292964.28</v>
      </c>
      <c r="E261" s="41">
        <f>'Aufteilung Kostenersätze IST_24'!E248</f>
        <v>4.5485214107945204E-2</v>
      </c>
      <c r="F261" s="26"/>
      <c r="G261" s="26"/>
      <c r="H261" s="26">
        <f>'Aufteilung Kostenersätze_PLAN'!O248</f>
        <v>15569.968459472288</v>
      </c>
      <c r="I261" s="26">
        <f>'Aufteilung Kostenersätze IST_24'!O248</f>
        <v>15642.06364056151</v>
      </c>
      <c r="J261" s="29">
        <f t="shared" si="10"/>
        <v>-72.095181089222024</v>
      </c>
    </row>
    <row r="262" spans="1:10" x14ac:dyDescent="0.25">
      <c r="A262" s="25">
        <v>62265</v>
      </c>
      <c r="B262" s="25" t="s">
        <v>253</v>
      </c>
      <c r="C262" s="25" t="s">
        <v>232</v>
      </c>
      <c r="D262" s="26">
        <f>'Aufteilung Kostenersätze IST_24'!D249</f>
        <v>2089160.78</v>
      </c>
      <c r="E262" s="41">
        <f>'Aufteilung Kostenersätze IST_24'!E249</f>
        <v>1.7953252725185935E-2</v>
      </c>
      <c r="F262" s="26"/>
      <c r="G262" s="26"/>
      <c r="H262" s="26">
        <f>'Aufteilung Kostenersätze_PLAN'!O249</f>
        <v>6207.0056575978988</v>
      </c>
      <c r="I262" s="26">
        <f>'Aufteilung Kostenersätze IST_24'!O249</f>
        <v>6174.0046120479628</v>
      </c>
      <c r="J262" s="29">
        <f t="shared" si="10"/>
        <v>33.001045549935952</v>
      </c>
    </row>
    <row r="263" spans="1:10" x14ac:dyDescent="0.25">
      <c r="A263" s="25">
        <v>62266</v>
      </c>
      <c r="B263" s="25" t="s">
        <v>254</v>
      </c>
      <c r="C263" s="25" t="s">
        <v>232</v>
      </c>
      <c r="D263" s="26">
        <f>'Aufteilung Kostenersätze IST_24'!D250</f>
        <v>2673825.89</v>
      </c>
      <c r="E263" s="41">
        <f>'Aufteilung Kostenersätze IST_24'!E250</f>
        <v>2.2977586218287712E-2</v>
      </c>
      <c r="F263" s="26"/>
      <c r="G263" s="26"/>
      <c r="H263" s="26">
        <f>'Aufteilung Kostenersätze_PLAN'!O250</f>
        <v>7962.2701289417437</v>
      </c>
      <c r="I263" s="26">
        <f>'Aufteilung Kostenersätze IST_24'!O250</f>
        <v>7901.8395973684937</v>
      </c>
      <c r="J263" s="29">
        <f t="shared" si="10"/>
        <v>60.430531573249937</v>
      </c>
    </row>
    <row r="264" spans="1:10" x14ac:dyDescent="0.25">
      <c r="A264" s="58">
        <v>62267</v>
      </c>
      <c r="B264" s="58" t="s">
        <v>255</v>
      </c>
      <c r="C264" s="25" t="s">
        <v>232</v>
      </c>
      <c r="D264" s="26">
        <f>'Aufteilung Kostenersätze IST_24'!D251</f>
        <v>12585388.300000001</v>
      </c>
      <c r="E264" s="41">
        <f>'Aufteilung Kostenersätze IST_24'!E251</f>
        <v>0.10815283292581157</v>
      </c>
      <c r="F264" s="26"/>
      <c r="G264" s="26"/>
      <c r="H264" s="26">
        <f>'Aufteilung Kostenersätze_PLAN'!O251</f>
        <v>37727.347199680415</v>
      </c>
      <c r="I264" s="26">
        <f>'Aufteilung Kostenersätze IST_24'!O251</f>
        <v>37193.042370159019</v>
      </c>
      <c r="J264" s="29">
        <f t="shared" si="10"/>
        <v>534.30482952139573</v>
      </c>
    </row>
    <row r="265" spans="1:10" x14ac:dyDescent="0.25">
      <c r="A265" s="25">
        <v>62268</v>
      </c>
      <c r="B265" s="25" t="s">
        <v>256</v>
      </c>
      <c r="C265" s="25" t="s">
        <v>232</v>
      </c>
      <c r="D265" s="26">
        <f>'Aufteilung Kostenersätze IST_24'!D252</f>
        <v>3891158.18</v>
      </c>
      <c r="E265" s="41">
        <f>'Aufteilung Kostenersätze IST_24'!E252</f>
        <v>3.3438760131814529E-2</v>
      </c>
      <c r="F265" s="26"/>
      <c r="G265" s="26"/>
      <c r="H265" s="26">
        <f>'Aufteilung Kostenersätze_PLAN'!O252</f>
        <v>11538.807838742636</v>
      </c>
      <c r="I265" s="26">
        <f>'Aufteilung Kostenersätze IST_24'!O252</f>
        <v>11499.367966082609</v>
      </c>
      <c r="J265" s="29">
        <f t="shared" si="10"/>
        <v>39.439872660026595</v>
      </c>
    </row>
    <row r="266" spans="1:10" x14ac:dyDescent="0.25">
      <c r="A266" s="25">
        <v>62269</v>
      </c>
      <c r="B266" s="25" t="s">
        <v>257</v>
      </c>
      <c r="C266" s="25" t="s">
        <v>232</v>
      </c>
      <c r="D266" s="26">
        <f>'Aufteilung Kostenersätze IST_24'!D253</f>
        <v>3115220.67</v>
      </c>
      <c r="E266" s="41">
        <f>'Aufteilung Kostenersätze IST_24'!E253</f>
        <v>2.6770722731657374E-2</v>
      </c>
      <c r="F266" s="26"/>
      <c r="G266" s="26"/>
      <c r="H266" s="26">
        <f>'Aufteilung Kostenersätze_PLAN'!O253</f>
        <v>9269.5596038958993</v>
      </c>
      <c r="I266" s="26">
        <f>'Aufteilung Kostenersätze IST_24'!O253</f>
        <v>9206.2741021431302</v>
      </c>
      <c r="J266" s="29">
        <f t="shared" si="10"/>
        <v>63.285501752769051</v>
      </c>
    </row>
    <row r="267" spans="1:10" x14ac:dyDescent="0.25">
      <c r="A267" s="25">
        <v>62270</v>
      </c>
      <c r="B267" s="25" t="s">
        <v>258</v>
      </c>
      <c r="C267" s="25" t="s">
        <v>232</v>
      </c>
      <c r="D267" s="26">
        <f>'Aufteilung Kostenersätze IST_24'!D254</f>
        <v>3083701.57</v>
      </c>
      <c r="E267" s="41">
        <f>'Aufteilung Kostenersätze IST_24'!E254</f>
        <v>2.6499862598063247E-2</v>
      </c>
      <c r="F267" s="26"/>
      <c r="G267" s="26"/>
      <c r="H267" s="26">
        <f>'Aufteilung Kostenersätze_PLAN'!O254</f>
        <v>8918.7143019966788</v>
      </c>
      <c r="I267" s="26">
        <f>'Aufteilung Kostenersätze IST_24'!O254</f>
        <v>9113.1270975513635</v>
      </c>
      <c r="J267" s="29">
        <f t="shared" si="10"/>
        <v>-194.41279555468464</v>
      </c>
    </row>
    <row r="268" spans="1:10" x14ac:dyDescent="0.25">
      <c r="A268" s="25">
        <v>62271</v>
      </c>
      <c r="B268" s="25" t="s">
        <v>259</v>
      </c>
      <c r="C268" s="25" t="s">
        <v>232</v>
      </c>
      <c r="D268" s="26">
        <f>'Aufteilung Kostenersätze IST_24'!D255</f>
        <v>6617682.8700000001</v>
      </c>
      <c r="E268" s="41">
        <f>'Aufteilung Kostenersätze IST_24'!E255</f>
        <v>5.6869214738103482E-2</v>
      </c>
      <c r="F268" s="26"/>
      <c r="G268" s="26"/>
      <c r="H268" s="26">
        <f>'Aufteilung Kostenersätze_PLAN'!O255</f>
        <v>19476.513345593648</v>
      </c>
      <c r="I268" s="26">
        <f>'Aufteilung Kostenersätze IST_24'!O255</f>
        <v>19556.946000322099</v>
      </c>
      <c r="J268" s="29">
        <f t="shared" si="10"/>
        <v>-80.432654728450871</v>
      </c>
    </row>
    <row r="269" spans="1:10" x14ac:dyDescent="0.25">
      <c r="A269" s="25">
        <v>62272</v>
      </c>
      <c r="B269" s="25" t="s">
        <v>260</v>
      </c>
      <c r="C269" s="25" t="s">
        <v>232</v>
      </c>
      <c r="D269" s="26">
        <f>'Aufteilung Kostenersätze IST_24'!D256</f>
        <v>3618070.69</v>
      </c>
      <c r="E269" s="41">
        <f>'Aufteilung Kostenersätze IST_24'!E256</f>
        <v>3.1091976307901899E-2</v>
      </c>
      <c r="F269" s="26"/>
      <c r="G269" s="26"/>
      <c r="H269" s="26">
        <f>'Aufteilung Kostenersätze_PLAN'!O256</f>
        <v>10636.839900480949</v>
      </c>
      <c r="I269" s="26">
        <f>'Aufteilung Kostenersätze IST_24'!O256</f>
        <v>10692.324564304503</v>
      </c>
      <c r="J269" s="29">
        <f t="shared" si="10"/>
        <v>-55.484663823554001</v>
      </c>
    </row>
    <row r="270" spans="1:10" x14ac:dyDescent="0.25">
      <c r="A270" s="25">
        <v>62273</v>
      </c>
      <c r="B270" s="25" t="s">
        <v>261</v>
      </c>
      <c r="C270" s="25" t="s">
        <v>232</v>
      </c>
      <c r="D270" s="26">
        <f>'Aufteilung Kostenersätze IST_24'!D257</f>
        <v>2576080.5299999998</v>
      </c>
      <c r="E270" s="41">
        <f>'Aufteilung Kostenersätze IST_24'!E257</f>
        <v>2.2137609148263314E-2</v>
      </c>
      <c r="F270" s="26"/>
      <c r="G270" s="26"/>
      <c r="H270" s="26">
        <f>'Aufteilung Kostenersätze_PLAN'!O257</f>
        <v>7489.3046932456273</v>
      </c>
      <c r="I270" s="26">
        <f>'Aufteilung Kostenersätze IST_24'!O257</f>
        <v>7612.977050635116</v>
      </c>
      <c r="J270" s="29">
        <f t="shared" si="10"/>
        <v>-123.67235738948875</v>
      </c>
    </row>
    <row r="271" spans="1:10" x14ac:dyDescent="0.25">
      <c r="A271" s="25">
        <v>62274</v>
      </c>
      <c r="B271" s="25" t="s">
        <v>262</v>
      </c>
      <c r="C271" s="25" t="s">
        <v>232</v>
      </c>
      <c r="D271" s="26">
        <f>'Aufteilung Kostenersätze IST_24'!D258</f>
        <v>1570379.72</v>
      </c>
      <c r="E271" s="41">
        <f>'Aufteilung Kostenersätze IST_24'!E258</f>
        <v>1.3495095378760999E-2</v>
      </c>
      <c r="F271" s="26"/>
      <c r="G271" s="26"/>
      <c r="H271" s="26">
        <f>'Aufteilung Kostenersätze_PLAN'!O258</f>
        <v>4696.2282495886966</v>
      </c>
      <c r="I271" s="26">
        <f>'Aufteilung Kostenersätze IST_24'!O258</f>
        <v>4640.8738507653716</v>
      </c>
      <c r="J271" s="29">
        <f t="shared" si="10"/>
        <v>55.354398823325027</v>
      </c>
    </row>
    <row r="272" spans="1:10" x14ac:dyDescent="0.25">
      <c r="A272" s="25">
        <v>62275</v>
      </c>
      <c r="B272" s="25" t="s">
        <v>263</v>
      </c>
      <c r="C272" s="25" t="s">
        <v>232</v>
      </c>
      <c r="D272" s="26">
        <f>'Aufteilung Kostenersätze IST_24'!D259</f>
        <v>6941243.2000000002</v>
      </c>
      <c r="E272" s="41">
        <f>'Aufteilung Kostenersätze IST_24'!E259</f>
        <v>5.9649738109949745E-2</v>
      </c>
      <c r="F272" s="26"/>
      <c r="G272" s="26"/>
      <c r="H272" s="26">
        <f>'Aufteilung Kostenersätze_PLAN'!O259</f>
        <v>20140.87859367059</v>
      </c>
      <c r="I272" s="26">
        <f>'Aufteilung Kostenersätze IST_24'!O259</f>
        <v>20513.149557664277</v>
      </c>
      <c r="J272" s="29">
        <f t="shared" si="10"/>
        <v>-372.27096399368747</v>
      </c>
    </row>
    <row r="273" spans="1:12" x14ac:dyDescent="0.25">
      <c r="A273" s="25">
        <v>62276</v>
      </c>
      <c r="B273" s="25" t="s">
        <v>264</v>
      </c>
      <c r="C273" s="25" t="s">
        <v>232</v>
      </c>
      <c r="D273" s="26">
        <f>'Aufteilung Kostenersätze IST_24'!D260</f>
        <v>1541114.41</v>
      </c>
      <c r="E273" s="41">
        <f>'Aufteilung Kostenersätze IST_24'!E260</f>
        <v>1.3243603242999714E-2</v>
      </c>
      <c r="F273" s="26"/>
      <c r="G273" s="26"/>
      <c r="H273" s="26">
        <f>'Aufteilung Kostenersätze_PLAN'!O260</f>
        <v>4343.2942774577186</v>
      </c>
      <c r="I273" s="26">
        <f>'Aufteilung Kostenersätze IST_24'!O260</f>
        <v>4554.3873722507724</v>
      </c>
      <c r="J273" s="29">
        <f t="shared" si="10"/>
        <v>-211.09309479305375</v>
      </c>
    </row>
    <row r="274" spans="1:12" x14ac:dyDescent="0.25">
      <c r="A274" s="25">
        <v>62277</v>
      </c>
      <c r="B274" s="25" t="s">
        <v>265</v>
      </c>
      <c r="C274" s="25" t="s">
        <v>232</v>
      </c>
      <c r="D274" s="26">
        <f>'Aufteilung Kostenersätze IST_24'!D261</f>
        <v>3294058.52</v>
      </c>
      <c r="E274" s="41">
        <f>'Aufteilung Kostenersätze IST_24'!E261</f>
        <v>2.8307570038296405E-2</v>
      </c>
      <c r="F274" s="26"/>
      <c r="G274" s="26"/>
      <c r="H274" s="26">
        <f>'Aufteilung Kostenersätze_PLAN'!O261</f>
        <v>9598.5823434579142</v>
      </c>
      <c r="I274" s="26">
        <f>'Aufteilung Kostenersätze IST_24'!O261</f>
        <v>9734.7857041600637</v>
      </c>
      <c r="J274" s="29">
        <f t="shared" si="10"/>
        <v>-136.20336070214944</v>
      </c>
    </row>
    <row r="275" spans="1:12" x14ac:dyDescent="0.25">
      <c r="A275" s="25">
        <v>62278</v>
      </c>
      <c r="B275" s="25" t="s">
        <v>266</v>
      </c>
      <c r="C275" s="25" t="s">
        <v>232</v>
      </c>
      <c r="D275" s="26">
        <f>'Aufteilung Kostenersätze IST_24'!D262</f>
        <v>5124313.29</v>
      </c>
      <c r="E275" s="41">
        <f>'Aufteilung Kostenersätze IST_24'!E262</f>
        <v>4.4035907824384393E-2</v>
      </c>
      <c r="F275" s="26"/>
      <c r="G275" s="26"/>
      <c r="H275" s="26">
        <f>'Aufteilung Kostenersätze_PLAN'!O262</f>
        <v>14971.913957424717</v>
      </c>
      <c r="I275" s="26">
        <f>'Aufteilung Kostenersätze IST_24'!O262</f>
        <v>15143.656816130097</v>
      </c>
      <c r="J275" s="29">
        <f t="shared" si="10"/>
        <v>-171.74285870538006</v>
      </c>
    </row>
    <row r="276" spans="1:12" x14ac:dyDescent="0.25">
      <c r="A276" s="25">
        <v>62279</v>
      </c>
      <c r="B276" s="25" t="s">
        <v>267</v>
      </c>
      <c r="C276" s="25" t="s">
        <v>232</v>
      </c>
      <c r="D276" s="26">
        <f>'Aufteilung Kostenersätze IST_24'!D263</f>
        <v>1554549.63</v>
      </c>
      <c r="E276" s="41">
        <f>'Aufteilung Kostenersätze IST_24'!E263</f>
        <v>1.3359059124800477E-2</v>
      </c>
      <c r="F276" s="26"/>
      <c r="G276" s="26"/>
      <c r="H276" s="26">
        <f>'Aufteilung Kostenersätze_PLAN'!O263</f>
        <v>4630.4407074210239</v>
      </c>
      <c r="I276" s="26">
        <f>'Aufteilung Kostenersätze IST_24'!O263</f>
        <v>4594.0918847219855</v>
      </c>
      <c r="J276" s="29">
        <f t="shared" si="10"/>
        <v>36.348822699038465</v>
      </c>
      <c r="L276" s="54"/>
    </row>
    <row r="277" spans="1:12" x14ac:dyDescent="0.25">
      <c r="A277" s="62" t="s">
        <v>328</v>
      </c>
      <c r="B277" s="63"/>
      <c r="C277" s="64"/>
      <c r="D277" s="26"/>
      <c r="E277" s="40"/>
      <c r="F277" s="36">
        <f>Kostenersätze_PLAN!I13</f>
        <v>365136.37166666664</v>
      </c>
      <c r="G277" s="36">
        <f>Kostenersätze_IST_2024!K13</f>
        <v>365136.3716666667</v>
      </c>
      <c r="H277" s="26"/>
      <c r="I277" s="26"/>
      <c r="J277" s="26"/>
    </row>
    <row r="278" spans="1:12" x14ac:dyDescent="0.25">
      <c r="A278" s="25">
        <v>62311</v>
      </c>
      <c r="B278" s="25" t="s">
        <v>268</v>
      </c>
      <c r="C278" s="25" t="s">
        <v>269</v>
      </c>
      <c r="D278" s="26">
        <f>'Aufteilung Kostenersätze IST_24'!D264</f>
        <v>1562358.91</v>
      </c>
      <c r="E278" s="40">
        <f>'Aufteilung Kostenersätze IST_24'!E264</f>
        <v>1.4903035385270954E-2</v>
      </c>
      <c r="F278" s="26"/>
      <c r="G278" s="26"/>
      <c r="H278" s="26">
        <f>'Aufteilung Kostenersätze_PLAN'!O264</f>
        <v>5467.5503921668933</v>
      </c>
      <c r="I278" s="26">
        <f>'Aufteilung Kostenersätze IST_24'!O264</f>
        <v>5441.64026739778</v>
      </c>
      <c r="J278" s="26">
        <f>H278-I278</f>
        <v>25.910124769113281</v>
      </c>
    </row>
    <row r="279" spans="1:12" x14ac:dyDescent="0.25">
      <c r="A279" s="25">
        <v>62314</v>
      </c>
      <c r="B279" s="25" t="s">
        <v>270</v>
      </c>
      <c r="C279" s="25" t="s">
        <v>269</v>
      </c>
      <c r="D279" s="26">
        <f>'Aufteilung Kostenersätze IST_24'!D265</f>
        <v>1361301.41</v>
      </c>
      <c r="E279" s="40">
        <f>'Aufteilung Kostenersätze IST_24'!E265</f>
        <v>1.2985187304528665E-2</v>
      </c>
      <c r="F279" s="26"/>
      <c r="G279" s="26"/>
      <c r="H279" s="26">
        <f>'Aufteilung Kostenersätze_PLAN'!O265</f>
        <v>4832.2633348607833</v>
      </c>
      <c r="I279" s="26">
        <f>'Aufteilung Kostenersätze IST_24'!O265</f>
        <v>4741.3641777876601</v>
      </c>
      <c r="J279" s="26">
        <f t="shared" ref="J279:J302" si="11">H279-I279</f>
        <v>90.899157073123206</v>
      </c>
    </row>
    <row r="280" spans="1:12" x14ac:dyDescent="0.25">
      <c r="A280" s="25">
        <v>62326</v>
      </c>
      <c r="B280" s="25" t="s">
        <v>271</v>
      </c>
      <c r="C280" s="25" t="s">
        <v>269</v>
      </c>
      <c r="D280" s="26">
        <f>'Aufteilung Kostenersätze IST_24'!D266</f>
        <v>2053528.61</v>
      </c>
      <c r="E280" s="40">
        <f>'Aufteilung Kostenersätze IST_24'!E266</f>
        <v>1.9588206873346586E-2</v>
      </c>
      <c r="F280" s="26"/>
      <c r="G280" s="26"/>
      <c r="H280" s="26">
        <f>'Aufteilung Kostenersätze_PLAN'!O266</f>
        <v>7091.4797639630715</v>
      </c>
      <c r="I280" s="26">
        <f>'Aufteilung Kostenersätze IST_24'!O266</f>
        <v>7152.3667851898335</v>
      </c>
      <c r="J280" s="26">
        <f t="shared" si="11"/>
        <v>-60.887021226762045</v>
      </c>
    </row>
    <row r="281" spans="1:12" x14ac:dyDescent="0.25">
      <c r="A281" s="25">
        <v>62330</v>
      </c>
      <c r="B281" s="25" t="s">
        <v>272</v>
      </c>
      <c r="C281" s="25" t="s">
        <v>269</v>
      </c>
      <c r="D281" s="26">
        <f>'Aufteilung Kostenersätze IST_24'!D267</f>
        <v>1823589.28</v>
      </c>
      <c r="E281" s="40">
        <f>'Aufteilung Kostenersätze IST_24'!E267</f>
        <v>1.7394860677717634E-2</v>
      </c>
      <c r="F281" s="26"/>
      <c r="G281" s="26"/>
      <c r="H281" s="26">
        <f>'Aufteilung Kostenersätze_PLAN'!O267</f>
        <v>6342.0690143427255</v>
      </c>
      <c r="I281" s="26">
        <f>'Aufteilung Kostenersätze IST_24'!O267</f>
        <v>6351.4963135089911</v>
      </c>
      <c r="J281" s="26">
        <f t="shared" si="11"/>
        <v>-9.4272991662655841</v>
      </c>
    </row>
    <row r="282" spans="1:12" x14ac:dyDescent="0.25">
      <c r="A282" s="25">
        <v>62332</v>
      </c>
      <c r="B282" s="25" t="s">
        <v>273</v>
      </c>
      <c r="C282" s="25" t="s">
        <v>269</v>
      </c>
      <c r="D282" s="26">
        <f>'Aufteilung Kostenersätze IST_24'!D268</f>
        <v>1736495.23</v>
      </c>
      <c r="E282" s="40">
        <f>'Aufteilung Kostenersätze IST_24'!E268</f>
        <v>1.6564087607145419E-2</v>
      </c>
      <c r="F282" s="26"/>
      <c r="G282" s="26"/>
      <c r="H282" s="26">
        <f>'Aufteilung Kostenersätze_PLAN'!O268</f>
        <v>6066.8142556338562</v>
      </c>
      <c r="I282" s="26">
        <f>'Aufteilung Kostenersätze IST_24'!O268</f>
        <v>6048.1508488418776</v>
      </c>
      <c r="J282" s="26">
        <f t="shared" si="11"/>
        <v>18.663406791978559</v>
      </c>
    </row>
    <row r="283" spans="1:12" x14ac:dyDescent="0.25">
      <c r="A283" s="25">
        <v>62335</v>
      </c>
      <c r="B283" s="25" t="s">
        <v>274</v>
      </c>
      <c r="C283" s="25" t="s">
        <v>269</v>
      </c>
      <c r="D283" s="26">
        <f>'Aufteilung Kostenersätze IST_24'!D269</f>
        <v>1449092.38</v>
      </c>
      <c r="E283" s="40">
        <f>'Aufteilung Kostenersätze IST_24'!E269</f>
        <v>1.3822608158369004E-2</v>
      </c>
      <c r="F283" s="26"/>
      <c r="G283" s="26"/>
      <c r="H283" s="26">
        <f>'Aufteilung Kostenersätze_PLAN'!O269</f>
        <v>5070.1803156235364</v>
      </c>
      <c r="I283" s="26">
        <f>'Aufteilung Kostenersätze IST_24'!O269</f>
        <v>5047.136989916924</v>
      </c>
      <c r="J283" s="26">
        <f t="shared" si="11"/>
        <v>23.04332570661245</v>
      </c>
    </row>
    <row r="284" spans="1:12" x14ac:dyDescent="0.25">
      <c r="A284" s="25">
        <v>62343</v>
      </c>
      <c r="B284" s="25" t="s">
        <v>275</v>
      </c>
      <c r="C284" s="25" t="s">
        <v>269</v>
      </c>
      <c r="D284" s="26">
        <f>'Aufteilung Kostenersätze IST_24'!D270</f>
        <v>1796361.39</v>
      </c>
      <c r="E284" s="40">
        <f>'Aufteilung Kostenersätze IST_24'!E270</f>
        <v>1.7135139172281814E-2</v>
      </c>
      <c r="F284" s="26"/>
      <c r="G284" s="26"/>
      <c r="H284" s="26">
        <f>'Aufteilung Kostenersätze_PLAN'!O270</f>
        <v>6373.786430815614</v>
      </c>
      <c r="I284" s="26">
        <f>'Aufteilung Kostenersätze IST_24'!O270</f>
        <v>6256.6625453703509</v>
      </c>
      <c r="J284" s="26">
        <f t="shared" si="11"/>
        <v>117.12388544526311</v>
      </c>
    </row>
    <row r="285" spans="1:12" x14ac:dyDescent="0.25">
      <c r="A285" s="25">
        <v>62368</v>
      </c>
      <c r="B285" s="25" t="s">
        <v>276</v>
      </c>
      <c r="C285" s="25" t="s">
        <v>269</v>
      </c>
      <c r="D285" s="26">
        <f>'Aufteilung Kostenersätze IST_24'!D271</f>
        <v>1307007.8799999999</v>
      </c>
      <c r="E285" s="40">
        <f>'Aufteilung Kostenersätze IST_24'!E271</f>
        <v>1.2467291964602405E-2</v>
      </c>
      <c r="F285" s="26"/>
      <c r="G285" s="26"/>
      <c r="H285" s="26">
        <f>'Aufteilung Kostenersätze_PLAN'!O271</f>
        <v>4585.3712890892102</v>
      </c>
      <c r="I285" s="26">
        <f>'Aufteilung Kostenersätze IST_24'!O271</f>
        <v>4552.2617524639109</v>
      </c>
      <c r="J285" s="26">
        <f t="shared" si="11"/>
        <v>33.10953662529937</v>
      </c>
    </row>
    <row r="286" spans="1:12" x14ac:dyDescent="0.25">
      <c r="A286" s="25">
        <v>62372</v>
      </c>
      <c r="B286" s="25" t="s">
        <v>277</v>
      </c>
      <c r="C286" s="25" t="s">
        <v>269</v>
      </c>
      <c r="D286" s="26">
        <f>'Aufteilung Kostenersätze IST_24'!D272</f>
        <v>1293909.29</v>
      </c>
      <c r="E286" s="40">
        <f>'Aufteilung Kostenersätze IST_24'!E272</f>
        <v>1.2342347082208414E-2</v>
      </c>
      <c r="F286" s="26"/>
      <c r="G286" s="26"/>
      <c r="H286" s="26">
        <f>'Aufteilung Kostenersätze_PLAN'!O272</f>
        <v>4713.5160566981722</v>
      </c>
      <c r="I286" s="26">
        <f>'Aufteilung Kostenersätze IST_24'!O272</f>
        <v>4506.6398314482503</v>
      </c>
      <c r="J286" s="26">
        <f t="shared" si="11"/>
        <v>206.87622524992184</v>
      </c>
    </row>
    <row r="287" spans="1:12" x14ac:dyDescent="0.25">
      <c r="A287" s="25">
        <v>62375</v>
      </c>
      <c r="B287" s="25" t="s">
        <v>278</v>
      </c>
      <c r="C287" s="25" t="s">
        <v>269</v>
      </c>
      <c r="D287" s="26">
        <f>'Aufteilung Kostenersätze IST_24'!D273</f>
        <v>7221684.79</v>
      </c>
      <c r="E287" s="40">
        <f>'Aufteilung Kostenersätze IST_24'!E273</f>
        <v>6.8886235600399304E-2</v>
      </c>
      <c r="F287" s="26"/>
      <c r="G287" s="26"/>
      <c r="H287" s="26">
        <f>'Aufteilung Kostenersätze_PLAN'!O273</f>
        <v>25199.080125004537</v>
      </c>
      <c r="I287" s="26">
        <f>'Aufteilung Kostenersätze IST_24'!O273</f>
        <v>25152.870124904966</v>
      </c>
      <c r="J287" s="26">
        <f t="shared" si="11"/>
        <v>46.210000099570607</v>
      </c>
    </row>
    <row r="288" spans="1:12" x14ac:dyDescent="0.25">
      <c r="A288" s="25">
        <v>62376</v>
      </c>
      <c r="B288" s="25" t="s">
        <v>279</v>
      </c>
      <c r="C288" s="25" t="s">
        <v>269</v>
      </c>
      <c r="D288" s="26">
        <f>'Aufteilung Kostenersätze IST_24'!D274</f>
        <v>5523504.7800000003</v>
      </c>
      <c r="E288" s="40">
        <f>'Aufteilung Kostenersätze IST_24'!E274</f>
        <v>5.2687629366195546E-2</v>
      </c>
      <c r="F288" s="26"/>
      <c r="G288" s="26"/>
      <c r="H288" s="26">
        <f>'Aufteilung Kostenersätze_PLAN'!O274</f>
        <v>18809.636729823906</v>
      </c>
      <c r="I288" s="26">
        <f>'Aufteilung Kostenersätze IST_24'!O274</f>
        <v>19238.169818490758</v>
      </c>
      <c r="J288" s="26">
        <f t="shared" si="11"/>
        <v>-428.53308866685256</v>
      </c>
    </row>
    <row r="289" spans="1:12" x14ac:dyDescent="0.25">
      <c r="A289" s="25">
        <v>62377</v>
      </c>
      <c r="B289" s="25" t="s">
        <v>280</v>
      </c>
      <c r="C289" s="25" t="s">
        <v>269</v>
      </c>
      <c r="D289" s="26">
        <f>'Aufteilung Kostenersätze IST_24'!D275</f>
        <v>2486016.7799999998</v>
      </c>
      <c r="E289" s="40">
        <f>'Aufteilung Kostenersätze IST_24'!E275</f>
        <v>2.3713626749641895E-2</v>
      </c>
      <c r="F289" s="26"/>
      <c r="G289" s="26"/>
      <c r="H289" s="26">
        <f>'Aufteilung Kostenersätze_PLAN'!O275</f>
        <v>8344.7291236167512</v>
      </c>
      <c r="I289" s="26">
        <f>'Aufteilung Kostenersätze IST_24'!O275</f>
        <v>8658.7076304218517</v>
      </c>
      <c r="J289" s="26">
        <f t="shared" si="11"/>
        <v>-313.97850680510055</v>
      </c>
    </row>
    <row r="290" spans="1:12" x14ac:dyDescent="0.25">
      <c r="A290" s="25">
        <v>62378</v>
      </c>
      <c r="B290" s="25" t="s">
        <v>281</v>
      </c>
      <c r="C290" s="25" t="s">
        <v>269</v>
      </c>
      <c r="D290" s="26">
        <f>'Aufteilung Kostenersätze IST_24'!D276</f>
        <v>8639911.8800000008</v>
      </c>
      <c r="E290" s="40">
        <f>'Aufteilung Kostenersätze IST_24'!E276</f>
        <v>8.2414425807744079E-2</v>
      </c>
      <c r="F290" s="26"/>
      <c r="G290" s="26"/>
      <c r="H290" s="26">
        <f>'Aufteilung Kostenersätze_PLAN'!O276</f>
        <v>29963.756137764787</v>
      </c>
      <c r="I290" s="26">
        <f>'Aufteilung Kostenersätze IST_24'!O276</f>
        <v>30092.504412431368</v>
      </c>
      <c r="J290" s="26">
        <f t="shared" si="11"/>
        <v>-128.74827466658098</v>
      </c>
    </row>
    <row r="291" spans="1:12" x14ac:dyDescent="0.25">
      <c r="A291" s="25">
        <v>62379</v>
      </c>
      <c r="B291" s="25" t="s">
        <v>282</v>
      </c>
      <c r="C291" s="25" t="s">
        <v>269</v>
      </c>
      <c r="D291" s="26">
        <f>'Aufteilung Kostenersätze IST_24'!D277</f>
        <v>19826925.879999999</v>
      </c>
      <c r="E291" s="40">
        <f>'Aufteilung Kostenersätze IST_24'!E277</f>
        <v>0.18912515944929995</v>
      </c>
      <c r="F291" s="26"/>
      <c r="G291" s="26"/>
      <c r="H291" s="26">
        <f>'Aufteilung Kostenersätze_PLAN'!O277</f>
        <v>67498.636237264654</v>
      </c>
      <c r="I291" s="26">
        <f>'Aufteilung Kostenersätze IST_24'!O277</f>
        <v>69056.474512197179</v>
      </c>
      <c r="J291" s="26">
        <f t="shared" si="11"/>
        <v>-1557.8382749325247</v>
      </c>
    </row>
    <row r="292" spans="1:12" x14ac:dyDescent="0.25">
      <c r="A292" s="25">
        <v>62380</v>
      </c>
      <c r="B292" s="25" t="s">
        <v>283</v>
      </c>
      <c r="C292" s="25" t="s">
        <v>269</v>
      </c>
      <c r="D292" s="26">
        <f>'Aufteilung Kostenersätze IST_24'!D278</f>
        <v>6773407.1200000001</v>
      </c>
      <c r="E292" s="40">
        <f>'Aufteilung Kostenersätze IST_24'!E278</f>
        <v>6.4610202778698417E-2</v>
      </c>
      <c r="F292" s="26"/>
      <c r="G292" s="26"/>
      <c r="H292" s="26">
        <f>'Aufteilung Kostenersätze_PLAN'!O278</f>
        <v>23813.258431437305</v>
      </c>
      <c r="I292" s="26">
        <f>'Aufteilung Kostenersätze IST_24'!O278</f>
        <v>23591.535015261525</v>
      </c>
      <c r="J292" s="26">
        <f t="shared" si="11"/>
        <v>221.72341617578059</v>
      </c>
    </row>
    <row r="293" spans="1:12" x14ac:dyDescent="0.25">
      <c r="A293" s="25">
        <v>62381</v>
      </c>
      <c r="B293" s="25" t="s">
        <v>284</v>
      </c>
      <c r="C293" s="25" t="s">
        <v>269</v>
      </c>
      <c r="D293" s="26">
        <f>'Aufteilung Kostenersätze IST_24'!D279</f>
        <v>3696028.95</v>
      </c>
      <c r="E293" s="40">
        <f>'Aufteilung Kostenersätze IST_24'!E279</f>
        <v>3.525569564987846E-2</v>
      </c>
      <c r="F293" s="26"/>
      <c r="G293" s="26"/>
      <c r="H293" s="26">
        <f>'Aufteilung Kostenersätze_PLAN'!O279</f>
        <v>13713.437426652796</v>
      </c>
      <c r="I293" s="26">
        <f>'Aufteilung Kostenersätze IST_24'!O279</f>
        <v>12873.136790180906</v>
      </c>
      <c r="J293" s="26">
        <f t="shared" si="11"/>
        <v>840.30063647188945</v>
      </c>
    </row>
    <row r="294" spans="1:12" x14ac:dyDescent="0.25">
      <c r="A294" s="25">
        <v>62382</v>
      </c>
      <c r="B294" s="25" t="s">
        <v>285</v>
      </c>
      <c r="C294" s="25" t="s">
        <v>269</v>
      </c>
      <c r="D294" s="26">
        <f>'Aufteilung Kostenersätze IST_24'!D280</f>
        <v>5797516.1399999997</v>
      </c>
      <c r="E294" s="40">
        <f>'Aufteilung Kostenersätze IST_24'!E280</f>
        <v>5.5301370016892899E-2</v>
      </c>
      <c r="F294" s="26"/>
      <c r="G294" s="26"/>
      <c r="H294" s="26">
        <f>'Aufteilung Kostenersätze_PLAN'!O280</f>
        <v>20485.767390235676</v>
      </c>
      <c r="I294" s="26">
        <f>'Aufteilung Kostenersätze IST_24'!O280</f>
        <v>20192.541596164061</v>
      </c>
      <c r="J294" s="26">
        <f t="shared" si="11"/>
        <v>293.22579407161538</v>
      </c>
    </row>
    <row r="295" spans="1:12" x14ac:dyDescent="0.25">
      <c r="A295" s="25">
        <v>62383</v>
      </c>
      <c r="B295" s="25" t="s">
        <v>286</v>
      </c>
      <c r="C295" s="25" t="s">
        <v>269</v>
      </c>
      <c r="D295" s="26">
        <f>'Aufteilung Kostenersätze IST_24'!D281</f>
        <v>4229597.76</v>
      </c>
      <c r="E295" s="40">
        <f>'Aufteilung Kostenersätze IST_24'!E281</f>
        <v>4.0345303937072155E-2</v>
      </c>
      <c r="F295" s="26"/>
      <c r="G295" s="26"/>
      <c r="H295" s="26">
        <f>'Aufteilung Kostenersätze_PLAN'!O281</f>
        <v>14703.609714680659</v>
      </c>
      <c r="I295" s="26">
        <f>'Aufteilung Kostenersätze IST_24'!O281</f>
        <v>14731.537893371407</v>
      </c>
      <c r="J295" s="26">
        <f t="shared" si="11"/>
        <v>-27.928178690748609</v>
      </c>
    </row>
    <row r="296" spans="1:12" x14ac:dyDescent="0.25">
      <c r="A296" s="25">
        <v>62384</v>
      </c>
      <c r="B296" s="25" t="s">
        <v>287</v>
      </c>
      <c r="C296" s="25" t="s">
        <v>269</v>
      </c>
      <c r="D296" s="26">
        <f>'Aufteilung Kostenersätze IST_24'!D282</f>
        <v>3595744.55</v>
      </c>
      <c r="E296" s="40">
        <f>'Aufteilung Kostenersätze IST_24'!E282</f>
        <v>3.4299102416259261E-2</v>
      </c>
      <c r="F296" s="26"/>
      <c r="G296" s="26"/>
      <c r="H296" s="26">
        <f>'Aufteilung Kostenersätze_PLAN'!O282</f>
        <v>12860.258788496141</v>
      </c>
      <c r="I296" s="26">
        <f>'Aufteilung Kostenersätze IST_24'!O282</f>
        <v>12523.849807696306</v>
      </c>
      <c r="J296" s="26">
        <f t="shared" si="11"/>
        <v>336.40898079983526</v>
      </c>
    </row>
    <row r="297" spans="1:12" x14ac:dyDescent="0.25">
      <c r="A297" s="25">
        <v>62385</v>
      </c>
      <c r="B297" s="25" t="s">
        <v>288</v>
      </c>
      <c r="C297" s="25" t="s">
        <v>269</v>
      </c>
      <c r="D297" s="26">
        <f>'Aufteilung Kostenersätze IST_24'!D283</f>
        <v>2606062.11</v>
      </c>
      <c r="E297" s="40">
        <f>'Aufteilung Kostenersätze IST_24'!E283</f>
        <v>2.4858715620947741E-2</v>
      </c>
      <c r="F297" s="26"/>
      <c r="G297" s="26"/>
      <c r="H297" s="26">
        <f>'Aufteilung Kostenersätze_PLAN'!O283</f>
        <v>9216.8214353732819</v>
      </c>
      <c r="I297" s="26">
        <f>'Aufteilung Kostenersätze IST_24'!O283</f>
        <v>9076.821226126347</v>
      </c>
      <c r="J297" s="26">
        <f t="shared" si="11"/>
        <v>140.0002092469349</v>
      </c>
    </row>
    <row r="298" spans="1:12" x14ac:dyDescent="0.25">
      <c r="A298" s="25">
        <v>62386</v>
      </c>
      <c r="B298" s="25" t="s">
        <v>289</v>
      </c>
      <c r="C298" s="25" t="s">
        <v>269</v>
      </c>
      <c r="D298" s="26">
        <f>'Aufteilung Kostenersätze IST_24'!D284</f>
        <v>5462074.2999999998</v>
      </c>
      <c r="E298" s="40">
        <f>'Aufteilung Kostenersätze IST_24'!E284</f>
        <v>5.2101656059220784E-2</v>
      </c>
      <c r="F298" s="26"/>
      <c r="G298" s="26"/>
      <c r="H298" s="26">
        <f>'Aufteilung Kostenersätze_PLAN'!O284</f>
        <v>19130.352551534867</v>
      </c>
      <c r="I298" s="26">
        <f>'Aufteilung Kostenersätze IST_24'!O284</f>
        <v>19024.209651288478</v>
      </c>
      <c r="J298" s="26">
        <f t="shared" si="11"/>
        <v>106.14290024638831</v>
      </c>
    </row>
    <row r="299" spans="1:12" x14ac:dyDescent="0.25">
      <c r="A299" s="25">
        <v>62387</v>
      </c>
      <c r="B299" s="25" t="s">
        <v>290</v>
      </c>
      <c r="C299" s="25" t="s">
        <v>269</v>
      </c>
      <c r="D299" s="26">
        <f>'Aufteilung Kostenersätze IST_24'!D285</f>
        <v>2441439.19</v>
      </c>
      <c r="E299" s="40">
        <f>'Aufteilung Kostenersätze IST_24'!E285</f>
        <v>2.3288409856834533E-2</v>
      </c>
      <c r="F299" s="26"/>
      <c r="G299" s="26"/>
      <c r="H299" s="26">
        <f>'Aufteilung Kostenersätze_PLAN'!O285</f>
        <v>8524.1060975853088</v>
      </c>
      <c r="I299" s="26">
        <f>'Aufteilung Kostenersätze IST_24'!O285</f>
        <v>8503.4454770107986</v>
      </c>
      <c r="J299" s="26">
        <f t="shared" si="11"/>
        <v>20.660620574510176</v>
      </c>
    </row>
    <row r="300" spans="1:12" x14ac:dyDescent="0.25">
      <c r="A300" s="25">
        <v>62388</v>
      </c>
      <c r="B300" s="25" t="s">
        <v>291</v>
      </c>
      <c r="C300" s="25" t="s">
        <v>269</v>
      </c>
      <c r="D300" s="26">
        <f>'Aufteilung Kostenersätze IST_24'!D286</f>
        <v>3157164.47</v>
      </c>
      <c r="E300" s="40">
        <f>'Aufteilung Kostenersätze IST_24'!E286</f>
        <v>3.0115573004624287E-2</v>
      </c>
      <c r="F300" s="26"/>
      <c r="G300" s="26"/>
      <c r="H300" s="26">
        <f>'Aufteilung Kostenersätze_PLAN'!O286</f>
        <v>11081.35803626919</v>
      </c>
      <c r="I300" s="26">
        <f>'Aufteilung Kostenersätze IST_24'!O286</f>
        <v>10996.291057571127</v>
      </c>
      <c r="J300" s="26">
        <f t="shared" si="11"/>
        <v>85.066978698063394</v>
      </c>
    </row>
    <row r="301" spans="1:12" x14ac:dyDescent="0.25">
      <c r="A301" s="25">
        <v>62389</v>
      </c>
      <c r="B301" s="25" t="s">
        <v>292</v>
      </c>
      <c r="C301" s="25" t="s">
        <v>269</v>
      </c>
      <c r="D301" s="26">
        <f>'Aufteilung Kostenersätze IST_24'!D287</f>
        <v>4620082.51</v>
      </c>
      <c r="E301" s="40">
        <f>'Aufteilung Kostenersätze IST_24'!E287</f>
        <v>4.4070061423595333E-2</v>
      </c>
      <c r="F301" s="26"/>
      <c r="G301" s="26"/>
      <c r="H301" s="26">
        <f>'Aufteilung Kostenersätze_PLAN'!O287</f>
        <v>16316.973277230301</v>
      </c>
      <c r="I301" s="26">
        <f>'Aufteilung Kostenersätze IST_24'!O287</f>
        <v>16091.582327338734</v>
      </c>
      <c r="J301" s="26">
        <f t="shared" si="11"/>
        <v>225.39094989156729</v>
      </c>
    </row>
    <row r="302" spans="1:12" ht="15.75" thickBot="1" x14ac:dyDescent="0.3">
      <c r="A302" s="47">
        <v>62390</v>
      </c>
      <c r="B302" s="47" t="s">
        <v>293</v>
      </c>
      <c r="C302" s="47" t="s">
        <v>269</v>
      </c>
      <c r="D302" s="48">
        <f>'Aufteilung Kostenersätze IST_24'!D288</f>
        <v>4374140.42</v>
      </c>
      <c r="E302" s="49">
        <f>'Aufteilung Kostenersätze IST_24'!E288</f>
        <v>4.1724068037224532E-2</v>
      </c>
      <c r="F302" s="48"/>
      <c r="G302" s="48"/>
      <c r="H302" s="48">
        <f>'Aufteilung Kostenersätze_PLAN'!O288</f>
        <v>14931.5593105026</v>
      </c>
      <c r="I302" s="48">
        <f>'Aufteilung Kostenersätze IST_24'!O288</f>
        <v>15234.974814285304</v>
      </c>
      <c r="J302" s="48">
        <f t="shared" si="11"/>
        <v>-303.41550378270404</v>
      </c>
      <c r="L302" s="54"/>
    </row>
    <row r="303" spans="1:12" x14ac:dyDescent="0.25">
      <c r="B303" s="1" t="s">
        <v>295</v>
      </c>
      <c r="H303" s="5">
        <f>SUM(H5:H302)</f>
        <v>4137184.0600000005</v>
      </c>
      <c r="I303" s="5">
        <f>SUM(I5:I302)</f>
        <v>4215409.0600000015</v>
      </c>
      <c r="J303" s="27">
        <f>H303-I303</f>
        <v>-78225.000000000931</v>
      </c>
    </row>
    <row r="304" spans="1:12" x14ac:dyDescent="0.25">
      <c r="B304" s="31"/>
      <c r="D304" s="31"/>
      <c r="E304" s="31"/>
      <c r="F304" s="5"/>
      <c r="G304" s="5"/>
      <c r="J304" s="27"/>
    </row>
    <row r="309" spans="1:8" x14ac:dyDescent="0.25">
      <c r="A309" s="32"/>
      <c r="B309" s="32"/>
      <c r="C309" s="32"/>
      <c r="D309" s="32"/>
      <c r="E309" s="32"/>
      <c r="F309" s="33"/>
      <c r="G309" s="33"/>
      <c r="H309" s="33"/>
    </row>
  </sheetData>
  <mergeCells count="14">
    <mergeCell ref="A4:C4"/>
    <mergeCell ref="A22:C22"/>
    <mergeCell ref="A59:C59"/>
    <mergeCell ref="A1:J1"/>
    <mergeCell ref="A220:C220"/>
    <mergeCell ref="A240:C240"/>
    <mergeCell ref="A277:C277"/>
    <mergeCell ref="A6:C6"/>
    <mergeCell ref="A89:C89"/>
    <mergeCell ref="A106:C106"/>
    <mergeCell ref="A136:C136"/>
    <mergeCell ref="A151:C151"/>
    <mergeCell ref="A167:C167"/>
    <mergeCell ref="A199:C199"/>
  </mergeCells>
  <pageMargins left="0.70866141732283472" right="0.70866141732283472" top="0.78740157480314965" bottom="0.78740157480314965" header="0.31496062992125984" footer="0.31496062992125984"/>
  <pageSetup paperSize="8" scale="9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D99D-35B8-49E4-AF6E-9C07D6CAF94E}">
  <sheetPr>
    <tabColor rgb="FFFFC000"/>
  </sheetPr>
  <dimension ref="A1:K18"/>
  <sheetViews>
    <sheetView zoomScale="90" zoomScaleNormal="90" workbookViewId="0">
      <selection activeCell="B14" sqref="B14"/>
    </sheetView>
  </sheetViews>
  <sheetFormatPr baseColWidth="10" defaultRowHeight="15" x14ac:dyDescent="0.25"/>
  <cols>
    <col min="1" max="1" width="20.28515625" customWidth="1"/>
    <col min="2" max="2" width="40.85546875" style="3" customWidth="1"/>
    <col min="3" max="3" width="39.7109375" style="3" bestFit="1" customWidth="1"/>
    <col min="4" max="5" width="39.7109375" style="3" customWidth="1"/>
    <col min="6" max="6" width="39.28515625" style="3" bestFit="1" customWidth="1"/>
    <col min="7" max="7" width="40.7109375" style="3" customWidth="1"/>
    <col min="8" max="8" width="13" bestFit="1" customWidth="1"/>
    <col min="10" max="10" width="19.85546875" bestFit="1" customWidth="1"/>
    <col min="11" max="11" width="13" bestFit="1" customWidth="1"/>
  </cols>
  <sheetData>
    <row r="1" spans="1:11" s="1" customFormat="1" ht="62.25" customHeight="1" x14ac:dyDescent="0.25">
      <c r="A1" s="4" t="s">
        <v>298</v>
      </c>
      <c r="B1" s="11" t="s">
        <v>299</v>
      </c>
      <c r="C1" s="14" t="s">
        <v>300</v>
      </c>
      <c r="D1" s="14" t="s">
        <v>307</v>
      </c>
      <c r="E1" s="19" t="s">
        <v>308</v>
      </c>
      <c r="F1" s="12" t="s">
        <v>301</v>
      </c>
      <c r="G1" s="12" t="s">
        <v>302</v>
      </c>
      <c r="K1" s="1" t="s">
        <v>314</v>
      </c>
    </row>
    <row r="2" spans="1:11" x14ac:dyDescent="0.25">
      <c r="A2" s="3" t="s">
        <v>5</v>
      </c>
      <c r="B2" s="3">
        <v>17676.371666666666</v>
      </c>
      <c r="C2" s="3">
        <v>25666</v>
      </c>
      <c r="E2" s="3">
        <f>C2+D2</f>
        <v>25666</v>
      </c>
      <c r="F2" s="3">
        <v>151811</v>
      </c>
      <c r="G2" s="3">
        <v>30000</v>
      </c>
      <c r="J2" t="s">
        <v>5</v>
      </c>
      <c r="K2" s="3">
        <f>SUM(B2:G2)-E2</f>
        <v>225153.37166666667</v>
      </c>
    </row>
    <row r="3" spans="1:11" x14ac:dyDescent="0.25">
      <c r="A3" s="3" t="s">
        <v>20</v>
      </c>
      <c r="B3" s="3">
        <v>29728.871666666666</v>
      </c>
      <c r="C3" s="3">
        <v>54418</v>
      </c>
      <c r="D3" s="33"/>
      <c r="E3" s="3">
        <f t="shared" ref="E3:E13" si="0">C3+D3</f>
        <v>54418</v>
      </c>
      <c r="F3" s="3">
        <v>425071</v>
      </c>
      <c r="G3" s="3">
        <v>30000</v>
      </c>
      <c r="J3" t="s">
        <v>20</v>
      </c>
      <c r="K3" s="3">
        <f t="shared" ref="K3:K13" si="1">SUM(B3:G3)-E3</f>
        <v>539217.8716666667</v>
      </c>
    </row>
    <row r="4" spans="1:11" x14ac:dyDescent="0.25">
      <c r="A4" s="3" t="s">
        <v>57</v>
      </c>
      <c r="B4" s="3">
        <v>22699.871666666666</v>
      </c>
      <c r="C4" s="3">
        <v>42695</v>
      </c>
      <c r="D4" s="33"/>
      <c r="E4" s="3">
        <f t="shared" si="0"/>
        <v>42695</v>
      </c>
      <c r="F4" s="3">
        <v>291477</v>
      </c>
      <c r="G4" s="3">
        <v>30000</v>
      </c>
      <c r="J4" t="s">
        <v>57</v>
      </c>
      <c r="K4" s="3">
        <f t="shared" si="1"/>
        <v>386871.8716666667</v>
      </c>
    </row>
    <row r="5" spans="1:11" x14ac:dyDescent="0.25">
      <c r="A5" s="3" t="s">
        <v>86</v>
      </c>
      <c r="B5" s="3">
        <v>18973.371666666666</v>
      </c>
      <c r="C5" s="3">
        <v>26407</v>
      </c>
      <c r="D5" s="33">
        <v>21458</v>
      </c>
      <c r="E5" s="3">
        <f t="shared" si="0"/>
        <v>47865</v>
      </c>
      <c r="F5" s="3">
        <v>188246</v>
      </c>
      <c r="G5" s="3">
        <v>30000</v>
      </c>
      <c r="J5" t="s">
        <v>86</v>
      </c>
      <c r="K5" s="3">
        <f t="shared" si="1"/>
        <v>285084.3716666667</v>
      </c>
    </row>
    <row r="6" spans="1:11" x14ac:dyDescent="0.25">
      <c r="A6" s="3" t="s">
        <v>102</v>
      </c>
      <c r="B6" s="3">
        <v>18663.371666666666</v>
      </c>
      <c r="C6" s="3">
        <v>26407</v>
      </c>
      <c r="D6" s="33"/>
      <c r="E6" s="3">
        <f t="shared" si="0"/>
        <v>26407</v>
      </c>
      <c r="F6" s="3">
        <v>188246</v>
      </c>
      <c r="G6" s="3">
        <v>30000</v>
      </c>
      <c r="J6" t="s">
        <v>102</v>
      </c>
      <c r="K6" s="3">
        <f t="shared" si="1"/>
        <v>263316.3716666667</v>
      </c>
    </row>
    <row r="7" spans="1:11" x14ac:dyDescent="0.25">
      <c r="A7" s="3" t="s">
        <v>131</v>
      </c>
      <c r="B7" s="3">
        <v>14664.871666666666</v>
      </c>
      <c r="C7" s="3">
        <v>19743</v>
      </c>
      <c r="D7" s="33"/>
      <c r="E7" s="3">
        <f t="shared" si="0"/>
        <v>19743</v>
      </c>
      <c r="F7" s="3">
        <v>109304</v>
      </c>
      <c r="G7" s="3">
        <v>30000</v>
      </c>
      <c r="J7" t="s">
        <v>131</v>
      </c>
      <c r="K7" s="3">
        <f t="shared" si="1"/>
        <v>173711.87166666667</v>
      </c>
    </row>
    <row r="8" spans="1:11" x14ac:dyDescent="0.25">
      <c r="A8" s="3" t="s">
        <v>145</v>
      </c>
      <c r="B8" s="3">
        <v>19302.371666666666</v>
      </c>
      <c r="C8" s="3">
        <v>29738</v>
      </c>
      <c r="D8" s="33"/>
      <c r="E8" s="3">
        <f t="shared" si="0"/>
        <v>29738</v>
      </c>
      <c r="F8" s="3">
        <v>176101</v>
      </c>
      <c r="G8" s="3">
        <v>30000</v>
      </c>
      <c r="J8" t="s">
        <v>145</v>
      </c>
      <c r="K8" s="3">
        <f t="shared" si="1"/>
        <v>255141.3716666667</v>
      </c>
    </row>
    <row r="9" spans="1:11" x14ac:dyDescent="0.25">
      <c r="A9" s="3" t="s">
        <v>160</v>
      </c>
      <c r="B9" s="3">
        <v>24745.921666666665</v>
      </c>
      <c r="C9" s="3">
        <v>41091</v>
      </c>
      <c r="D9" s="33"/>
      <c r="E9" s="3">
        <f t="shared" si="0"/>
        <v>41091</v>
      </c>
      <c r="F9" s="3">
        <v>321232</v>
      </c>
      <c r="G9" s="3">
        <v>30000</v>
      </c>
      <c r="J9" t="s">
        <v>160</v>
      </c>
      <c r="K9" s="3">
        <f t="shared" si="1"/>
        <v>417068.92166666663</v>
      </c>
    </row>
    <row r="10" spans="1:11" x14ac:dyDescent="0.25">
      <c r="A10" s="3" t="s">
        <v>191</v>
      </c>
      <c r="B10" s="3">
        <v>22079.871666666666</v>
      </c>
      <c r="C10" s="3">
        <v>49358</v>
      </c>
      <c r="D10" s="33"/>
      <c r="E10" s="3">
        <f t="shared" si="0"/>
        <v>49358</v>
      </c>
      <c r="F10" s="3">
        <v>337021</v>
      </c>
      <c r="G10" s="3">
        <v>30000</v>
      </c>
      <c r="J10" t="s">
        <v>191</v>
      </c>
      <c r="K10" s="3">
        <f t="shared" si="1"/>
        <v>438458.8716666667</v>
      </c>
    </row>
    <row r="11" spans="1:11" x14ac:dyDescent="0.25">
      <c r="A11" s="3" t="s">
        <v>212</v>
      </c>
      <c r="B11" s="3">
        <v>24638.421666666665</v>
      </c>
      <c r="C11" s="3">
        <v>59354</v>
      </c>
      <c r="D11" s="33">
        <v>56767</v>
      </c>
      <c r="E11" s="3">
        <f t="shared" si="0"/>
        <v>116121</v>
      </c>
      <c r="F11" s="3">
        <v>351595</v>
      </c>
      <c r="G11" s="3">
        <v>30000</v>
      </c>
      <c r="J11" t="s">
        <v>212</v>
      </c>
      <c r="K11" s="3">
        <f t="shared" si="1"/>
        <v>522354.42166666663</v>
      </c>
    </row>
    <row r="12" spans="1:11" x14ac:dyDescent="0.25">
      <c r="A12" s="3" t="s">
        <v>232</v>
      </c>
      <c r="B12" s="3">
        <v>21858.371666666666</v>
      </c>
      <c r="C12" s="3">
        <v>43065</v>
      </c>
      <c r="E12" s="3">
        <f t="shared" si="0"/>
        <v>43065</v>
      </c>
      <c r="F12" s="3">
        <v>248970</v>
      </c>
      <c r="G12" s="3">
        <v>30000</v>
      </c>
      <c r="J12" t="s">
        <v>232</v>
      </c>
      <c r="K12" s="3">
        <f t="shared" si="1"/>
        <v>343893.3716666667</v>
      </c>
    </row>
    <row r="13" spans="1:11" ht="15.75" thickBot="1" x14ac:dyDescent="0.3">
      <c r="A13" s="7" t="s">
        <v>269</v>
      </c>
      <c r="B13" s="7">
        <v>21896.371666666666</v>
      </c>
      <c r="C13" s="7">
        <v>39980</v>
      </c>
      <c r="D13" s="7"/>
      <c r="E13" s="7">
        <f t="shared" si="0"/>
        <v>39980</v>
      </c>
      <c r="F13" s="7">
        <v>273260</v>
      </c>
      <c r="G13" s="7">
        <v>30000</v>
      </c>
      <c r="J13" t="s">
        <v>269</v>
      </c>
      <c r="K13" s="7">
        <f t="shared" si="1"/>
        <v>365136.3716666667</v>
      </c>
    </row>
    <row r="14" spans="1:11" x14ac:dyDescent="0.25">
      <c r="B14" s="5">
        <f t="shared" ref="B14:C14" si="2">SUM(B2:B13)</f>
        <v>256928.06000000003</v>
      </c>
      <c r="C14" s="5">
        <f t="shared" si="2"/>
        <v>457922</v>
      </c>
      <c r="D14" s="5">
        <f>SUM(D2:D13)</f>
        <v>78225</v>
      </c>
      <c r="E14" s="5">
        <f>SUM(E2:E13)</f>
        <v>536147</v>
      </c>
      <c r="F14" s="5">
        <f>SUM(F2:F13)</f>
        <v>3062334</v>
      </c>
      <c r="G14" s="5">
        <f>SUM(G2:G13)</f>
        <v>360000</v>
      </c>
      <c r="H14" s="57"/>
      <c r="K14" s="5">
        <f>SUM(K2:K13)</f>
        <v>4215409.0599999996</v>
      </c>
    </row>
    <row r="18" spans="6:6" x14ac:dyDescent="0.25">
      <c r="F18" s="3" t="s">
        <v>309</v>
      </c>
    </row>
  </sheetData>
  <pageMargins left="0.7" right="0.7" top="0.78740157499999996" bottom="0.78740157499999996" header="0.3" footer="0.3"/>
  <pageSetup paperSize="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2557-94EF-4B63-924D-42DD4EAB60E3}">
  <sheetPr>
    <tabColor rgb="FFFFC000"/>
  </sheetPr>
  <dimension ref="A1:P289"/>
  <sheetViews>
    <sheetView tabSelected="1" topLeftCell="A248" workbookViewId="0">
      <selection activeCell="L281" sqref="L281"/>
    </sheetView>
  </sheetViews>
  <sheetFormatPr baseColWidth="10" defaultRowHeight="15" x14ac:dyDescent="0.25"/>
  <cols>
    <col min="1" max="1" width="8.85546875" customWidth="1"/>
    <col min="2" max="2" width="31.5703125" bestFit="1" customWidth="1"/>
    <col min="3" max="3" width="19.85546875" bestFit="1" customWidth="1"/>
    <col min="4" max="4" width="20.7109375" style="3" customWidth="1"/>
    <col min="5" max="5" width="15.85546875" style="9" customWidth="1"/>
    <col min="6" max="6" width="20.85546875" style="3" customWidth="1"/>
    <col min="7" max="7" width="21.5703125" style="3" customWidth="1"/>
    <col min="8" max="8" width="20.42578125" style="3" customWidth="1"/>
    <col min="9" max="9" width="20.7109375" style="3" customWidth="1"/>
    <col min="10" max="10" width="15" customWidth="1"/>
    <col min="11" max="11" width="24.140625" style="3" customWidth="1"/>
    <col min="12" max="12" width="25.140625" customWidth="1"/>
    <col min="13" max="13" width="29.28515625" customWidth="1"/>
    <col min="15" max="15" width="16" customWidth="1"/>
    <col min="16" max="16" width="13" style="3" bestFit="1" customWidth="1"/>
  </cols>
  <sheetData>
    <row r="1" spans="1:16" ht="30.75" customHeight="1" x14ac:dyDescent="0.25">
      <c r="A1" s="65" t="s">
        <v>335</v>
      </c>
      <c r="B1" s="65"/>
      <c r="C1" s="65"/>
      <c r="D1" s="65"/>
      <c r="E1" s="65"/>
      <c r="F1" s="65"/>
      <c r="G1" s="65"/>
      <c r="H1" s="65"/>
      <c r="I1" s="65"/>
    </row>
    <row r="2" spans="1:16" ht="60" x14ac:dyDescent="0.25">
      <c r="A2" s="2" t="s">
        <v>0</v>
      </c>
      <c r="B2" s="2" t="s">
        <v>1</v>
      </c>
      <c r="C2" s="2" t="s">
        <v>2</v>
      </c>
      <c r="D2" s="34" t="s">
        <v>310</v>
      </c>
      <c r="E2" s="13" t="s">
        <v>296</v>
      </c>
      <c r="F2" s="11" t="s">
        <v>299</v>
      </c>
      <c r="G2" s="14" t="s">
        <v>300</v>
      </c>
      <c r="H2" s="12" t="s">
        <v>301</v>
      </c>
      <c r="I2" s="12" t="s">
        <v>302</v>
      </c>
      <c r="K2" s="17" t="s">
        <v>303</v>
      </c>
      <c r="L2" s="17" t="s">
        <v>304</v>
      </c>
      <c r="M2" s="18" t="s">
        <v>305</v>
      </c>
      <c r="O2" s="35" t="s">
        <v>315</v>
      </c>
      <c r="P2" s="59" t="s">
        <v>306</v>
      </c>
    </row>
    <row r="3" spans="1:16" x14ac:dyDescent="0.25">
      <c r="A3">
        <v>60101</v>
      </c>
      <c r="B3" t="s">
        <v>3</v>
      </c>
      <c r="C3" t="s">
        <v>3</v>
      </c>
      <c r="D3" s="20">
        <v>598700350.58000004</v>
      </c>
      <c r="E3" s="21">
        <v>0</v>
      </c>
      <c r="F3" s="3">
        <v>0</v>
      </c>
      <c r="G3" s="3">
        <v>0</v>
      </c>
      <c r="H3" s="3">
        <v>0</v>
      </c>
      <c r="I3" s="3">
        <v>0</v>
      </c>
      <c r="K3" s="3">
        <f>F3+G3+H3</f>
        <v>0</v>
      </c>
      <c r="L3" s="3">
        <f>I3</f>
        <v>0</v>
      </c>
      <c r="M3" s="3">
        <f>K3+L3</f>
        <v>0</v>
      </c>
      <c r="O3" s="3">
        <f>F3+G3+H3+I3</f>
        <v>0</v>
      </c>
      <c r="P3" s="3">
        <f>ROUND(O3/12,2)</f>
        <v>0</v>
      </c>
    </row>
    <row r="4" spans="1:16" x14ac:dyDescent="0.25">
      <c r="A4">
        <v>60305</v>
      </c>
      <c r="B4" t="s">
        <v>4</v>
      </c>
      <c r="C4" t="s">
        <v>5</v>
      </c>
      <c r="D4" s="3">
        <v>4451405.12</v>
      </c>
      <c r="E4" s="9">
        <f>D4/SUM($D$4:$D$18)</f>
        <v>5.4266372708849021E-2</v>
      </c>
      <c r="F4" s="3">
        <v>959.232573003472</v>
      </c>
      <c r="G4" s="3">
        <v>1392.8007219453191</v>
      </c>
      <c r="H4" s="3">
        <v>8238.2323073030784</v>
      </c>
      <c r="I4" s="3">
        <v>1627.9911812654707</v>
      </c>
      <c r="K4" s="3">
        <f t="shared" ref="K4:K67" si="0">F4+G4+H4</f>
        <v>10590.265602251869</v>
      </c>
      <c r="L4" s="3">
        <f t="shared" ref="L4:L67" si="1">I4</f>
        <v>1627.9911812654707</v>
      </c>
      <c r="M4" s="3">
        <f t="shared" ref="M4:M67" si="2">K4+L4</f>
        <v>12218.256783517339</v>
      </c>
      <c r="O4" s="3">
        <f t="shared" ref="O4:O67" si="3">F4+G4+H4+I4</f>
        <v>12218.256783517339</v>
      </c>
      <c r="P4" s="3">
        <f t="shared" ref="P4:P67" si="4">ROUND(O4/12,2)</f>
        <v>1018.19</v>
      </c>
    </row>
    <row r="5" spans="1:16" x14ac:dyDescent="0.25">
      <c r="A5">
        <v>60318</v>
      </c>
      <c r="B5" t="s">
        <v>6</v>
      </c>
      <c r="C5" t="s">
        <v>5</v>
      </c>
      <c r="D5" s="3">
        <v>9352617.4499999993</v>
      </c>
      <c r="E5" s="9">
        <f>D5/SUM(D$4:D$18)</f>
        <v>0.11401627366259243</v>
      </c>
      <c r="F5" s="3">
        <v>2015.3940293083615</v>
      </c>
      <c r="G5" s="3">
        <v>2926.3416798240974</v>
      </c>
      <c r="H5" s="3">
        <v>17308.924520991819</v>
      </c>
      <c r="I5" s="3">
        <v>3420.488209877773</v>
      </c>
      <c r="K5" s="3">
        <f t="shared" si="0"/>
        <v>22250.660230124278</v>
      </c>
      <c r="L5" s="3">
        <f t="shared" si="1"/>
        <v>3420.488209877773</v>
      </c>
      <c r="M5" s="3">
        <f t="shared" si="2"/>
        <v>25671.148440002053</v>
      </c>
      <c r="O5" s="3">
        <f t="shared" si="3"/>
        <v>25671.148440002053</v>
      </c>
      <c r="P5" s="3">
        <f t="shared" si="4"/>
        <v>2139.2600000000002</v>
      </c>
    </row>
    <row r="6" spans="1:16" x14ac:dyDescent="0.25">
      <c r="A6">
        <v>60323</v>
      </c>
      <c r="B6" t="s">
        <v>7</v>
      </c>
      <c r="C6" t="s">
        <v>5</v>
      </c>
      <c r="D6" s="3">
        <v>1916786.97</v>
      </c>
      <c r="E6" s="9">
        <f>D6/SUM(D$4:D$18)</f>
        <v>2.3367245468209688E-2</v>
      </c>
      <c r="F6" s="3">
        <v>413.04811572230676</v>
      </c>
      <c r="G6" s="3">
        <v>599.74372218706981</v>
      </c>
      <c r="H6" s="3">
        <v>3547.404901774381</v>
      </c>
      <c r="I6" s="3">
        <v>701.0173640462906</v>
      </c>
      <c r="K6" s="3">
        <f t="shared" si="0"/>
        <v>4560.1967396837572</v>
      </c>
      <c r="L6" s="3">
        <f t="shared" si="1"/>
        <v>701.0173640462906</v>
      </c>
      <c r="M6" s="3">
        <f t="shared" si="2"/>
        <v>5261.214103730048</v>
      </c>
      <c r="O6" s="3">
        <f t="shared" si="3"/>
        <v>5261.214103730048</v>
      </c>
      <c r="P6" s="3">
        <f t="shared" si="4"/>
        <v>438.43</v>
      </c>
    </row>
    <row r="7" spans="1:16" x14ac:dyDescent="0.25">
      <c r="A7">
        <v>60324</v>
      </c>
      <c r="B7" t="s">
        <v>8</v>
      </c>
      <c r="C7" t="s">
        <v>5</v>
      </c>
      <c r="D7" s="3">
        <v>2290371.67</v>
      </c>
      <c r="E7" s="9">
        <f t="shared" ref="E7:E18" si="5">D7/SUM(D$4:D$18)</f>
        <v>2.792155720169746E-2</v>
      </c>
      <c r="F7" s="3">
        <v>493.55182260929757</v>
      </c>
      <c r="G7" s="3">
        <v>716.63468713876705</v>
      </c>
      <c r="H7" s="3">
        <v>4238.7995203468936</v>
      </c>
      <c r="I7" s="3">
        <v>837.64671605092383</v>
      </c>
      <c r="K7" s="3">
        <f t="shared" si="0"/>
        <v>5448.9860300949586</v>
      </c>
      <c r="L7" s="3">
        <f t="shared" si="1"/>
        <v>837.64671605092383</v>
      </c>
      <c r="M7" s="3">
        <f t="shared" si="2"/>
        <v>6286.6327461458823</v>
      </c>
      <c r="O7" s="3">
        <f t="shared" si="3"/>
        <v>6286.6327461458823</v>
      </c>
      <c r="P7" s="3">
        <f t="shared" si="4"/>
        <v>523.89</v>
      </c>
    </row>
    <row r="8" spans="1:16" x14ac:dyDescent="0.25">
      <c r="A8">
        <v>60326</v>
      </c>
      <c r="B8" t="s">
        <v>9</v>
      </c>
      <c r="C8" t="s">
        <v>5</v>
      </c>
      <c r="D8" s="3">
        <v>1697770.66</v>
      </c>
      <c r="E8" s="9">
        <f t="shared" si="5"/>
        <v>2.0697252423906225E-2</v>
      </c>
      <c r="F8" s="3">
        <v>365.85232632378398</v>
      </c>
      <c r="G8" s="3">
        <v>531.21568071197714</v>
      </c>
      <c r="H8" s="3">
        <v>3142.0705877256278</v>
      </c>
      <c r="I8" s="3">
        <v>620.91757271718677</v>
      </c>
      <c r="K8" s="3">
        <f t="shared" si="0"/>
        <v>4039.138594761389</v>
      </c>
      <c r="L8" s="3">
        <f t="shared" si="1"/>
        <v>620.91757271718677</v>
      </c>
      <c r="M8" s="3">
        <f t="shared" si="2"/>
        <v>4660.0561674785758</v>
      </c>
      <c r="O8" s="3">
        <f t="shared" si="3"/>
        <v>4660.0561674785758</v>
      </c>
      <c r="P8" s="3">
        <f t="shared" si="4"/>
        <v>388.34</v>
      </c>
    </row>
    <row r="9" spans="1:16" x14ac:dyDescent="0.25">
      <c r="A9">
        <v>60329</v>
      </c>
      <c r="B9" t="s">
        <v>10</v>
      </c>
      <c r="C9" t="s">
        <v>5</v>
      </c>
      <c r="D9" s="3">
        <v>1522706.53</v>
      </c>
      <c r="E9" s="9">
        <f t="shared" si="5"/>
        <v>1.8563073424145721E-2</v>
      </c>
      <c r="F9" s="3">
        <v>328.12778512082241</v>
      </c>
      <c r="G9" s="3">
        <v>476.4398425041241</v>
      </c>
      <c r="H9" s="3">
        <v>2818.078739592986</v>
      </c>
      <c r="I9" s="3">
        <v>556.8922027243716</v>
      </c>
      <c r="K9" s="3">
        <f t="shared" si="0"/>
        <v>3622.6463672179325</v>
      </c>
      <c r="L9" s="3">
        <f t="shared" si="1"/>
        <v>556.8922027243716</v>
      </c>
      <c r="M9" s="3">
        <f t="shared" si="2"/>
        <v>4179.5385699423041</v>
      </c>
      <c r="O9" s="3">
        <f t="shared" si="3"/>
        <v>4179.5385699423041</v>
      </c>
      <c r="P9" s="3">
        <f t="shared" si="4"/>
        <v>348.29</v>
      </c>
    </row>
    <row r="10" spans="1:16" x14ac:dyDescent="0.25">
      <c r="A10">
        <v>60341</v>
      </c>
      <c r="B10" t="s">
        <v>11</v>
      </c>
      <c r="C10" t="s">
        <v>5</v>
      </c>
      <c r="D10" s="3">
        <v>2181466.4900000002</v>
      </c>
      <c r="E10" s="9">
        <f t="shared" si="5"/>
        <v>2.6593911451987699E-2</v>
      </c>
      <c r="F10" s="3">
        <v>470.08386289575753</v>
      </c>
      <c r="G10" s="3">
        <v>682.55933132671623</v>
      </c>
      <c r="H10" s="3">
        <v>4037.2482914377047</v>
      </c>
      <c r="I10" s="3">
        <v>797.81734355963101</v>
      </c>
      <c r="K10" s="3">
        <f t="shared" si="0"/>
        <v>5189.8914856601787</v>
      </c>
      <c r="L10" s="3">
        <f t="shared" si="1"/>
        <v>797.81734355963101</v>
      </c>
      <c r="M10" s="3">
        <f t="shared" si="2"/>
        <v>5987.7088292198096</v>
      </c>
      <c r="O10" s="3">
        <f t="shared" si="3"/>
        <v>5987.7088292198096</v>
      </c>
      <c r="P10" s="3">
        <f t="shared" si="4"/>
        <v>498.98</v>
      </c>
    </row>
    <row r="11" spans="1:16" x14ac:dyDescent="0.25">
      <c r="A11">
        <v>60344</v>
      </c>
      <c r="B11" t="s">
        <v>5</v>
      </c>
      <c r="C11" t="s">
        <v>5</v>
      </c>
      <c r="D11" s="3">
        <v>18409771.600000001</v>
      </c>
      <c r="E11" s="9">
        <f t="shared" si="5"/>
        <v>0.22443060116945363</v>
      </c>
      <c r="F11" s="3">
        <v>3967.1187196446967</v>
      </c>
      <c r="G11" s="3">
        <v>5760.2358096151966</v>
      </c>
      <c r="H11" s="3">
        <v>34071.033994135927</v>
      </c>
      <c r="I11" s="3">
        <v>6732.9180350836086</v>
      </c>
      <c r="K11" s="3">
        <f t="shared" si="0"/>
        <v>43798.388523395821</v>
      </c>
      <c r="L11" s="3">
        <f t="shared" si="1"/>
        <v>6732.9180350836086</v>
      </c>
      <c r="M11" s="3">
        <f t="shared" si="2"/>
        <v>50531.306558479431</v>
      </c>
      <c r="O11" s="3">
        <f t="shared" si="3"/>
        <v>50531.306558479431</v>
      </c>
      <c r="P11" s="3">
        <f t="shared" si="4"/>
        <v>4210.9399999999996</v>
      </c>
    </row>
    <row r="12" spans="1:16" x14ac:dyDescent="0.25">
      <c r="A12">
        <v>60345</v>
      </c>
      <c r="B12" t="s">
        <v>12</v>
      </c>
      <c r="C12" t="s">
        <v>5</v>
      </c>
      <c r="D12" s="3">
        <v>7193968.3399999999</v>
      </c>
      <c r="E12" s="9">
        <f t="shared" si="5"/>
        <v>8.7700525265626661E-2</v>
      </c>
      <c r="F12" s="3">
        <v>1550.2270799571072</v>
      </c>
      <c r="G12" s="3">
        <v>2250.9216814675738</v>
      </c>
      <c r="H12" s="3">
        <v>13313.904441100049</v>
      </c>
      <c r="I12" s="3">
        <v>2631.0157579687998</v>
      </c>
      <c r="K12" s="3">
        <f t="shared" si="0"/>
        <v>17115.05320252473</v>
      </c>
      <c r="L12" s="3">
        <f t="shared" si="1"/>
        <v>2631.0157579687998</v>
      </c>
      <c r="M12" s="3">
        <f t="shared" si="2"/>
        <v>19746.068960493529</v>
      </c>
      <c r="O12" s="3">
        <f t="shared" si="3"/>
        <v>19746.068960493529</v>
      </c>
      <c r="P12" s="3">
        <f t="shared" si="4"/>
        <v>1645.51</v>
      </c>
    </row>
    <row r="13" spans="1:16" x14ac:dyDescent="0.25">
      <c r="A13">
        <v>60346</v>
      </c>
      <c r="B13" t="s">
        <v>13</v>
      </c>
      <c r="C13" t="s">
        <v>5</v>
      </c>
      <c r="D13" s="3">
        <v>4987033.53</v>
      </c>
      <c r="E13" s="9">
        <f t="shared" si="5"/>
        <v>6.079613357018087E-2</v>
      </c>
      <c r="F13" s="3">
        <v>1074.6550528828272</v>
      </c>
      <c r="G13" s="3">
        <v>1560.3935642122622</v>
      </c>
      <c r="H13" s="3">
        <v>9229.5218334227284</v>
      </c>
      <c r="I13" s="3">
        <v>1823.884007105426</v>
      </c>
      <c r="K13" s="3">
        <f t="shared" si="0"/>
        <v>11864.570450517818</v>
      </c>
      <c r="L13" s="3">
        <f t="shared" si="1"/>
        <v>1823.884007105426</v>
      </c>
      <c r="M13" s="3">
        <f t="shared" si="2"/>
        <v>13688.454457623244</v>
      </c>
      <c r="O13" s="3">
        <f t="shared" si="3"/>
        <v>13688.454457623244</v>
      </c>
      <c r="P13" s="3">
        <f t="shared" si="4"/>
        <v>1140.7</v>
      </c>
    </row>
    <row r="14" spans="1:16" x14ac:dyDescent="0.25">
      <c r="A14">
        <v>60347</v>
      </c>
      <c r="B14" t="s">
        <v>14</v>
      </c>
      <c r="C14" t="s">
        <v>5</v>
      </c>
      <c r="D14" s="3">
        <v>3900788.58</v>
      </c>
      <c r="E14" s="9">
        <f t="shared" si="5"/>
        <v>4.755389393556296E-2</v>
      </c>
      <c r="F14" s="3">
        <v>840.58030340225696</v>
      </c>
      <c r="G14" s="3">
        <v>1220.5182417501589</v>
      </c>
      <c r="H14" s="3">
        <v>7219.2041922517483</v>
      </c>
      <c r="I14" s="3">
        <v>1426.6168180668888</v>
      </c>
      <c r="K14" s="3">
        <f t="shared" si="0"/>
        <v>9280.3027374041631</v>
      </c>
      <c r="L14" s="3">
        <f t="shared" si="1"/>
        <v>1426.6168180668888</v>
      </c>
      <c r="M14" s="3">
        <f t="shared" si="2"/>
        <v>10706.919555471051</v>
      </c>
      <c r="O14" s="3">
        <f t="shared" si="3"/>
        <v>10706.919555471051</v>
      </c>
      <c r="P14" s="3">
        <f t="shared" si="4"/>
        <v>892.24</v>
      </c>
    </row>
    <row r="15" spans="1:16" x14ac:dyDescent="0.25">
      <c r="A15">
        <v>60348</v>
      </c>
      <c r="B15" t="s">
        <v>15</v>
      </c>
      <c r="C15" t="s">
        <v>5</v>
      </c>
      <c r="D15" s="3">
        <v>3789895.86</v>
      </c>
      <c r="E15" s="9">
        <f t="shared" si="5"/>
        <v>4.6202018401435424E-2</v>
      </c>
      <c r="F15" s="3">
        <v>816.68404901394501</v>
      </c>
      <c r="G15" s="3">
        <v>1185.8210042912417</v>
      </c>
      <c r="H15" s="3">
        <v>7013.9746155403136</v>
      </c>
      <c r="I15" s="3">
        <v>1386.0605520430627</v>
      </c>
      <c r="K15" s="3">
        <f t="shared" si="0"/>
        <v>9016.4796688455008</v>
      </c>
      <c r="L15" s="3">
        <f t="shared" si="1"/>
        <v>1386.0605520430627</v>
      </c>
      <c r="M15" s="3">
        <f t="shared" si="2"/>
        <v>10402.540220888564</v>
      </c>
      <c r="O15" s="3">
        <f t="shared" si="3"/>
        <v>10402.540220888564</v>
      </c>
      <c r="P15" s="3">
        <f t="shared" si="4"/>
        <v>866.88</v>
      </c>
    </row>
    <row r="16" spans="1:16" x14ac:dyDescent="0.25">
      <c r="A16">
        <v>60349</v>
      </c>
      <c r="B16" t="s">
        <v>16</v>
      </c>
      <c r="C16" t="s">
        <v>5</v>
      </c>
      <c r="D16" s="3">
        <v>5117085.25</v>
      </c>
      <c r="E16" s="9">
        <f t="shared" si="5"/>
        <v>6.2381573429886754E-2</v>
      </c>
      <c r="F16" s="3">
        <v>1102.6798770981363</v>
      </c>
      <c r="G16" s="3">
        <v>1601.0854636514734</v>
      </c>
      <c r="H16" s="3">
        <v>9470.2090439645381</v>
      </c>
      <c r="I16" s="3">
        <v>1871.4472028966027</v>
      </c>
      <c r="K16" s="3">
        <f t="shared" si="0"/>
        <v>12173.974384714147</v>
      </c>
      <c r="L16" s="3">
        <f t="shared" si="1"/>
        <v>1871.4472028966027</v>
      </c>
      <c r="M16" s="3">
        <f t="shared" si="2"/>
        <v>14045.42158761075</v>
      </c>
      <c r="O16" s="3">
        <f t="shared" si="3"/>
        <v>14045.42158761075</v>
      </c>
      <c r="P16" s="3">
        <f t="shared" si="4"/>
        <v>1170.45</v>
      </c>
    </row>
    <row r="17" spans="1:16" x14ac:dyDescent="0.25">
      <c r="A17">
        <v>60350</v>
      </c>
      <c r="B17" t="s">
        <v>17</v>
      </c>
      <c r="C17" t="s">
        <v>5</v>
      </c>
      <c r="D17" s="3">
        <v>10010138.380000001</v>
      </c>
      <c r="E17" s="9">
        <f t="shared" si="5"/>
        <v>0.12203200687252527</v>
      </c>
      <c r="F17" s="3">
        <v>2157.0831087079778</v>
      </c>
      <c r="G17" s="3">
        <v>3132.0734883902337</v>
      </c>
      <c r="H17" s="3">
        <v>18525.800995324935</v>
      </c>
      <c r="I17" s="3">
        <v>3660.9602061757582</v>
      </c>
      <c r="K17" s="3">
        <f t="shared" si="0"/>
        <v>23814.957592423147</v>
      </c>
      <c r="L17" s="3">
        <f t="shared" si="1"/>
        <v>3660.9602061757582</v>
      </c>
      <c r="M17" s="3">
        <f t="shared" si="2"/>
        <v>27475.917798598904</v>
      </c>
      <c r="O17" s="3">
        <f t="shared" si="3"/>
        <v>27475.917798598904</v>
      </c>
      <c r="P17" s="3">
        <f t="shared" si="4"/>
        <v>2289.66</v>
      </c>
    </row>
    <row r="18" spans="1:16" x14ac:dyDescent="0.25">
      <c r="A18">
        <v>60351</v>
      </c>
      <c r="B18" t="s">
        <v>18</v>
      </c>
      <c r="C18" t="s">
        <v>5</v>
      </c>
      <c r="D18" s="3">
        <v>5206987.79</v>
      </c>
      <c r="E18" s="9">
        <f t="shared" si="5"/>
        <v>6.3477561013940254E-2</v>
      </c>
      <c r="F18" s="3">
        <v>1122.052960975918</v>
      </c>
      <c r="G18" s="3">
        <v>1629.2150809837906</v>
      </c>
      <c r="H18" s="3">
        <v>9636.5920150872844</v>
      </c>
      <c r="I18" s="3">
        <v>1904.3268304182077</v>
      </c>
      <c r="K18" s="3">
        <f t="shared" si="0"/>
        <v>12387.860057046993</v>
      </c>
      <c r="L18" s="3">
        <f t="shared" si="1"/>
        <v>1904.3268304182077</v>
      </c>
      <c r="M18" s="3">
        <f t="shared" si="2"/>
        <v>14292.186887465201</v>
      </c>
      <c r="O18" s="3">
        <f t="shared" si="3"/>
        <v>14292.186887465201</v>
      </c>
      <c r="P18" s="3">
        <f t="shared" si="4"/>
        <v>1191.02</v>
      </c>
    </row>
    <row r="19" spans="1:16" x14ac:dyDescent="0.25">
      <c r="A19">
        <v>60608</v>
      </c>
      <c r="B19" t="s">
        <v>19</v>
      </c>
      <c r="C19" t="s">
        <v>20</v>
      </c>
      <c r="D19" s="3">
        <v>9739051.7400000002</v>
      </c>
      <c r="E19" s="9">
        <f>D19/SUM($D$19:$D$54)</f>
        <v>4.3004389862101713E-2</v>
      </c>
      <c r="F19" s="3">
        <v>1278.4719873137228</v>
      </c>
      <c r="G19" s="3">
        <v>2340.212887515851</v>
      </c>
      <c r="H19" s="3">
        <v>18279.919003073439</v>
      </c>
      <c r="I19" s="3">
        <v>1290.1316958630514</v>
      </c>
      <c r="K19" s="3">
        <f t="shared" si="0"/>
        <v>21898.603877903013</v>
      </c>
      <c r="L19" s="3">
        <f t="shared" si="1"/>
        <v>1290.1316958630514</v>
      </c>
      <c r="M19" s="3">
        <f t="shared" si="2"/>
        <v>23188.735573766065</v>
      </c>
      <c r="O19" s="3">
        <f t="shared" si="3"/>
        <v>23188.735573766065</v>
      </c>
      <c r="P19" s="3">
        <f t="shared" si="4"/>
        <v>1932.39</v>
      </c>
    </row>
    <row r="20" spans="1:16" x14ac:dyDescent="0.25">
      <c r="A20">
        <v>60611</v>
      </c>
      <c r="B20" t="s">
        <v>21</v>
      </c>
      <c r="C20" t="s">
        <v>20</v>
      </c>
      <c r="D20" s="3">
        <v>5660253.6399999997</v>
      </c>
      <c r="E20" s="9">
        <f t="shared" ref="E20:E54" si="6">D20/SUM($D$19:$D$54)</f>
        <v>2.4993783866368524E-2</v>
      </c>
      <c r="F20" s="3">
        <v>743.0369930276737</v>
      </c>
      <c r="G20" s="3">
        <v>1360.1117304400423</v>
      </c>
      <c r="H20" s="3">
        <v>10624.132701861136</v>
      </c>
      <c r="I20" s="3">
        <v>749.81351599105574</v>
      </c>
      <c r="K20" s="3">
        <f t="shared" si="0"/>
        <v>12727.281425328852</v>
      </c>
      <c r="L20" s="3">
        <f t="shared" si="1"/>
        <v>749.81351599105574</v>
      </c>
      <c r="M20" s="3">
        <f t="shared" si="2"/>
        <v>13477.094941319909</v>
      </c>
      <c r="O20" s="3">
        <f t="shared" si="3"/>
        <v>13477.094941319909</v>
      </c>
      <c r="P20" s="3">
        <f t="shared" si="4"/>
        <v>1123.0899999999999</v>
      </c>
    </row>
    <row r="21" spans="1:16" x14ac:dyDescent="0.25">
      <c r="A21">
        <v>60613</v>
      </c>
      <c r="B21" t="s">
        <v>22</v>
      </c>
      <c r="C21" t="s">
        <v>20</v>
      </c>
      <c r="D21" s="3">
        <v>14399363.210000001</v>
      </c>
      <c r="E21" s="9">
        <f t="shared" si="6"/>
        <v>6.3582764090423072E-2</v>
      </c>
      <c r="F21" s="3">
        <v>1890.2438338561292</v>
      </c>
      <c r="G21" s="3">
        <v>3460.0468562726428</v>
      </c>
      <c r="H21" s="3">
        <v>27027.189114680226</v>
      </c>
      <c r="I21" s="3">
        <v>1907.4829227126922</v>
      </c>
      <c r="K21" s="3">
        <f t="shared" si="0"/>
        <v>32377.479804808998</v>
      </c>
      <c r="L21" s="3">
        <f t="shared" si="1"/>
        <v>1907.4829227126922</v>
      </c>
      <c r="M21" s="3">
        <f t="shared" si="2"/>
        <v>34284.962727521692</v>
      </c>
      <c r="O21" s="3">
        <f t="shared" si="3"/>
        <v>34284.962727521692</v>
      </c>
      <c r="P21" s="3">
        <f t="shared" si="4"/>
        <v>2857.08</v>
      </c>
    </row>
    <row r="22" spans="1:16" x14ac:dyDescent="0.25">
      <c r="A22">
        <v>60617</v>
      </c>
      <c r="B22" t="s">
        <v>23</v>
      </c>
      <c r="C22" t="s">
        <v>20</v>
      </c>
      <c r="D22" s="3">
        <v>10743759.24</v>
      </c>
      <c r="E22" s="9">
        <f t="shared" si="6"/>
        <v>4.7440841601024041E-2</v>
      </c>
      <c r="F22" s="3">
        <v>1410.362691715505</v>
      </c>
      <c r="G22" s="3">
        <v>2581.6357182445263</v>
      </c>
      <c r="H22" s="3">
        <v>20165.72598018889</v>
      </c>
      <c r="I22" s="3">
        <v>1423.2252480307211</v>
      </c>
      <c r="K22" s="3">
        <f t="shared" si="0"/>
        <v>24157.72439014892</v>
      </c>
      <c r="L22" s="3">
        <f t="shared" si="1"/>
        <v>1423.2252480307211</v>
      </c>
      <c r="M22" s="3">
        <f t="shared" si="2"/>
        <v>25580.949638179642</v>
      </c>
      <c r="O22" s="3">
        <f t="shared" si="3"/>
        <v>25580.949638179642</v>
      </c>
      <c r="P22" s="3">
        <f t="shared" si="4"/>
        <v>2131.75</v>
      </c>
    </row>
    <row r="23" spans="1:16" x14ac:dyDescent="0.25">
      <c r="A23">
        <v>60618</v>
      </c>
      <c r="B23" t="s">
        <v>24</v>
      </c>
      <c r="C23" t="s">
        <v>20</v>
      </c>
      <c r="D23" s="3">
        <v>1679255.9</v>
      </c>
      <c r="E23" s="9">
        <f t="shared" si="6"/>
        <v>7.4150314968790257E-3</v>
      </c>
      <c r="F23" s="3">
        <v>220.44051977500777</v>
      </c>
      <c r="G23" s="3">
        <v>403.51118399716285</v>
      </c>
      <c r="H23" s="3">
        <v>3151.9148534098645</v>
      </c>
      <c r="I23" s="3">
        <v>222.45094490637078</v>
      </c>
      <c r="K23" s="3">
        <f t="shared" si="0"/>
        <v>3775.8665571820352</v>
      </c>
      <c r="L23" s="3">
        <f t="shared" si="1"/>
        <v>222.45094490637078</v>
      </c>
      <c r="M23" s="3">
        <f t="shared" si="2"/>
        <v>3998.3175020884059</v>
      </c>
      <c r="O23" s="3">
        <f t="shared" si="3"/>
        <v>3998.3175020884059</v>
      </c>
      <c r="P23" s="3">
        <f t="shared" si="4"/>
        <v>333.19</v>
      </c>
    </row>
    <row r="24" spans="1:16" x14ac:dyDescent="0.25">
      <c r="A24">
        <v>60619</v>
      </c>
      <c r="B24" t="s">
        <v>25</v>
      </c>
      <c r="C24" t="s">
        <v>20</v>
      </c>
      <c r="D24" s="3">
        <v>4350066.87</v>
      </c>
      <c r="E24" s="9">
        <f t="shared" si="6"/>
        <v>1.920843800791765E-2</v>
      </c>
      <c r="F24" s="3">
        <v>571.04518845450616</v>
      </c>
      <c r="G24" s="3">
        <v>1045.2847795148627</v>
      </c>
      <c r="H24" s="3">
        <v>8164.9499524635639</v>
      </c>
      <c r="I24" s="3">
        <v>576.25314023752946</v>
      </c>
      <c r="K24" s="3">
        <f t="shared" si="0"/>
        <v>9781.2799204329331</v>
      </c>
      <c r="L24" s="3">
        <f t="shared" si="1"/>
        <v>576.25314023752946</v>
      </c>
      <c r="M24" s="3">
        <f t="shared" si="2"/>
        <v>10357.533060670463</v>
      </c>
      <c r="O24" s="3">
        <f t="shared" si="3"/>
        <v>10357.533060670463</v>
      </c>
      <c r="P24" s="3">
        <f t="shared" si="4"/>
        <v>863.13</v>
      </c>
    </row>
    <row r="25" spans="1:16" x14ac:dyDescent="0.25">
      <c r="A25">
        <v>60623</v>
      </c>
      <c r="B25" t="s">
        <v>26</v>
      </c>
      <c r="C25" t="s">
        <v>20</v>
      </c>
      <c r="D25" s="3">
        <v>2820315.96</v>
      </c>
      <c r="E25" s="9">
        <f t="shared" si="6"/>
        <v>1.2453570462102059E-2</v>
      </c>
      <c r="F25" s="3">
        <v>370.23059805962276</v>
      </c>
      <c r="G25" s="3">
        <v>677.69839740666987</v>
      </c>
      <c r="H25" s="3">
        <v>5293.6516498961846</v>
      </c>
      <c r="I25" s="3">
        <v>373.60711386306178</v>
      </c>
      <c r="K25" s="3">
        <f t="shared" si="0"/>
        <v>6341.5806453624773</v>
      </c>
      <c r="L25" s="3">
        <f t="shared" si="1"/>
        <v>373.60711386306178</v>
      </c>
      <c r="M25" s="3">
        <f t="shared" si="2"/>
        <v>6715.1877592255387</v>
      </c>
      <c r="O25" s="3">
        <f t="shared" si="3"/>
        <v>6715.1877592255387</v>
      </c>
      <c r="P25" s="3">
        <f t="shared" si="4"/>
        <v>559.6</v>
      </c>
    </row>
    <row r="26" spans="1:16" x14ac:dyDescent="0.25">
      <c r="A26">
        <v>60624</v>
      </c>
      <c r="B26" t="s">
        <v>27</v>
      </c>
      <c r="C26" t="s">
        <v>20</v>
      </c>
      <c r="D26" s="3">
        <v>13157602.939999999</v>
      </c>
      <c r="E26" s="9">
        <f t="shared" si="6"/>
        <v>5.8099566732817833E-2</v>
      </c>
      <c r="F26" s="3">
        <v>1727.2345632888773</v>
      </c>
      <c r="G26" s="3">
        <v>3161.6622224664807</v>
      </c>
      <c r="H26" s="3">
        <v>24696.440930685611</v>
      </c>
      <c r="I26" s="3">
        <v>1742.987001984535</v>
      </c>
      <c r="K26" s="3">
        <f t="shared" si="0"/>
        <v>29585.337716440969</v>
      </c>
      <c r="L26" s="3">
        <f t="shared" si="1"/>
        <v>1742.987001984535</v>
      </c>
      <c r="M26" s="3">
        <f t="shared" si="2"/>
        <v>31328.324718425505</v>
      </c>
      <c r="O26" s="3">
        <f t="shared" si="3"/>
        <v>31328.324718425505</v>
      </c>
      <c r="P26" s="3">
        <f t="shared" si="4"/>
        <v>2610.69</v>
      </c>
    </row>
    <row r="27" spans="1:16" x14ac:dyDescent="0.25">
      <c r="A27">
        <v>60626</v>
      </c>
      <c r="B27" t="s">
        <v>28</v>
      </c>
      <c r="C27" t="s">
        <v>20</v>
      </c>
      <c r="D27" s="3">
        <v>3891171.94</v>
      </c>
      <c r="E27" s="9">
        <f t="shared" si="6"/>
        <v>1.7182111728695944E-2</v>
      </c>
      <c r="F27" s="3">
        <v>510.80479454472987</v>
      </c>
      <c r="G27" s="3">
        <v>935.01615605217592</v>
      </c>
      <c r="H27" s="3">
        <v>7303.6174146285139</v>
      </c>
      <c r="I27" s="3">
        <v>515.46335186087833</v>
      </c>
      <c r="K27" s="3">
        <f t="shared" si="0"/>
        <v>8749.4383652254201</v>
      </c>
      <c r="L27" s="3">
        <f t="shared" si="1"/>
        <v>515.46335186087833</v>
      </c>
      <c r="M27" s="3">
        <f t="shared" si="2"/>
        <v>9264.901717086299</v>
      </c>
      <c r="O27" s="3">
        <f t="shared" si="3"/>
        <v>9264.901717086299</v>
      </c>
      <c r="P27" s="3">
        <f t="shared" si="4"/>
        <v>772.08</v>
      </c>
    </row>
    <row r="28" spans="1:16" x14ac:dyDescent="0.25">
      <c r="A28">
        <v>60628</v>
      </c>
      <c r="B28" t="s">
        <v>29</v>
      </c>
      <c r="C28" t="s">
        <v>20</v>
      </c>
      <c r="D28" s="3">
        <v>3732252.64</v>
      </c>
      <c r="E28" s="9">
        <f t="shared" si="6"/>
        <v>1.6480377338504451E-2</v>
      </c>
      <c r="F28" s="3">
        <v>489.94302291464038</v>
      </c>
      <c r="G28" s="3">
        <v>896.82917400673523</v>
      </c>
      <c r="H28" s="3">
        <v>7005.3304756554253</v>
      </c>
      <c r="I28" s="3">
        <v>494.41132015513352</v>
      </c>
      <c r="K28" s="3">
        <f t="shared" si="0"/>
        <v>8392.1026725768006</v>
      </c>
      <c r="L28" s="3">
        <f t="shared" si="1"/>
        <v>494.41132015513352</v>
      </c>
      <c r="M28" s="3">
        <f t="shared" si="2"/>
        <v>8886.5139927319342</v>
      </c>
      <c r="O28" s="3">
        <f t="shared" si="3"/>
        <v>8886.5139927319342</v>
      </c>
      <c r="P28" s="3">
        <f t="shared" si="4"/>
        <v>740.54</v>
      </c>
    </row>
    <row r="29" spans="1:16" x14ac:dyDescent="0.25">
      <c r="A29">
        <v>60629</v>
      </c>
      <c r="B29" t="s">
        <v>30</v>
      </c>
      <c r="C29" t="s">
        <v>20</v>
      </c>
      <c r="D29" s="3">
        <v>7554154.9100000001</v>
      </c>
      <c r="E29" s="9">
        <f t="shared" si="6"/>
        <v>3.3356617410100119E-2</v>
      </c>
      <c r="F29" s="3">
        <v>991.65459821896548</v>
      </c>
      <c r="G29" s="3">
        <v>1815.2004062228282</v>
      </c>
      <c r="H29" s="3">
        <v>14178.930719128668</v>
      </c>
      <c r="I29" s="3">
        <v>1000.6985223030035</v>
      </c>
      <c r="K29" s="3">
        <f t="shared" si="0"/>
        <v>16985.785723570461</v>
      </c>
      <c r="L29" s="3">
        <f t="shared" si="1"/>
        <v>1000.6985223030035</v>
      </c>
      <c r="M29" s="3">
        <f t="shared" si="2"/>
        <v>17986.484245873464</v>
      </c>
      <c r="O29" s="3">
        <f t="shared" si="3"/>
        <v>17986.484245873464</v>
      </c>
      <c r="P29" s="3">
        <f t="shared" si="4"/>
        <v>1498.87</v>
      </c>
    </row>
    <row r="30" spans="1:16" x14ac:dyDescent="0.25">
      <c r="A30">
        <v>60632</v>
      </c>
      <c r="B30" t="s">
        <v>31</v>
      </c>
      <c r="C30" t="s">
        <v>20</v>
      </c>
      <c r="D30" s="3">
        <v>4162371.59</v>
      </c>
      <c r="E30" s="9">
        <f t="shared" si="6"/>
        <v>1.8379638530115885E-2</v>
      </c>
      <c r="F30" s="3">
        <v>546.40591514153709</v>
      </c>
      <c r="G30" s="3">
        <v>1000.1831695318463</v>
      </c>
      <c r="H30" s="3">
        <v>7812.6513296348894</v>
      </c>
      <c r="I30" s="3">
        <v>551.38915590347654</v>
      </c>
      <c r="K30" s="3">
        <f t="shared" si="0"/>
        <v>9359.2404143082731</v>
      </c>
      <c r="L30" s="3">
        <f t="shared" si="1"/>
        <v>551.38915590347654</v>
      </c>
      <c r="M30" s="3">
        <f t="shared" si="2"/>
        <v>9910.6295702117495</v>
      </c>
      <c r="O30" s="3">
        <f t="shared" si="3"/>
        <v>9910.6295702117495</v>
      </c>
      <c r="P30" s="3">
        <f t="shared" si="4"/>
        <v>825.89</v>
      </c>
    </row>
    <row r="31" spans="1:16" x14ac:dyDescent="0.25">
      <c r="A31">
        <v>60639</v>
      </c>
      <c r="B31" t="s">
        <v>32</v>
      </c>
      <c r="C31" t="s">
        <v>20</v>
      </c>
      <c r="D31" s="3">
        <v>1655727.55</v>
      </c>
      <c r="E31" s="9">
        <f t="shared" si="6"/>
        <v>7.3111381853714751E-3</v>
      </c>
      <c r="F31" s="3">
        <v>217.35188885017479</v>
      </c>
      <c r="G31" s="3">
        <v>397.85751777154491</v>
      </c>
      <c r="H31" s="3">
        <v>3107.7528195940381</v>
      </c>
      <c r="I31" s="3">
        <v>219.33414556114425</v>
      </c>
      <c r="K31" s="3">
        <f t="shared" si="0"/>
        <v>3722.9622262157577</v>
      </c>
      <c r="L31" s="3">
        <f t="shared" si="1"/>
        <v>219.33414556114425</v>
      </c>
      <c r="M31" s="3">
        <f t="shared" si="2"/>
        <v>3942.2963717769021</v>
      </c>
      <c r="O31" s="3">
        <f t="shared" si="3"/>
        <v>3942.2963717769021</v>
      </c>
      <c r="P31" s="3">
        <f t="shared" si="4"/>
        <v>328.52</v>
      </c>
    </row>
    <row r="32" spans="1:16" x14ac:dyDescent="0.25">
      <c r="A32">
        <v>60641</v>
      </c>
      <c r="B32" t="s">
        <v>33</v>
      </c>
      <c r="C32" t="s">
        <v>20</v>
      </c>
      <c r="D32" s="3">
        <v>1262548.7</v>
      </c>
      <c r="E32" s="9">
        <f t="shared" si="6"/>
        <v>5.5749921002770739E-3</v>
      </c>
      <c r="F32" s="3">
        <v>165.73822469181758</v>
      </c>
      <c r="G32" s="3">
        <v>303.37992011287781</v>
      </c>
      <c r="H32" s="3">
        <v>2369.7674670568763</v>
      </c>
      <c r="I32" s="3">
        <v>167.24976300831221</v>
      </c>
      <c r="K32" s="3">
        <f t="shared" si="0"/>
        <v>2838.8856118615718</v>
      </c>
      <c r="L32" s="3">
        <f t="shared" si="1"/>
        <v>167.24976300831221</v>
      </c>
      <c r="M32" s="3">
        <f t="shared" si="2"/>
        <v>3006.1353748698839</v>
      </c>
      <c r="O32" s="3">
        <f t="shared" si="3"/>
        <v>3006.1353748698839</v>
      </c>
      <c r="P32" s="3">
        <f t="shared" si="4"/>
        <v>250.51</v>
      </c>
    </row>
    <row r="33" spans="1:16" x14ac:dyDescent="0.25">
      <c r="A33">
        <v>60642</v>
      </c>
      <c r="B33" t="s">
        <v>34</v>
      </c>
      <c r="C33" t="s">
        <v>20</v>
      </c>
      <c r="D33" s="3">
        <v>2520223.64</v>
      </c>
      <c r="E33" s="9">
        <f t="shared" si="6"/>
        <v>1.1128463309123468E-2</v>
      </c>
      <c r="F33" s="3">
        <v>330.83665756414024</v>
      </c>
      <c r="G33" s="3">
        <v>605.58871635588093</v>
      </c>
      <c r="H33" s="3">
        <v>4730.3870272724216</v>
      </c>
      <c r="I33" s="3">
        <v>333.85389927370403</v>
      </c>
      <c r="K33" s="3">
        <f t="shared" si="0"/>
        <v>5666.8124011924428</v>
      </c>
      <c r="L33" s="3">
        <f t="shared" si="1"/>
        <v>333.85389927370403</v>
      </c>
      <c r="M33" s="3">
        <f t="shared" si="2"/>
        <v>6000.6663004661468</v>
      </c>
      <c r="O33" s="3">
        <f t="shared" si="3"/>
        <v>6000.6663004661468</v>
      </c>
      <c r="P33" s="3">
        <f t="shared" si="4"/>
        <v>500.06</v>
      </c>
    </row>
    <row r="34" spans="1:16" x14ac:dyDescent="0.25">
      <c r="A34">
        <v>60645</v>
      </c>
      <c r="B34" t="s">
        <v>35</v>
      </c>
      <c r="C34" t="s">
        <v>20</v>
      </c>
      <c r="D34" s="3">
        <v>3616779.2</v>
      </c>
      <c r="E34" s="9">
        <f t="shared" si="6"/>
        <v>1.5970485311534072E-2</v>
      </c>
      <c r="F34" s="3">
        <v>474.78450828098147</v>
      </c>
      <c r="G34" s="3">
        <v>869.0818696830612</v>
      </c>
      <c r="H34" s="3">
        <v>6788.5901618590997</v>
      </c>
      <c r="I34" s="3">
        <v>479.11455934602219</v>
      </c>
      <c r="K34" s="3">
        <f t="shared" si="0"/>
        <v>8132.4565398231425</v>
      </c>
      <c r="L34" s="3">
        <f t="shared" si="1"/>
        <v>479.11455934602219</v>
      </c>
      <c r="M34" s="3">
        <f t="shared" si="2"/>
        <v>8611.5710991691649</v>
      </c>
      <c r="O34" s="3">
        <f t="shared" si="3"/>
        <v>8611.5710991691649</v>
      </c>
      <c r="P34" s="3">
        <f t="shared" si="4"/>
        <v>717.63</v>
      </c>
    </row>
    <row r="35" spans="1:16" x14ac:dyDescent="0.25">
      <c r="A35">
        <v>60646</v>
      </c>
      <c r="B35" t="s">
        <v>36</v>
      </c>
      <c r="C35" t="s">
        <v>20</v>
      </c>
      <c r="D35" s="3">
        <v>2981298.9</v>
      </c>
      <c r="E35" s="9">
        <f t="shared" si="6"/>
        <v>1.3164417195205801E-2</v>
      </c>
      <c r="F35" s="3">
        <v>391.36326936273321</v>
      </c>
      <c r="G35" s="3">
        <v>716.38125492870927</v>
      </c>
      <c r="H35" s="3">
        <v>5595.8119815833252</v>
      </c>
      <c r="I35" s="3">
        <v>394.93251585617401</v>
      </c>
      <c r="K35" s="3">
        <f t="shared" si="0"/>
        <v>6703.5565058747679</v>
      </c>
      <c r="L35" s="3">
        <f t="shared" si="1"/>
        <v>394.93251585617401</v>
      </c>
      <c r="M35" s="3">
        <f t="shared" si="2"/>
        <v>7098.4890217309421</v>
      </c>
      <c r="O35" s="3">
        <f t="shared" si="3"/>
        <v>7098.4890217309421</v>
      </c>
      <c r="P35" s="3">
        <f t="shared" si="4"/>
        <v>591.54</v>
      </c>
    </row>
    <row r="36" spans="1:16" x14ac:dyDescent="0.25">
      <c r="A36">
        <v>60647</v>
      </c>
      <c r="B36" t="s">
        <v>37</v>
      </c>
      <c r="C36" t="s">
        <v>20</v>
      </c>
      <c r="D36" s="3">
        <v>652208.37</v>
      </c>
      <c r="E36" s="9">
        <f t="shared" si="6"/>
        <v>2.8799336694771355E-3</v>
      </c>
      <c r="F36" s="3">
        <v>85.61717846839818</v>
      </c>
      <c r="G36" s="3">
        <v>156.72023042560676</v>
      </c>
      <c r="H36" s="3">
        <v>1224.1762848183155</v>
      </c>
      <c r="I36" s="3">
        <v>86.398010084314066</v>
      </c>
      <c r="K36" s="3">
        <f t="shared" si="0"/>
        <v>1466.5136937123204</v>
      </c>
      <c r="L36" s="3">
        <f t="shared" si="1"/>
        <v>86.398010084314066</v>
      </c>
      <c r="M36" s="3">
        <f t="shared" si="2"/>
        <v>1552.9117037966346</v>
      </c>
      <c r="O36" s="3">
        <f t="shared" si="3"/>
        <v>1552.9117037966346</v>
      </c>
      <c r="P36" s="3">
        <f t="shared" si="4"/>
        <v>129.41</v>
      </c>
    </row>
    <row r="37" spans="1:16" x14ac:dyDescent="0.25">
      <c r="A37">
        <v>60648</v>
      </c>
      <c r="B37" t="s">
        <v>38</v>
      </c>
      <c r="C37" t="s">
        <v>20</v>
      </c>
      <c r="D37" s="3">
        <v>2351958.31</v>
      </c>
      <c r="E37" s="9">
        <f t="shared" si="6"/>
        <v>1.038545998140984E-2</v>
      </c>
      <c r="F37" s="3">
        <v>308.74800698663552</v>
      </c>
      <c r="G37" s="3">
        <v>565.15596126836067</v>
      </c>
      <c r="H37" s="3">
        <v>4414.5578597578624</v>
      </c>
      <c r="I37" s="3">
        <v>311.56379944229519</v>
      </c>
      <c r="K37" s="3">
        <f t="shared" si="0"/>
        <v>5288.4618280128589</v>
      </c>
      <c r="L37" s="3">
        <f t="shared" si="1"/>
        <v>311.56379944229519</v>
      </c>
      <c r="M37" s="3">
        <f t="shared" si="2"/>
        <v>5600.0256274551539</v>
      </c>
      <c r="O37" s="3">
        <f t="shared" si="3"/>
        <v>5600.0256274551539</v>
      </c>
      <c r="P37" s="3">
        <f t="shared" si="4"/>
        <v>466.67</v>
      </c>
    </row>
    <row r="38" spans="1:16" x14ac:dyDescent="0.25">
      <c r="A38">
        <v>60651</v>
      </c>
      <c r="B38" t="s">
        <v>39</v>
      </c>
      <c r="C38" t="s">
        <v>20</v>
      </c>
      <c r="D38" s="3">
        <v>2646576.69</v>
      </c>
      <c r="E38" s="9">
        <f t="shared" si="6"/>
        <v>1.1686396049140478E-2</v>
      </c>
      <c r="F38" s="3">
        <v>347.42336839073761</v>
      </c>
      <c r="G38" s="3">
        <v>635.95030020212653</v>
      </c>
      <c r="H38" s="3">
        <v>4967.5480550041921</v>
      </c>
      <c r="I38" s="3">
        <v>350.59188147421435</v>
      </c>
      <c r="K38" s="3">
        <f t="shared" si="0"/>
        <v>5950.9217235970564</v>
      </c>
      <c r="L38" s="3">
        <f t="shared" si="1"/>
        <v>350.59188147421435</v>
      </c>
      <c r="M38" s="3">
        <f t="shared" si="2"/>
        <v>6301.5136050712708</v>
      </c>
      <c r="O38" s="3">
        <f t="shared" si="3"/>
        <v>6301.5136050712708</v>
      </c>
      <c r="P38" s="3">
        <f t="shared" si="4"/>
        <v>525.13</v>
      </c>
    </row>
    <row r="39" spans="1:16" x14ac:dyDescent="0.25">
      <c r="A39">
        <v>60653</v>
      </c>
      <c r="B39" t="s">
        <v>40</v>
      </c>
      <c r="C39" t="s">
        <v>20</v>
      </c>
      <c r="D39" s="3">
        <v>4770369.75</v>
      </c>
      <c r="E39" s="9">
        <f t="shared" si="6"/>
        <v>2.1064354722832253E-2</v>
      </c>
      <c r="F39" s="3">
        <v>626.21949829622395</v>
      </c>
      <c r="G39" s="3">
        <v>1146.2800553070856</v>
      </c>
      <c r="H39" s="3">
        <v>8953.846326389028</v>
      </c>
      <c r="I39" s="3">
        <v>631.93064168496755</v>
      </c>
      <c r="K39" s="3">
        <f t="shared" si="0"/>
        <v>10726.345879992337</v>
      </c>
      <c r="L39" s="3">
        <f t="shared" si="1"/>
        <v>631.93064168496755</v>
      </c>
      <c r="M39" s="3">
        <f t="shared" si="2"/>
        <v>11358.276521677304</v>
      </c>
      <c r="O39" s="3">
        <f t="shared" si="3"/>
        <v>11358.276521677304</v>
      </c>
      <c r="P39" s="3">
        <f t="shared" si="4"/>
        <v>946.52</v>
      </c>
    </row>
    <row r="40" spans="1:16" x14ac:dyDescent="0.25">
      <c r="A40">
        <v>60654</v>
      </c>
      <c r="B40" t="s">
        <v>41</v>
      </c>
      <c r="C40" t="s">
        <v>20</v>
      </c>
      <c r="D40" s="3">
        <v>2897100.13</v>
      </c>
      <c r="E40" s="9">
        <f t="shared" si="6"/>
        <v>1.2792623633814429E-2</v>
      </c>
      <c r="F40" s="3">
        <v>380.31026628963616</v>
      </c>
      <c r="G40" s="3">
        <v>696.1489929049136</v>
      </c>
      <c r="H40" s="3">
        <v>5437.773320649133</v>
      </c>
      <c r="I40" s="3">
        <v>383.77870901443288</v>
      </c>
      <c r="K40" s="3">
        <f t="shared" si="0"/>
        <v>6514.2325798436832</v>
      </c>
      <c r="L40" s="3">
        <f t="shared" si="1"/>
        <v>383.77870901443288</v>
      </c>
      <c r="M40" s="3">
        <f t="shared" si="2"/>
        <v>6898.0112888581161</v>
      </c>
      <c r="O40" s="3">
        <f t="shared" si="3"/>
        <v>6898.0112888581161</v>
      </c>
      <c r="P40" s="3">
        <f t="shared" si="4"/>
        <v>574.83000000000004</v>
      </c>
    </row>
    <row r="41" spans="1:16" x14ac:dyDescent="0.25">
      <c r="A41">
        <v>60655</v>
      </c>
      <c r="B41" t="s">
        <v>42</v>
      </c>
      <c r="C41" t="s">
        <v>20</v>
      </c>
      <c r="D41" s="3">
        <v>4406819.07</v>
      </c>
      <c r="E41" s="9">
        <f t="shared" si="6"/>
        <v>1.9459036710901025E-2</v>
      </c>
      <c r="F41" s="3">
        <v>578.49520513533196</v>
      </c>
      <c r="G41" s="3">
        <v>1058.921859733812</v>
      </c>
      <c r="H41" s="3">
        <v>8271.4721937394097</v>
      </c>
      <c r="I41" s="3">
        <v>583.77110132703069</v>
      </c>
      <c r="K41" s="3">
        <f t="shared" si="0"/>
        <v>9908.8892586085531</v>
      </c>
      <c r="L41" s="3">
        <f t="shared" si="1"/>
        <v>583.77110132703069</v>
      </c>
      <c r="M41" s="3">
        <f t="shared" si="2"/>
        <v>10492.660359935584</v>
      </c>
      <c r="O41" s="3">
        <f t="shared" si="3"/>
        <v>10492.660359935584</v>
      </c>
      <c r="P41" s="3">
        <f t="shared" si="4"/>
        <v>874.39</v>
      </c>
    </row>
    <row r="42" spans="1:16" x14ac:dyDescent="0.25">
      <c r="A42">
        <v>60656</v>
      </c>
      <c r="B42" t="s">
        <v>43</v>
      </c>
      <c r="C42" t="s">
        <v>20</v>
      </c>
      <c r="D42" s="3">
        <v>3140862.74</v>
      </c>
      <c r="E42" s="9">
        <f t="shared" si="6"/>
        <v>1.3868997658113788E-2</v>
      </c>
      <c r="F42" s="3">
        <v>412.30965152336535</v>
      </c>
      <c r="G42" s="3">
        <v>754.72311455923614</v>
      </c>
      <c r="H42" s="3">
        <v>5895.3087035320859</v>
      </c>
      <c r="I42" s="3">
        <v>416.06992974341364</v>
      </c>
      <c r="K42" s="3">
        <f t="shared" si="0"/>
        <v>7062.3414696146874</v>
      </c>
      <c r="L42" s="3">
        <f t="shared" si="1"/>
        <v>416.06992974341364</v>
      </c>
      <c r="M42" s="3">
        <f t="shared" si="2"/>
        <v>7478.4113993581013</v>
      </c>
      <c r="O42" s="3">
        <f t="shared" si="3"/>
        <v>7478.4113993581013</v>
      </c>
      <c r="P42" s="3">
        <f t="shared" si="4"/>
        <v>623.20000000000005</v>
      </c>
    </row>
    <row r="43" spans="1:16" x14ac:dyDescent="0.25">
      <c r="A43">
        <v>60659</v>
      </c>
      <c r="B43" t="s">
        <v>44</v>
      </c>
      <c r="C43" t="s">
        <v>20</v>
      </c>
      <c r="D43" s="3">
        <v>4766333.01</v>
      </c>
      <c r="E43" s="9">
        <f t="shared" si="6"/>
        <v>2.1046529831316486E-2</v>
      </c>
      <c r="F43" s="3">
        <v>625.68958438387949</v>
      </c>
      <c r="G43" s="3">
        <v>1145.3100603605806</v>
      </c>
      <c r="H43" s="3">
        <v>8946.2694819275293</v>
      </c>
      <c r="I43" s="3">
        <v>631.39589493949461</v>
      </c>
      <c r="K43" s="3">
        <f t="shared" si="0"/>
        <v>10717.269126671988</v>
      </c>
      <c r="L43" s="3">
        <f t="shared" si="1"/>
        <v>631.39589493949461</v>
      </c>
      <c r="M43" s="3">
        <f t="shared" si="2"/>
        <v>11348.665021611483</v>
      </c>
      <c r="O43" s="3">
        <f t="shared" si="3"/>
        <v>11348.665021611483</v>
      </c>
      <c r="P43" s="3">
        <f t="shared" si="4"/>
        <v>945.72</v>
      </c>
    </row>
    <row r="44" spans="1:16" x14ac:dyDescent="0.25">
      <c r="A44">
        <v>60660</v>
      </c>
      <c r="B44" t="s">
        <v>45</v>
      </c>
      <c r="C44" t="s">
        <v>20</v>
      </c>
      <c r="D44" s="3">
        <v>5695461.0800000001</v>
      </c>
      <c r="E44" s="9">
        <f t="shared" si="6"/>
        <v>2.514924812677367E-2</v>
      </c>
      <c r="F44" s="3">
        <v>747.6587700740115</v>
      </c>
      <c r="G44" s="3">
        <v>1368.5717845627696</v>
      </c>
      <c r="H44" s="3">
        <v>10690.21605049581</v>
      </c>
      <c r="I44" s="3">
        <v>754.47744380321012</v>
      </c>
      <c r="K44" s="3">
        <f t="shared" si="0"/>
        <v>12806.446605132591</v>
      </c>
      <c r="L44" s="3">
        <f t="shared" si="1"/>
        <v>754.47744380321012</v>
      </c>
      <c r="M44" s="3">
        <f t="shared" si="2"/>
        <v>13560.924048935802</v>
      </c>
      <c r="O44" s="3">
        <f t="shared" si="3"/>
        <v>13560.924048935802</v>
      </c>
      <c r="P44" s="3">
        <f t="shared" si="4"/>
        <v>1130.08</v>
      </c>
    </row>
    <row r="45" spans="1:16" x14ac:dyDescent="0.25">
      <c r="A45">
        <v>60661</v>
      </c>
      <c r="B45" t="s">
        <v>46</v>
      </c>
      <c r="C45" t="s">
        <v>20</v>
      </c>
      <c r="D45" s="3">
        <v>7385865.9800000004</v>
      </c>
      <c r="E45" s="9">
        <f t="shared" si="6"/>
        <v>3.2613509872692591E-2</v>
      </c>
      <c r="F45" s="3">
        <v>969.56284960484436</v>
      </c>
      <c r="G45" s="3">
        <v>1774.7619802521854</v>
      </c>
      <c r="H45" s="3">
        <v>13863.057255095313</v>
      </c>
      <c r="I45" s="3">
        <v>978.40529618077767</v>
      </c>
      <c r="K45" s="3">
        <f t="shared" si="0"/>
        <v>16607.382084952344</v>
      </c>
      <c r="L45" s="3">
        <f t="shared" si="1"/>
        <v>978.40529618077767</v>
      </c>
      <c r="M45" s="3">
        <f t="shared" si="2"/>
        <v>17585.787381133123</v>
      </c>
      <c r="O45" s="3">
        <f t="shared" si="3"/>
        <v>17585.787381133123</v>
      </c>
      <c r="P45" s="3">
        <f t="shared" si="4"/>
        <v>1465.48</v>
      </c>
    </row>
    <row r="46" spans="1:16" x14ac:dyDescent="0.25">
      <c r="A46">
        <v>60662</v>
      </c>
      <c r="B46" t="s">
        <v>47</v>
      </c>
      <c r="C46" t="s">
        <v>20</v>
      </c>
      <c r="D46" s="3">
        <v>5881514.7000000002</v>
      </c>
      <c r="E46" s="9">
        <f t="shared" si="6"/>
        <v>2.5970798583978175E-2</v>
      </c>
      <c r="F46" s="3">
        <v>772.08253818393553</v>
      </c>
      <c r="G46" s="3">
        <v>1413.2789173429244</v>
      </c>
      <c r="H46" s="3">
        <v>11039.433324890188</v>
      </c>
      <c r="I46" s="3">
        <v>779.12395751934525</v>
      </c>
      <c r="K46" s="3">
        <f t="shared" si="0"/>
        <v>13224.794780417047</v>
      </c>
      <c r="L46" s="3">
        <f t="shared" si="1"/>
        <v>779.12395751934525</v>
      </c>
      <c r="M46" s="3">
        <f t="shared" si="2"/>
        <v>14003.918737936392</v>
      </c>
      <c r="O46" s="3">
        <f t="shared" si="3"/>
        <v>14003.918737936392</v>
      </c>
      <c r="P46" s="3">
        <f t="shared" si="4"/>
        <v>1166.99</v>
      </c>
    </row>
    <row r="47" spans="1:16" x14ac:dyDescent="0.25">
      <c r="A47">
        <v>60663</v>
      </c>
      <c r="B47" t="s">
        <v>48</v>
      </c>
      <c r="C47" t="s">
        <v>20</v>
      </c>
      <c r="D47" s="3">
        <v>9289986.6500000004</v>
      </c>
      <c r="E47" s="9">
        <f t="shared" si="6"/>
        <v>4.1021468863283832E-2</v>
      </c>
      <c r="F47" s="3">
        <v>1219.5219834147276</v>
      </c>
      <c r="G47" s="3">
        <v>2232.3062926021794</v>
      </c>
      <c r="H47" s="3">
        <v>17437.036791184921</v>
      </c>
      <c r="I47" s="3">
        <v>1230.644065898515</v>
      </c>
      <c r="K47" s="3">
        <f t="shared" si="0"/>
        <v>20888.865067201827</v>
      </c>
      <c r="L47" s="3">
        <f t="shared" si="1"/>
        <v>1230.644065898515</v>
      </c>
      <c r="M47" s="3">
        <f t="shared" si="2"/>
        <v>22119.509133100342</v>
      </c>
      <c r="O47" s="3">
        <f t="shared" si="3"/>
        <v>22119.509133100342</v>
      </c>
      <c r="P47" s="3">
        <f t="shared" si="4"/>
        <v>1843.29</v>
      </c>
    </row>
    <row r="48" spans="1:16" x14ac:dyDescent="0.25">
      <c r="A48">
        <v>60664</v>
      </c>
      <c r="B48" t="s">
        <v>49</v>
      </c>
      <c r="C48" t="s">
        <v>20</v>
      </c>
      <c r="D48" s="3">
        <v>15457531.77</v>
      </c>
      <c r="E48" s="9">
        <f t="shared" si="6"/>
        <v>6.825528196063399E-2</v>
      </c>
      <c r="F48" s="3">
        <v>2029.1525179798361</v>
      </c>
      <c r="G48" s="3">
        <v>3714.3159337337806</v>
      </c>
      <c r="H48" s="3">
        <v>29013.340958288652</v>
      </c>
      <c r="I48" s="3">
        <v>2047.6584588190196</v>
      </c>
      <c r="K48" s="3">
        <f t="shared" si="0"/>
        <v>34756.809410002272</v>
      </c>
      <c r="L48" s="3">
        <f t="shared" si="1"/>
        <v>2047.6584588190196</v>
      </c>
      <c r="M48" s="3">
        <f t="shared" si="2"/>
        <v>36804.467868821288</v>
      </c>
      <c r="O48" s="3">
        <f t="shared" si="3"/>
        <v>36804.467868821288</v>
      </c>
      <c r="P48" s="3">
        <f t="shared" si="4"/>
        <v>3067.04</v>
      </c>
    </row>
    <row r="49" spans="1:16" x14ac:dyDescent="0.25">
      <c r="A49">
        <v>60665</v>
      </c>
      <c r="B49" t="s">
        <v>50</v>
      </c>
      <c r="C49" t="s">
        <v>20</v>
      </c>
      <c r="D49" s="3">
        <v>7299675.0199999996</v>
      </c>
      <c r="E49" s="9">
        <f t="shared" si="6"/>
        <v>3.2232919467652922E-2</v>
      </c>
      <c r="F49" s="3">
        <v>958.24832629585535</v>
      </c>
      <c r="G49" s="3">
        <v>1754.0510115907366</v>
      </c>
      <c r="H49" s="3">
        <v>13701.279311034696</v>
      </c>
      <c r="I49" s="3">
        <v>966.98758402958765</v>
      </c>
      <c r="K49" s="3">
        <f t="shared" si="0"/>
        <v>16413.578648921288</v>
      </c>
      <c r="L49" s="3">
        <f t="shared" si="1"/>
        <v>966.98758402958765</v>
      </c>
      <c r="M49" s="3">
        <f t="shared" si="2"/>
        <v>17380.566232950874</v>
      </c>
      <c r="O49" s="3">
        <f t="shared" si="3"/>
        <v>17380.566232950874</v>
      </c>
      <c r="P49" s="3">
        <f t="shared" si="4"/>
        <v>1448.38</v>
      </c>
    </row>
    <row r="50" spans="1:16" x14ac:dyDescent="0.25">
      <c r="A50">
        <v>60666</v>
      </c>
      <c r="B50" t="s">
        <v>51</v>
      </c>
      <c r="C50" t="s">
        <v>20</v>
      </c>
      <c r="D50" s="3">
        <v>2745483</v>
      </c>
      <c r="E50" s="9">
        <f t="shared" si="6"/>
        <v>1.2123133180086442E-2</v>
      </c>
      <c r="F50" s="3">
        <v>360.40707050869838</v>
      </c>
      <c r="G50" s="3">
        <v>659.71666139394404</v>
      </c>
      <c r="H50" s="3">
        <v>5153.192343992524</v>
      </c>
      <c r="I50" s="3">
        <v>363.69399540259326</v>
      </c>
      <c r="K50" s="3">
        <f t="shared" si="0"/>
        <v>6173.3160758951663</v>
      </c>
      <c r="L50" s="3">
        <f t="shared" si="1"/>
        <v>363.69399540259326</v>
      </c>
      <c r="M50" s="3">
        <f t="shared" si="2"/>
        <v>6537.0100712977592</v>
      </c>
      <c r="O50" s="3">
        <f t="shared" si="3"/>
        <v>6537.0100712977592</v>
      </c>
      <c r="P50" s="3">
        <f t="shared" si="4"/>
        <v>544.75</v>
      </c>
    </row>
    <row r="51" spans="1:16" x14ac:dyDescent="0.25">
      <c r="A51">
        <v>60667</v>
      </c>
      <c r="B51" t="s">
        <v>52</v>
      </c>
      <c r="C51" t="s">
        <v>20</v>
      </c>
      <c r="D51" s="3">
        <v>14102033.859999999</v>
      </c>
      <c r="E51" s="9">
        <f t="shared" si="6"/>
        <v>6.226985728735835E-2</v>
      </c>
      <c r="F51" s="3">
        <v>1851.2125959975244</v>
      </c>
      <c r="G51" s="3">
        <v>3388.6010938634668</v>
      </c>
      <c r="H51" s="3">
        <v>26469.110506994701</v>
      </c>
      <c r="I51" s="3">
        <v>1868.0957186207504</v>
      </c>
      <c r="K51" s="3">
        <f t="shared" si="0"/>
        <v>31708.924196855693</v>
      </c>
      <c r="L51" s="3">
        <f t="shared" si="1"/>
        <v>1868.0957186207504</v>
      </c>
      <c r="M51" s="3">
        <f t="shared" si="2"/>
        <v>33577.019915476441</v>
      </c>
      <c r="O51" s="3">
        <f t="shared" si="3"/>
        <v>33577.019915476441</v>
      </c>
      <c r="P51" s="3">
        <f t="shared" si="4"/>
        <v>2798.08</v>
      </c>
    </row>
    <row r="52" spans="1:16" x14ac:dyDescent="0.25">
      <c r="A52">
        <v>60668</v>
      </c>
      <c r="B52" t="s">
        <v>53</v>
      </c>
      <c r="C52" t="s">
        <v>20</v>
      </c>
      <c r="D52" s="3">
        <v>3749664.56</v>
      </c>
      <c r="E52" s="9">
        <f t="shared" si="6"/>
        <v>1.6557262544160799E-2</v>
      </c>
      <c r="F52" s="3">
        <v>492.22873332666325</v>
      </c>
      <c r="G52" s="3">
        <v>901.01311312814244</v>
      </c>
      <c r="H52" s="3">
        <v>7038.0121469089754</v>
      </c>
      <c r="I52" s="3">
        <v>496.71787632482398</v>
      </c>
      <c r="K52" s="3">
        <f t="shared" si="0"/>
        <v>8431.2539933637818</v>
      </c>
      <c r="L52" s="3">
        <f t="shared" si="1"/>
        <v>496.71787632482398</v>
      </c>
      <c r="M52" s="3">
        <f t="shared" si="2"/>
        <v>8927.9718696886066</v>
      </c>
      <c r="O52" s="3">
        <f t="shared" si="3"/>
        <v>8927.9718696886066</v>
      </c>
      <c r="P52" s="3">
        <f t="shared" si="4"/>
        <v>744</v>
      </c>
    </row>
    <row r="53" spans="1:16" x14ac:dyDescent="0.25">
      <c r="A53">
        <v>60669</v>
      </c>
      <c r="B53" t="s">
        <v>54</v>
      </c>
      <c r="C53" t="s">
        <v>20</v>
      </c>
      <c r="D53" s="3">
        <v>19302918.82</v>
      </c>
      <c r="E53" s="9">
        <f t="shared" si="6"/>
        <v>8.5235222953213341E-2</v>
      </c>
      <c r="F53" s="3">
        <v>2533.9470046558004</v>
      </c>
      <c r="G53" s="3">
        <v>4638.3303626679635</v>
      </c>
      <c r="H53" s="3">
        <v>36231.021455945345</v>
      </c>
      <c r="I53" s="3">
        <v>2557.0566885964004</v>
      </c>
      <c r="K53" s="3">
        <f t="shared" si="0"/>
        <v>43403.298823269113</v>
      </c>
      <c r="L53" s="3">
        <f t="shared" si="1"/>
        <v>2557.0566885964004</v>
      </c>
      <c r="M53" s="3">
        <f t="shared" si="2"/>
        <v>45960.355511865513</v>
      </c>
      <c r="O53" s="3">
        <f t="shared" si="3"/>
        <v>45960.355511865513</v>
      </c>
      <c r="P53" s="3">
        <f t="shared" si="4"/>
        <v>3830.03</v>
      </c>
    </row>
    <row r="54" spans="1:16" x14ac:dyDescent="0.25">
      <c r="A54">
        <v>60670</v>
      </c>
      <c r="B54" t="s">
        <v>55</v>
      </c>
      <c r="C54" t="s">
        <v>20</v>
      </c>
      <c r="D54" s="3">
        <v>15997893.35</v>
      </c>
      <c r="E54" s="9">
        <f t="shared" si="6"/>
        <v>7.064133767459832E-2</v>
      </c>
      <c r="F54" s="3">
        <v>2100.0872620897985</v>
      </c>
      <c r="G54" s="3">
        <v>3844.1603135762912</v>
      </c>
      <c r="H54" s="3">
        <v>30027.584046679181</v>
      </c>
      <c r="I54" s="3">
        <v>2119.2401302379494</v>
      </c>
      <c r="K54" s="3">
        <f t="shared" si="0"/>
        <v>35971.831622345271</v>
      </c>
      <c r="L54" s="3">
        <f t="shared" si="1"/>
        <v>2119.2401302379494</v>
      </c>
      <c r="M54" s="3">
        <f t="shared" si="2"/>
        <v>38091.071752583222</v>
      </c>
      <c r="O54" s="3">
        <f t="shared" si="3"/>
        <v>38091.071752583222</v>
      </c>
      <c r="P54" s="3">
        <f t="shared" si="4"/>
        <v>3174.26</v>
      </c>
    </row>
    <row r="55" spans="1:16" x14ac:dyDescent="0.25">
      <c r="A55">
        <v>61001</v>
      </c>
      <c r="B55" t="s">
        <v>56</v>
      </c>
      <c r="C55" t="s">
        <v>57</v>
      </c>
      <c r="D55" s="3">
        <v>1661532.96</v>
      </c>
      <c r="E55" s="9">
        <f>D55/SUM($D$55:$D$83)</f>
        <v>1.585487160099059E-2</v>
      </c>
      <c r="F55" s="3">
        <v>359.90355063396424</v>
      </c>
      <c r="G55" s="3">
        <v>676.92374300429321</v>
      </c>
      <c r="H55" s="3">
        <v>4621.3304096419342</v>
      </c>
      <c r="I55" s="3">
        <v>475.64614802971772</v>
      </c>
      <c r="K55" s="3">
        <f t="shared" si="0"/>
        <v>5658.1577032801915</v>
      </c>
      <c r="L55" s="3">
        <f t="shared" si="1"/>
        <v>475.64614802971772</v>
      </c>
      <c r="M55" s="3">
        <f t="shared" si="2"/>
        <v>6133.8038513099091</v>
      </c>
      <c r="O55" s="3">
        <f t="shared" si="3"/>
        <v>6133.8038513099091</v>
      </c>
      <c r="P55" s="3">
        <f t="shared" si="4"/>
        <v>511.15</v>
      </c>
    </row>
    <row r="56" spans="1:16" x14ac:dyDescent="0.25">
      <c r="A56">
        <v>61002</v>
      </c>
      <c r="B56" t="s">
        <v>58</v>
      </c>
      <c r="C56" t="s">
        <v>57</v>
      </c>
      <c r="D56" s="3">
        <v>1116113.45</v>
      </c>
      <c r="E56" s="9">
        <f t="shared" ref="E56:E83" si="7">D56/SUM($D$55:$D$83)</f>
        <v>1.065030659511481E-2</v>
      </c>
      <c r="F56" s="3">
        <v>241.7605929197598</v>
      </c>
      <c r="G56" s="3">
        <v>454.71484007842679</v>
      </c>
      <c r="H56" s="3">
        <v>3104.3194154242792</v>
      </c>
      <c r="I56" s="3">
        <v>319.50919785344428</v>
      </c>
      <c r="K56" s="3">
        <f t="shared" si="0"/>
        <v>3800.7948484224657</v>
      </c>
      <c r="L56" s="3">
        <f t="shared" si="1"/>
        <v>319.50919785344428</v>
      </c>
      <c r="M56" s="3">
        <f t="shared" si="2"/>
        <v>4120.30404627591</v>
      </c>
      <c r="O56" s="3">
        <f t="shared" si="3"/>
        <v>4120.30404627591</v>
      </c>
      <c r="P56" s="3">
        <f t="shared" si="4"/>
        <v>343.36</v>
      </c>
    </row>
    <row r="57" spans="1:16" x14ac:dyDescent="0.25">
      <c r="A57">
        <v>61007</v>
      </c>
      <c r="B57" t="s">
        <v>59</v>
      </c>
      <c r="C57" t="s">
        <v>57</v>
      </c>
      <c r="D57" s="3">
        <v>1512276.71</v>
      </c>
      <c r="E57" s="9">
        <f t="shared" si="7"/>
        <v>1.4430621383651927E-2</v>
      </c>
      <c r="F57" s="3">
        <v>327.57325347915452</v>
      </c>
      <c r="G57" s="3">
        <v>616.11537997501898</v>
      </c>
      <c r="H57" s="3">
        <v>4206.1942290427132</v>
      </c>
      <c r="I57" s="3">
        <v>432.9186415095578</v>
      </c>
      <c r="K57" s="3">
        <f t="shared" si="0"/>
        <v>5149.8828624968864</v>
      </c>
      <c r="L57" s="3">
        <f t="shared" si="1"/>
        <v>432.9186415095578</v>
      </c>
      <c r="M57" s="3">
        <f t="shared" si="2"/>
        <v>5582.8015040064438</v>
      </c>
      <c r="O57" s="3">
        <f t="shared" si="3"/>
        <v>5582.8015040064438</v>
      </c>
      <c r="P57" s="3">
        <f t="shared" si="4"/>
        <v>465.23</v>
      </c>
    </row>
    <row r="58" spans="1:16" x14ac:dyDescent="0.25">
      <c r="A58">
        <v>61008</v>
      </c>
      <c r="B58" t="s">
        <v>60</v>
      </c>
      <c r="C58" t="s">
        <v>57</v>
      </c>
      <c r="D58" s="3">
        <v>1878197.05</v>
      </c>
      <c r="E58" s="9">
        <f t="shared" si="7"/>
        <v>1.7922348690037004E-2</v>
      </c>
      <c r="F58" s="3">
        <v>406.83501522909143</v>
      </c>
      <c r="G58" s="3">
        <v>765.19467732112992</v>
      </c>
      <c r="H58" s="3">
        <v>5223.9524291259158</v>
      </c>
      <c r="I58" s="3">
        <v>537.67046070111019</v>
      </c>
      <c r="K58" s="3">
        <f t="shared" si="0"/>
        <v>6395.9821216761375</v>
      </c>
      <c r="L58" s="3">
        <f t="shared" si="1"/>
        <v>537.67046070111019</v>
      </c>
      <c r="M58" s="3">
        <f t="shared" si="2"/>
        <v>6933.6525823772481</v>
      </c>
      <c r="O58" s="3">
        <f t="shared" si="3"/>
        <v>6933.6525823772481</v>
      </c>
      <c r="P58" s="3">
        <f t="shared" si="4"/>
        <v>577.79999999999995</v>
      </c>
    </row>
    <row r="59" spans="1:16" x14ac:dyDescent="0.25">
      <c r="A59">
        <v>61012</v>
      </c>
      <c r="B59" t="s">
        <v>61</v>
      </c>
      <c r="C59" t="s">
        <v>57</v>
      </c>
      <c r="D59" s="3">
        <v>3290204.72</v>
      </c>
      <c r="E59" s="9">
        <f t="shared" si="7"/>
        <v>3.1396171266186136E-2</v>
      </c>
      <c r="F59" s="3">
        <v>712.68905856711274</v>
      </c>
      <c r="G59" s="3">
        <v>1340.4595322098171</v>
      </c>
      <c r="H59" s="3">
        <v>9151.2618121541364</v>
      </c>
      <c r="I59" s="3">
        <v>941.88513798558404</v>
      </c>
      <c r="K59" s="3">
        <f t="shared" si="0"/>
        <v>11204.410402931066</v>
      </c>
      <c r="L59" s="3">
        <f t="shared" si="1"/>
        <v>941.88513798558404</v>
      </c>
      <c r="M59" s="3">
        <f t="shared" si="2"/>
        <v>12146.29554091665</v>
      </c>
      <c r="O59" s="3">
        <f t="shared" si="3"/>
        <v>12146.29554091665</v>
      </c>
      <c r="P59" s="3">
        <f t="shared" si="4"/>
        <v>1012.19</v>
      </c>
    </row>
    <row r="60" spans="1:16" x14ac:dyDescent="0.25">
      <c r="A60">
        <v>61013</v>
      </c>
      <c r="B60" t="s">
        <v>62</v>
      </c>
      <c r="C60" t="s">
        <v>57</v>
      </c>
      <c r="D60" s="3">
        <v>2459686.6800000002</v>
      </c>
      <c r="E60" s="9">
        <f t="shared" si="7"/>
        <v>2.3471106158536172E-2</v>
      </c>
      <c r="F60" s="3">
        <v>532.79109767348075</v>
      </c>
      <c r="G60" s="3">
        <v>1002.0988774387018</v>
      </c>
      <c r="H60" s="3">
        <v>6841.287609771648</v>
      </c>
      <c r="I60" s="3">
        <v>704.13318475608514</v>
      </c>
      <c r="K60" s="3">
        <f t="shared" si="0"/>
        <v>8376.1775848838297</v>
      </c>
      <c r="L60" s="3">
        <f t="shared" si="1"/>
        <v>704.13318475608514</v>
      </c>
      <c r="M60" s="3">
        <f t="shared" si="2"/>
        <v>9080.3107696399147</v>
      </c>
      <c r="O60" s="3">
        <f t="shared" si="3"/>
        <v>9080.3107696399147</v>
      </c>
      <c r="P60" s="3">
        <f t="shared" si="4"/>
        <v>756.69</v>
      </c>
    </row>
    <row r="61" spans="1:16" x14ac:dyDescent="0.25">
      <c r="A61">
        <v>61016</v>
      </c>
      <c r="B61" t="s">
        <v>63</v>
      </c>
      <c r="C61" t="s">
        <v>57</v>
      </c>
      <c r="D61" s="3">
        <v>2086250.92</v>
      </c>
      <c r="E61" s="9">
        <f t="shared" si="7"/>
        <v>1.9907664343925196E-2</v>
      </c>
      <c r="F61" s="3">
        <v>451.90142579017777</v>
      </c>
      <c r="G61" s="3">
        <v>849.95772916388626</v>
      </c>
      <c r="H61" s="3">
        <v>5802.6262799742844</v>
      </c>
      <c r="I61" s="3">
        <v>597.22993031775593</v>
      </c>
      <c r="K61" s="3">
        <f t="shared" si="0"/>
        <v>7104.4854349283487</v>
      </c>
      <c r="L61" s="3">
        <f t="shared" si="1"/>
        <v>597.22993031775593</v>
      </c>
      <c r="M61" s="3">
        <f t="shared" si="2"/>
        <v>7701.7153652461047</v>
      </c>
      <c r="O61" s="3">
        <f t="shared" si="3"/>
        <v>7701.7153652461047</v>
      </c>
      <c r="P61" s="3">
        <f t="shared" si="4"/>
        <v>641.80999999999995</v>
      </c>
    </row>
    <row r="62" spans="1:16" x14ac:dyDescent="0.25">
      <c r="A62">
        <v>61017</v>
      </c>
      <c r="B62" t="s">
        <v>64</v>
      </c>
      <c r="C62" t="s">
        <v>57</v>
      </c>
      <c r="D62" s="3">
        <v>1505179.25</v>
      </c>
      <c r="E62" s="9">
        <f t="shared" si="7"/>
        <v>1.4362895181582987E-2</v>
      </c>
      <c r="F62" s="3">
        <v>326.0358773837188</v>
      </c>
      <c r="G62" s="3">
        <v>613.22380977768557</v>
      </c>
      <c r="H62" s="3">
        <v>4186.453598842264</v>
      </c>
      <c r="I62" s="3">
        <v>430.88685544748961</v>
      </c>
      <c r="K62" s="3">
        <f t="shared" si="0"/>
        <v>5125.7132860036681</v>
      </c>
      <c r="L62" s="3">
        <f t="shared" si="1"/>
        <v>430.88685544748961</v>
      </c>
      <c r="M62" s="3">
        <f t="shared" si="2"/>
        <v>5556.6001414511575</v>
      </c>
      <c r="O62" s="3">
        <f t="shared" si="3"/>
        <v>5556.6001414511575</v>
      </c>
      <c r="P62" s="3">
        <f t="shared" si="4"/>
        <v>463.05</v>
      </c>
    </row>
    <row r="63" spans="1:16" x14ac:dyDescent="0.25">
      <c r="A63">
        <v>61019</v>
      </c>
      <c r="B63" t="s">
        <v>65</v>
      </c>
      <c r="C63" t="s">
        <v>57</v>
      </c>
      <c r="D63" s="3">
        <v>1952918.6</v>
      </c>
      <c r="E63" s="9">
        <f t="shared" si="7"/>
        <v>1.8635365289525346E-2</v>
      </c>
      <c r="F63" s="3">
        <v>423.02040053367983</v>
      </c>
      <c r="G63" s="3">
        <v>795.63692103628466</v>
      </c>
      <c r="H63" s="3">
        <v>5431.7803684949795</v>
      </c>
      <c r="I63" s="3">
        <v>559.0609586857604</v>
      </c>
      <c r="K63" s="3">
        <f t="shared" si="0"/>
        <v>6650.437690064944</v>
      </c>
      <c r="L63" s="3">
        <f t="shared" si="1"/>
        <v>559.0609586857604</v>
      </c>
      <c r="M63" s="3">
        <f t="shared" si="2"/>
        <v>7209.4986487507049</v>
      </c>
      <c r="O63" s="3">
        <f t="shared" si="3"/>
        <v>7209.4986487507049</v>
      </c>
      <c r="P63" s="3">
        <f t="shared" si="4"/>
        <v>600.79</v>
      </c>
    </row>
    <row r="64" spans="1:16" x14ac:dyDescent="0.25">
      <c r="A64">
        <v>61020</v>
      </c>
      <c r="B64" t="s">
        <v>66</v>
      </c>
      <c r="C64" t="s">
        <v>57</v>
      </c>
      <c r="D64" s="3">
        <v>1628952.32</v>
      </c>
      <c r="E64" s="9">
        <f t="shared" si="7"/>
        <v>1.5543976857212474E-2</v>
      </c>
      <c r="F64" s="3">
        <v>352.84627984835981</v>
      </c>
      <c r="G64" s="3">
        <v>663.6500919186866</v>
      </c>
      <c r="H64" s="3">
        <v>4530.7117424097205</v>
      </c>
      <c r="I64" s="3">
        <v>466.31930571637423</v>
      </c>
      <c r="K64" s="3">
        <f t="shared" si="0"/>
        <v>5547.2081141767667</v>
      </c>
      <c r="L64" s="3">
        <f t="shared" si="1"/>
        <v>466.31930571637423</v>
      </c>
      <c r="M64" s="3">
        <f t="shared" si="2"/>
        <v>6013.5274198931411</v>
      </c>
      <c r="O64" s="3">
        <f t="shared" si="3"/>
        <v>6013.5274198931411</v>
      </c>
      <c r="P64" s="3">
        <f t="shared" si="4"/>
        <v>501.13</v>
      </c>
    </row>
    <row r="65" spans="1:16" x14ac:dyDescent="0.25">
      <c r="A65">
        <v>61021</v>
      </c>
      <c r="B65" t="s">
        <v>67</v>
      </c>
      <c r="C65" t="s">
        <v>57</v>
      </c>
      <c r="D65" s="3">
        <v>4282647.22</v>
      </c>
      <c r="E65" s="9">
        <f t="shared" si="7"/>
        <v>4.0866370646923125E-2</v>
      </c>
      <c r="F65" s="3">
        <v>927.66136916758853</v>
      </c>
      <c r="G65" s="3">
        <v>1744.7896947703828</v>
      </c>
      <c r="H65" s="3">
        <v>11911.607117053212</v>
      </c>
      <c r="I65" s="3">
        <v>1225.9911194076938</v>
      </c>
      <c r="K65" s="3">
        <f t="shared" si="0"/>
        <v>14584.058180991184</v>
      </c>
      <c r="L65" s="3">
        <f t="shared" si="1"/>
        <v>1225.9911194076938</v>
      </c>
      <c r="M65" s="3">
        <f t="shared" si="2"/>
        <v>15810.049300398878</v>
      </c>
      <c r="O65" s="3">
        <f t="shared" si="3"/>
        <v>15810.049300398878</v>
      </c>
      <c r="P65" s="3">
        <f t="shared" si="4"/>
        <v>1317.5</v>
      </c>
    </row>
    <row r="66" spans="1:16" x14ac:dyDescent="0.25">
      <c r="A66">
        <v>61024</v>
      </c>
      <c r="B66" t="s">
        <v>68</v>
      </c>
      <c r="C66" t="s">
        <v>57</v>
      </c>
      <c r="D66" s="3">
        <v>2142962.31</v>
      </c>
      <c r="E66" s="9">
        <f t="shared" si="7"/>
        <v>2.0448822315756045E-2</v>
      </c>
      <c r="F66" s="3">
        <v>464.18564230213167</v>
      </c>
      <c r="G66" s="3">
        <v>873.06246877120429</v>
      </c>
      <c r="H66" s="3">
        <v>5960.3613821296249</v>
      </c>
      <c r="I66" s="3">
        <v>613.46466947268129</v>
      </c>
      <c r="K66" s="3">
        <f t="shared" si="0"/>
        <v>7297.6094932029609</v>
      </c>
      <c r="L66" s="3">
        <f t="shared" si="1"/>
        <v>613.46466947268129</v>
      </c>
      <c r="M66" s="3">
        <f t="shared" si="2"/>
        <v>7911.0741626756426</v>
      </c>
      <c r="O66" s="3">
        <f t="shared" si="3"/>
        <v>7911.0741626756426</v>
      </c>
      <c r="P66" s="3">
        <f t="shared" si="4"/>
        <v>659.26</v>
      </c>
    </row>
    <row r="67" spans="1:16" x14ac:dyDescent="0.25">
      <c r="A67">
        <v>61027</v>
      </c>
      <c r="B67" t="s">
        <v>69</v>
      </c>
      <c r="C67" t="s">
        <v>57</v>
      </c>
      <c r="D67" s="3">
        <v>1772033.14</v>
      </c>
      <c r="E67" s="9">
        <f t="shared" si="7"/>
        <v>1.6909299173577745E-2</v>
      </c>
      <c r="F67" s="3">
        <v>383.83892121348754</v>
      </c>
      <c r="G67" s="3">
        <v>721.9425282159018</v>
      </c>
      <c r="H67" s="3">
        <v>4928.6717952169201</v>
      </c>
      <c r="I67" s="3">
        <v>507.27897520733234</v>
      </c>
      <c r="K67" s="3">
        <f t="shared" si="0"/>
        <v>6034.453244646309</v>
      </c>
      <c r="L67" s="3">
        <f t="shared" si="1"/>
        <v>507.27897520733234</v>
      </c>
      <c r="M67" s="3">
        <f t="shared" si="2"/>
        <v>6541.7322198536413</v>
      </c>
      <c r="O67" s="3">
        <f t="shared" si="3"/>
        <v>6541.7322198536413</v>
      </c>
      <c r="P67" s="3">
        <f t="shared" si="4"/>
        <v>545.14</v>
      </c>
    </row>
    <row r="68" spans="1:16" x14ac:dyDescent="0.25">
      <c r="A68">
        <v>61030</v>
      </c>
      <c r="B68" t="s">
        <v>70</v>
      </c>
      <c r="C68" t="s">
        <v>57</v>
      </c>
      <c r="D68" s="3">
        <v>1763839.45</v>
      </c>
      <c r="E68" s="9">
        <f t="shared" si="7"/>
        <v>1.6831112399065415E-2</v>
      </c>
      <c r="F68" s="3">
        <v>382.06409146602704</v>
      </c>
      <c r="G68" s="3">
        <v>718.60434387809789</v>
      </c>
      <c r="H68" s="3">
        <v>4905.8821487423902</v>
      </c>
      <c r="I68" s="3">
        <v>504.93337197196246</v>
      </c>
      <c r="K68" s="3">
        <f t="shared" ref="K68:K131" si="8">F68+G68+H68</f>
        <v>6006.5505840865153</v>
      </c>
      <c r="L68" s="3">
        <f t="shared" ref="L68:L131" si="9">I68</f>
        <v>504.93337197196246</v>
      </c>
      <c r="M68" s="3">
        <f t="shared" ref="M68:M131" si="10">K68+L68</f>
        <v>6511.4839560584778</v>
      </c>
      <c r="O68" s="3">
        <f t="shared" ref="O68:O131" si="11">F68+G68+H68+I68</f>
        <v>6511.4839560584778</v>
      </c>
      <c r="P68" s="3">
        <f t="shared" ref="P68:P131" si="12">ROUND(O68/12,2)</f>
        <v>542.62</v>
      </c>
    </row>
    <row r="69" spans="1:16" x14ac:dyDescent="0.25">
      <c r="A69">
        <v>61032</v>
      </c>
      <c r="B69" t="s">
        <v>71</v>
      </c>
      <c r="C69" t="s">
        <v>57</v>
      </c>
      <c r="D69" s="3">
        <v>2100492.7200000002</v>
      </c>
      <c r="E69" s="9">
        <f t="shared" si="7"/>
        <v>2.0043564091810424E-2</v>
      </c>
      <c r="F69" s="3">
        <v>454.98633262670484</v>
      </c>
      <c r="G69" s="3">
        <v>855.75996889984606</v>
      </c>
      <c r="H69" s="3">
        <v>5842.2379307886267</v>
      </c>
      <c r="I69" s="3">
        <v>601.30692275431272</v>
      </c>
      <c r="K69" s="3">
        <f t="shared" si="8"/>
        <v>7152.9842323151779</v>
      </c>
      <c r="L69" s="3">
        <f t="shared" si="9"/>
        <v>601.30692275431272</v>
      </c>
      <c r="M69" s="3">
        <f t="shared" si="10"/>
        <v>7754.2911550694907</v>
      </c>
      <c r="O69" s="3">
        <f t="shared" si="11"/>
        <v>7754.2911550694907</v>
      </c>
      <c r="P69" s="3">
        <f t="shared" si="12"/>
        <v>646.19000000000005</v>
      </c>
    </row>
    <row r="70" spans="1:16" x14ac:dyDescent="0.25">
      <c r="A70">
        <v>61033</v>
      </c>
      <c r="B70" t="s">
        <v>72</v>
      </c>
      <c r="C70" t="s">
        <v>57</v>
      </c>
      <c r="D70" s="3">
        <v>2401648.19</v>
      </c>
      <c r="E70" s="9">
        <f t="shared" si="7"/>
        <v>2.2917284579898705E-2</v>
      </c>
      <c r="F70" s="3">
        <v>520.21941891217955</v>
      </c>
      <c r="G70" s="3">
        <v>978.45346513877519</v>
      </c>
      <c r="H70" s="3">
        <v>6679.8613574951351</v>
      </c>
      <c r="I70" s="3">
        <v>687.51853739696116</v>
      </c>
      <c r="K70" s="3">
        <f t="shared" si="8"/>
        <v>8178.53424154609</v>
      </c>
      <c r="L70" s="3">
        <f t="shared" si="9"/>
        <v>687.51853739696116</v>
      </c>
      <c r="M70" s="3">
        <f t="shared" si="10"/>
        <v>8866.0527789430507</v>
      </c>
      <c r="O70" s="3">
        <f t="shared" si="11"/>
        <v>8866.0527789430507</v>
      </c>
      <c r="P70" s="3">
        <f t="shared" si="12"/>
        <v>738.84</v>
      </c>
    </row>
    <row r="71" spans="1:16" x14ac:dyDescent="0.25">
      <c r="A71">
        <v>61043</v>
      </c>
      <c r="B71" t="s">
        <v>73</v>
      </c>
      <c r="C71" t="s">
        <v>57</v>
      </c>
      <c r="D71" s="3">
        <v>4296034.4800000004</v>
      </c>
      <c r="E71" s="9">
        <f t="shared" si="7"/>
        <v>4.0994116104581146E-2</v>
      </c>
      <c r="F71" s="3">
        <v>930.56117466242529</v>
      </c>
      <c r="G71" s="3">
        <v>1750.243787085092</v>
      </c>
      <c r="H71" s="3">
        <v>11948.841979814999</v>
      </c>
      <c r="I71" s="3">
        <v>1229.8234831374343</v>
      </c>
      <c r="K71" s="3">
        <f t="shared" si="8"/>
        <v>14629.646941562516</v>
      </c>
      <c r="L71" s="3">
        <f t="shared" si="9"/>
        <v>1229.8234831374343</v>
      </c>
      <c r="M71" s="3">
        <f t="shared" si="10"/>
        <v>15859.47042469995</v>
      </c>
      <c r="O71" s="3">
        <f t="shared" si="11"/>
        <v>15859.47042469995</v>
      </c>
      <c r="P71" s="3">
        <f t="shared" si="12"/>
        <v>1321.62</v>
      </c>
    </row>
    <row r="72" spans="1:16" x14ac:dyDescent="0.25">
      <c r="A72">
        <v>61045</v>
      </c>
      <c r="B72" t="s">
        <v>74</v>
      </c>
      <c r="C72" t="s">
        <v>57</v>
      </c>
      <c r="D72" s="3">
        <v>6912439.3700000001</v>
      </c>
      <c r="E72" s="9">
        <f t="shared" si="7"/>
        <v>6.5960676856499006E-2</v>
      </c>
      <c r="F72" s="3">
        <v>1497.2988996889974</v>
      </c>
      <c r="G72" s="3">
        <v>2816.1910983882249</v>
      </c>
      <c r="H72" s="3">
        <v>19226.02020810176</v>
      </c>
      <c r="I72" s="3">
        <v>1978.8203056949701</v>
      </c>
      <c r="K72" s="3">
        <f t="shared" si="8"/>
        <v>23539.51020617898</v>
      </c>
      <c r="L72" s="3">
        <f t="shared" si="9"/>
        <v>1978.8203056949701</v>
      </c>
      <c r="M72" s="3">
        <f t="shared" si="10"/>
        <v>25518.330511873952</v>
      </c>
      <c r="O72" s="3">
        <f t="shared" si="11"/>
        <v>25518.330511873952</v>
      </c>
      <c r="P72" s="3">
        <f t="shared" si="12"/>
        <v>2126.5300000000002</v>
      </c>
    </row>
    <row r="73" spans="1:16" x14ac:dyDescent="0.25">
      <c r="A73">
        <v>61049</v>
      </c>
      <c r="B73" t="s">
        <v>75</v>
      </c>
      <c r="C73" t="s">
        <v>57</v>
      </c>
      <c r="D73" s="3">
        <v>3060876.96</v>
      </c>
      <c r="E73" s="9">
        <f t="shared" si="7"/>
        <v>2.920785344350341E-2</v>
      </c>
      <c r="F73" s="3">
        <v>663.01452482633545</v>
      </c>
      <c r="G73" s="3">
        <v>1247.0293027703781</v>
      </c>
      <c r="H73" s="3">
        <v>8513.4174981520428</v>
      </c>
      <c r="I73" s="3">
        <v>876.23560330510225</v>
      </c>
      <c r="K73" s="3">
        <f t="shared" si="8"/>
        <v>10423.461325748756</v>
      </c>
      <c r="L73" s="3">
        <f t="shared" si="9"/>
        <v>876.23560330510225</v>
      </c>
      <c r="M73" s="3">
        <f t="shared" si="10"/>
        <v>11299.696929053858</v>
      </c>
      <c r="O73" s="3">
        <f t="shared" si="11"/>
        <v>11299.696929053858</v>
      </c>
      <c r="P73" s="3">
        <f t="shared" si="12"/>
        <v>941.64</v>
      </c>
    </row>
    <row r="74" spans="1:16" x14ac:dyDescent="0.25">
      <c r="A74">
        <v>61050</v>
      </c>
      <c r="B74" t="s">
        <v>76</v>
      </c>
      <c r="C74" t="s">
        <v>57</v>
      </c>
      <c r="D74" s="3">
        <v>3775731.75</v>
      </c>
      <c r="E74" s="9">
        <f t="shared" si="7"/>
        <v>3.6029223336041138E-2</v>
      </c>
      <c r="F74" s="3">
        <v>817.85874597780571</v>
      </c>
      <c r="G74" s="3">
        <v>1538.2676903322765</v>
      </c>
      <c r="H74" s="3">
        <v>10501.689930319262</v>
      </c>
      <c r="I74" s="3">
        <v>1080.876700081234</v>
      </c>
      <c r="K74" s="3">
        <f t="shared" si="8"/>
        <v>12857.816366629344</v>
      </c>
      <c r="L74" s="3">
        <f t="shared" si="9"/>
        <v>1080.876700081234</v>
      </c>
      <c r="M74" s="3">
        <f t="shared" si="10"/>
        <v>13938.693066710577</v>
      </c>
      <c r="O74" s="3">
        <f t="shared" si="11"/>
        <v>13938.693066710577</v>
      </c>
      <c r="P74" s="3">
        <f t="shared" si="12"/>
        <v>1161.56</v>
      </c>
    </row>
    <row r="75" spans="1:16" x14ac:dyDescent="0.25">
      <c r="A75">
        <v>61051</v>
      </c>
      <c r="B75" t="s">
        <v>77</v>
      </c>
      <c r="C75" t="s">
        <v>57</v>
      </c>
      <c r="D75" s="3">
        <v>3620601.98</v>
      </c>
      <c r="E75" s="9">
        <f t="shared" si="7"/>
        <v>3.4548926138180433E-2</v>
      </c>
      <c r="F75" s="3">
        <v>784.25618955784137</v>
      </c>
      <c r="G75" s="3">
        <v>1475.0664014696135</v>
      </c>
      <c r="H75" s="3">
        <v>10070.217343978418</v>
      </c>
      <c r="I75" s="3">
        <v>1036.4677841454129</v>
      </c>
      <c r="K75" s="3">
        <f t="shared" si="8"/>
        <v>12329.539935005872</v>
      </c>
      <c r="L75" s="3">
        <f t="shared" si="9"/>
        <v>1036.4677841454129</v>
      </c>
      <c r="M75" s="3">
        <f t="shared" si="10"/>
        <v>13366.007719151285</v>
      </c>
      <c r="O75" s="3">
        <f t="shared" si="11"/>
        <v>13366.007719151285</v>
      </c>
      <c r="P75" s="3">
        <f t="shared" si="12"/>
        <v>1113.83</v>
      </c>
    </row>
    <row r="76" spans="1:16" x14ac:dyDescent="0.25">
      <c r="A76">
        <v>61052</v>
      </c>
      <c r="B76" t="s">
        <v>78</v>
      </c>
      <c r="C76" t="s">
        <v>57</v>
      </c>
      <c r="D76" s="3">
        <v>2956615.43</v>
      </c>
      <c r="E76" s="9">
        <f t="shared" si="7"/>
        <v>2.8212957037071107E-2</v>
      </c>
      <c r="F76" s="3">
        <v>640.4305040786943</v>
      </c>
      <c r="G76" s="3">
        <v>1204.552200697751</v>
      </c>
      <c r="H76" s="3">
        <v>8223.4280782943752</v>
      </c>
      <c r="I76" s="3">
        <v>846.38871111213325</v>
      </c>
      <c r="K76" s="3">
        <f t="shared" si="8"/>
        <v>10068.41078307082</v>
      </c>
      <c r="L76" s="3">
        <f t="shared" si="9"/>
        <v>846.38871111213325</v>
      </c>
      <c r="M76" s="3">
        <f t="shared" si="10"/>
        <v>10914.799494182953</v>
      </c>
      <c r="O76" s="3">
        <f t="shared" si="11"/>
        <v>10914.799494182953</v>
      </c>
      <c r="P76" s="3">
        <f t="shared" si="12"/>
        <v>909.57</v>
      </c>
    </row>
    <row r="77" spans="1:16" x14ac:dyDescent="0.25">
      <c r="A77">
        <v>61053</v>
      </c>
      <c r="B77" t="s">
        <v>57</v>
      </c>
      <c r="C77" t="s">
        <v>57</v>
      </c>
      <c r="D77" s="3">
        <v>18470415.010000002</v>
      </c>
      <c r="E77" s="9">
        <f t="shared" si="7"/>
        <v>0.17625052614096764</v>
      </c>
      <c r="F77" s="3">
        <v>4000.8643245824442</v>
      </c>
      <c r="G77" s="3">
        <v>7525.0162135886139</v>
      </c>
      <c r="H77" s="3">
        <v>51372.974607990829</v>
      </c>
      <c r="I77" s="3">
        <v>5287.5157842290291</v>
      </c>
      <c r="K77" s="3">
        <f t="shared" si="8"/>
        <v>62898.855146161892</v>
      </c>
      <c r="L77" s="3">
        <f t="shared" si="9"/>
        <v>5287.5157842290291</v>
      </c>
      <c r="M77" s="3">
        <f t="shared" si="10"/>
        <v>68186.370930390927</v>
      </c>
      <c r="O77" s="3">
        <f t="shared" si="11"/>
        <v>68186.370930390927</v>
      </c>
      <c r="P77" s="3">
        <f t="shared" si="12"/>
        <v>5682.2</v>
      </c>
    </row>
    <row r="78" spans="1:16" x14ac:dyDescent="0.25">
      <c r="A78">
        <v>61054</v>
      </c>
      <c r="B78" t="s">
        <v>79</v>
      </c>
      <c r="C78" t="s">
        <v>57</v>
      </c>
      <c r="D78" s="3">
        <v>3893405.46</v>
      </c>
      <c r="E78" s="9">
        <f t="shared" si="7"/>
        <v>3.7152102994631959E-2</v>
      </c>
      <c r="F78" s="3">
        <v>843.34797012492777</v>
      </c>
      <c r="G78" s="3">
        <v>1586.2090373558115</v>
      </c>
      <c r="H78" s="3">
        <v>10828.98352456634</v>
      </c>
      <c r="I78" s="3">
        <v>1114.5630898389588</v>
      </c>
      <c r="K78" s="3">
        <f t="shared" si="8"/>
        <v>13258.540532047078</v>
      </c>
      <c r="L78" s="3">
        <f t="shared" si="9"/>
        <v>1114.5630898389588</v>
      </c>
      <c r="M78" s="3">
        <f t="shared" si="10"/>
        <v>14373.103621886037</v>
      </c>
      <c r="O78" s="3">
        <f t="shared" si="11"/>
        <v>14373.103621886037</v>
      </c>
      <c r="P78" s="3">
        <f t="shared" si="12"/>
        <v>1197.76</v>
      </c>
    </row>
    <row r="79" spans="1:16" x14ac:dyDescent="0.25">
      <c r="A79">
        <v>61055</v>
      </c>
      <c r="B79" t="s">
        <v>80</v>
      </c>
      <c r="C79" t="s">
        <v>57</v>
      </c>
      <c r="D79" s="3">
        <v>1588971.33</v>
      </c>
      <c r="E79" s="9">
        <f t="shared" si="7"/>
        <v>1.5162465639444943E-2</v>
      </c>
      <c r="F79" s="3">
        <v>344.18602416564312</v>
      </c>
      <c r="G79" s="3">
        <v>647.36147047610189</v>
      </c>
      <c r="H79" s="3">
        <v>4419.5099971884938</v>
      </c>
      <c r="I79" s="3">
        <v>454.87396918334832</v>
      </c>
      <c r="K79" s="3">
        <f t="shared" si="8"/>
        <v>5411.0574918302391</v>
      </c>
      <c r="L79" s="3">
        <f t="shared" si="9"/>
        <v>454.87396918334832</v>
      </c>
      <c r="M79" s="3">
        <f t="shared" si="10"/>
        <v>5865.9314610135871</v>
      </c>
      <c r="O79" s="3">
        <f t="shared" si="11"/>
        <v>5865.9314610135871</v>
      </c>
      <c r="P79" s="3">
        <f t="shared" si="12"/>
        <v>488.83</v>
      </c>
    </row>
    <row r="80" spans="1:16" x14ac:dyDescent="0.25">
      <c r="A80">
        <v>61057</v>
      </c>
      <c r="B80" t="s">
        <v>81</v>
      </c>
      <c r="C80" t="s">
        <v>57</v>
      </c>
      <c r="D80" s="3">
        <v>3248880.67</v>
      </c>
      <c r="E80" s="9">
        <f t="shared" si="7"/>
        <v>3.1001844146257732E-2</v>
      </c>
      <c r="F80" s="3">
        <v>703.73788355005172</v>
      </c>
      <c r="G80" s="3">
        <v>1323.6237358244739</v>
      </c>
      <c r="H80" s="3">
        <v>9036.3245262187647</v>
      </c>
      <c r="I80" s="3">
        <v>930.05532438773196</v>
      </c>
      <c r="K80" s="3">
        <f t="shared" si="8"/>
        <v>11063.68614559329</v>
      </c>
      <c r="L80" s="3">
        <f t="shared" si="9"/>
        <v>930.05532438773196</v>
      </c>
      <c r="M80" s="3">
        <f t="shared" si="10"/>
        <v>11993.741469981022</v>
      </c>
      <c r="O80" s="3">
        <f t="shared" si="11"/>
        <v>11993.741469981022</v>
      </c>
      <c r="P80" s="3">
        <f t="shared" si="12"/>
        <v>999.48</v>
      </c>
    </row>
    <row r="81" spans="1:16" x14ac:dyDescent="0.25">
      <c r="A81">
        <v>61059</v>
      </c>
      <c r="B81" t="s">
        <v>82</v>
      </c>
      <c r="C81" t="s">
        <v>57</v>
      </c>
      <c r="D81" s="3">
        <v>6777374.8499999996</v>
      </c>
      <c r="E81" s="9">
        <f t="shared" si="7"/>
        <v>6.4671848603312002E-2</v>
      </c>
      <c r="F81" s="3">
        <v>1468.0426637412784</v>
      </c>
      <c r="G81" s="3">
        <v>2761.1645761184059</v>
      </c>
      <c r="H81" s="3">
        <v>18850.356415347571</v>
      </c>
      <c r="I81" s="3">
        <v>1940.15545809936</v>
      </c>
      <c r="K81" s="3">
        <f t="shared" si="8"/>
        <v>23079.563655207254</v>
      </c>
      <c r="L81" s="3">
        <f t="shared" si="9"/>
        <v>1940.15545809936</v>
      </c>
      <c r="M81" s="3">
        <f t="shared" si="10"/>
        <v>25019.719113306615</v>
      </c>
      <c r="O81" s="3">
        <f t="shared" si="11"/>
        <v>25019.719113306615</v>
      </c>
      <c r="P81" s="3">
        <f t="shared" si="12"/>
        <v>2084.98</v>
      </c>
    </row>
    <row r="82" spans="1:16" x14ac:dyDescent="0.25">
      <c r="A82">
        <v>61060</v>
      </c>
      <c r="B82" t="s">
        <v>83</v>
      </c>
      <c r="C82" t="s">
        <v>57</v>
      </c>
      <c r="D82" s="3">
        <v>4880942.93</v>
      </c>
      <c r="E82" s="9">
        <f t="shared" si="7"/>
        <v>4.6575497031917323E-2</v>
      </c>
      <c r="F82" s="3">
        <v>1057.2578054357375</v>
      </c>
      <c r="G82" s="3">
        <v>1988.54084577771</v>
      </c>
      <c r="H82" s="3">
        <v>13575.686148372166</v>
      </c>
      <c r="I82" s="3">
        <v>1397.2649109575198</v>
      </c>
      <c r="K82" s="3">
        <f t="shared" si="8"/>
        <v>16621.484799585614</v>
      </c>
      <c r="L82" s="3">
        <f t="shared" si="9"/>
        <v>1397.2649109575198</v>
      </c>
      <c r="M82" s="3">
        <f t="shared" si="10"/>
        <v>18018.749710543136</v>
      </c>
      <c r="O82" s="3">
        <f t="shared" si="11"/>
        <v>18018.749710543136</v>
      </c>
      <c r="P82" s="3">
        <f t="shared" si="12"/>
        <v>1501.56</v>
      </c>
    </row>
    <row r="83" spans="1:16" x14ac:dyDescent="0.25">
      <c r="A83">
        <v>61061</v>
      </c>
      <c r="B83" t="s">
        <v>84</v>
      </c>
      <c r="C83" t="s">
        <v>57</v>
      </c>
      <c r="D83" s="3">
        <v>7759142.1600000001</v>
      </c>
      <c r="E83" s="9">
        <f t="shared" si="7"/>
        <v>7.4040181953798134E-2</v>
      </c>
      <c r="F83" s="3">
        <v>1680.7026285278669</v>
      </c>
      <c r="G83" s="3">
        <v>3161.1455685174114</v>
      </c>
      <c r="H83" s="3">
        <v>21581.010115347221</v>
      </c>
      <c r="I83" s="3">
        <v>2221.2054586139438</v>
      </c>
      <c r="K83" s="3">
        <f t="shared" si="8"/>
        <v>26422.858312392498</v>
      </c>
      <c r="L83" s="3">
        <f t="shared" si="9"/>
        <v>2221.2054586139438</v>
      </c>
      <c r="M83" s="3">
        <f t="shared" si="10"/>
        <v>28644.06377100644</v>
      </c>
      <c r="O83" s="3">
        <f t="shared" si="11"/>
        <v>28644.06377100644</v>
      </c>
      <c r="P83" s="3">
        <f t="shared" si="12"/>
        <v>2387.0100000000002</v>
      </c>
    </row>
    <row r="84" spans="1:16" x14ac:dyDescent="0.25">
      <c r="A84">
        <v>61101</v>
      </c>
      <c r="B84" t="s">
        <v>85</v>
      </c>
      <c r="C84" t="s">
        <v>86</v>
      </c>
      <c r="D84" s="3">
        <v>4634398.47</v>
      </c>
      <c r="E84" s="9">
        <f>D84/SUM($D$84:$D$99)</f>
        <v>5.1471020419814988E-2</v>
      </c>
      <c r="F84" s="3">
        <v>976.57880048773904</v>
      </c>
      <c r="G84" s="3">
        <v>2463.6603923944444</v>
      </c>
      <c r="H84" s="3">
        <v>9689.2137099484917</v>
      </c>
      <c r="I84" s="3">
        <v>1544.1306125944495</v>
      </c>
      <c r="K84" s="3">
        <f t="shared" si="8"/>
        <v>13129.452902830675</v>
      </c>
      <c r="L84" s="3">
        <f t="shared" si="9"/>
        <v>1544.1306125944495</v>
      </c>
      <c r="M84" s="3">
        <f t="shared" si="10"/>
        <v>14673.583515425125</v>
      </c>
      <c r="O84" s="3">
        <f t="shared" si="11"/>
        <v>14673.583515425125</v>
      </c>
      <c r="P84" s="3">
        <f t="shared" si="12"/>
        <v>1222.8</v>
      </c>
    </row>
    <row r="85" spans="1:16" x14ac:dyDescent="0.25">
      <c r="A85">
        <v>61105</v>
      </c>
      <c r="B85" t="s">
        <v>87</v>
      </c>
      <c r="C85" t="s">
        <v>86</v>
      </c>
      <c r="D85" s="3">
        <v>1203838.01</v>
      </c>
      <c r="E85" s="9">
        <f t="shared" ref="E85:E99" si="13">D85/SUM($D$84:$D$99)</f>
        <v>1.3370186270335843E-2</v>
      </c>
      <c r="F85" s="3">
        <v>253.67751335964576</v>
      </c>
      <c r="G85" s="3">
        <v>639.96396582962518</v>
      </c>
      <c r="H85" s="3">
        <v>2516.884084645641</v>
      </c>
      <c r="I85" s="3">
        <v>401.1055881100753</v>
      </c>
      <c r="K85" s="3">
        <f t="shared" si="8"/>
        <v>3410.5255638349117</v>
      </c>
      <c r="L85" s="3">
        <f t="shared" si="9"/>
        <v>401.1055881100753</v>
      </c>
      <c r="M85" s="3">
        <f t="shared" si="10"/>
        <v>3811.6311519449869</v>
      </c>
      <c r="O85" s="3">
        <f t="shared" si="11"/>
        <v>3811.6311519449869</v>
      </c>
      <c r="P85" s="3">
        <f t="shared" si="12"/>
        <v>317.64</v>
      </c>
    </row>
    <row r="86" spans="1:16" x14ac:dyDescent="0.25">
      <c r="A86">
        <v>61106</v>
      </c>
      <c r="B86" t="s">
        <v>88</v>
      </c>
      <c r="C86" t="s">
        <v>86</v>
      </c>
      <c r="D86" s="3">
        <v>1874879.71</v>
      </c>
      <c r="E86" s="9">
        <f t="shared" si="13"/>
        <v>2.0822976803310311E-2</v>
      </c>
      <c r="F86" s="3">
        <v>395.08207809558508</v>
      </c>
      <c r="G86" s="3">
        <v>996.691784690448</v>
      </c>
      <c r="H86" s="3">
        <v>3919.8420913159525</v>
      </c>
      <c r="I86" s="3">
        <v>624.68930409930931</v>
      </c>
      <c r="K86" s="3">
        <f t="shared" si="8"/>
        <v>5311.6159541019861</v>
      </c>
      <c r="L86" s="3">
        <f t="shared" si="9"/>
        <v>624.68930409930931</v>
      </c>
      <c r="M86" s="3">
        <f t="shared" si="10"/>
        <v>5936.3052582012951</v>
      </c>
      <c r="O86" s="3">
        <f t="shared" si="11"/>
        <v>5936.3052582012951</v>
      </c>
      <c r="P86" s="3">
        <f t="shared" si="12"/>
        <v>494.69</v>
      </c>
    </row>
    <row r="87" spans="1:16" x14ac:dyDescent="0.25">
      <c r="A87">
        <v>61107</v>
      </c>
      <c r="B87" t="s">
        <v>89</v>
      </c>
      <c r="C87" t="s">
        <v>86</v>
      </c>
      <c r="D87" s="3">
        <v>1465992.34</v>
      </c>
      <c r="E87" s="9">
        <f t="shared" si="13"/>
        <v>1.6281750944784935E-2</v>
      </c>
      <c r="F87" s="3">
        <v>308.91971205950574</v>
      </c>
      <c r="G87" s="3">
        <v>779.32600897213092</v>
      </c>
      <c r="H87" s="3">
        <v>3064.9744883519847</v>
      </c>
      <c r="I87" s="3">
        <v>488.45252834354807</v>
      </c>
      <c r="K87" s="3">
        <f t="shared" si="8"/>
        <v>4153.2202093836213</v>
      </c>
      <c r="L87" s="3">
        <f t="shared" si="9"/>
        <v>488.45252834354807</v>
      </c>
      <c r="M87" s="3">
        <f t="shared" si="10"/>
        <v>4641.6727377271691</v>
      </c>
      <c r="O87" s="3">
        <f t="shared" si="11"/>
        <v>4641.6727377271691</v>
      </c>
      <c r="P87" s="3">
        <f t="shared" si="12"/>
        <v>386.81</v>
      </c>
    </row>
    <row r="88" spans="1:16" x14ac:dyDescent="0.25">
      <c r="A88">
        <v>61108</v>
      </c>
      <c r="B88" t="s">
        <v>86</v>
      </c>
      <c r="C88" t="s">
        <v>86</v>
      </c>
      <c r="D88" s="3">
        <v>46415405.130000003</v>
      </c>
      <c r="E88" s="9">
        <f t="shared" si="13"/>
        <v>0.51550342093053025</v>
      </c>
      <c r="F88" s="3">
        <v>9780.8380007530632</v>
      </c>
      <c r="G88" s="3">
        <v>24674.571242839829</v>
      </c>
      <c r="H88" s="3">
        <v>97041.456976488596</v>
      </c>
      <c r="I88" s="3">
        <v>15465.102627915907</v>
      </c>
      <c r="K88" s="3">
        <f t="shared" si="8"/>
        <v>131496.86622008149</v>
      </c>
      <c r="L88" s="3">
        <f t="shared" si="9"/>
        <v>15465.102627915907</v>
      </c>
      <c r="M88" s="3">
        <f t="shared" si="10"/>
        <v>146961.9688479974</v>
      </c>
      <c r="O88" s="3">
        <f t="shared" si="11"/>
        <v>146961.9688479974</v>
      </c>
      <c r="P88" s="3">
        <f t="shared" si="12"/>
        <v>12246.83</v>
      </c>
    </row>
    <row r="89" spans="1:16" x14ac:dyDescent="0.25">
      <c r="A89">
        <v>61109</v>
      </c>
      <c r="B89" t="s">
        <v>90</v>
      </c>
      <c r="C89" t="s">
        <v>86</v>
      </c>
      <c r="D89" s="3">
        <v>1969624.18</v>
      </c>
      <c r="E89" s="9">
        <f t="shared" si="13"/>
        <v>2.1875237324627667E-2</v>
      </c>
      <c r="F89" s="3">
        <v>415.04700805669972</v>
      </c>
      <c r="G89" s="3">
        <v>1047.0582345433033</v>
      </c>
      <c r="H89" s="3">
        <v>4117.9259254118597</v>
      </c>
      <c r="I89" s="3">
        <v>656.25711973883006</v>
      </c>
      <c r="K89" s="3">
        <f t="shared" si="8"/>
        <v>5580.031168011863</v>
      </c>
      <c r="L89" s="3">
        <f t="shared" si="9"/>
        <v>656.25711973883006</v>
      </c>
      <c r="M89" s="3">
        <f t="shared" si="10"/>
        <v>6236.2882877506927</v>
      </c>
      <c r="O89" s="3">
        <f t="shared" si="11"/>
        <v>6236.2882877506927</v>
      </c>
      <c r="P89" s="3">
        <f t="shared" si="12"/>
        <v>519.69000000000005</v>
      </c>
    </row>
    <row r="90" spans="1:16" x14ac:dyDescent="0.25">
      <c r="A90">
        <v>61110</v>
      </c>
      <c r="B90" t="s">
        <v>91</v>
      </c>
      <c r="C90" t="s">
        <v>86</v>
      </c>
      <c r="D90" s="3">
        <v>3892273.46</v>
      </c>
      <c r="E90" s="9">
        <f t="shared" si="13"/>
        <v>4.3228757310366524E-2</v>
      </c>
      <c r="F90" s="3">
        <v>820.19527913771776</v>
      </c>
      <c r="G90" s="3">
        <v>2069.1444686606937</v>
      </c>
      <c r="H90" s="3">
        <v>8137.640648647257</v>
      </c>
      <c r="I90" s="3">
        <v>1296.8627193109958</v>
      </c>
      <c r="K90" s="3">
        <f t="shared" si="8"/>
        <v>11026.98039644567</v>
      </c>
      <c r="L90" s="3">
        <f t="shared" si="9"/>
        <v>1296.8627193109958</v>
      </c>
      <c r="M90" s="3">
        <f t="shared" si="10"/>
        <v>12323.843115756665</v>
      </c>
      <c r="O90" s="3">
        <f t="shared" si="11"/>
        <v>12323.843115756665</v>
      </c>
      <c r="P90" s="3">
        <f t="shared" si="12"/>
        <v>1026.99</v>
      </c>
    </row>
    <row r="91" spans="1:16" x14ac:dyDescent="0.25">
      <c r="A91">
        <v>61111</v>
      </c>
      <c r="B91" t="s">
        <v>92</v>
      </c>
      <c r="C91" t="s">
        <v>86</v>
      </c>
      <c r="D91" s="3">
        <v>1581407.36</v>
      </c>
      <c r="E91" s="9">
        <f t="shared" si="13"/>
        <v>1.7563584798655805E-2</v>
      </c>
      <c r="F91" s="3">
        <v>333.24042218391338</v>
      </c>
      <c r="G91" s="3">
        <v>840.68098638766014</v>
      </c>
      <c r="H91" s="3">
        <v>3306.2745840077605</v>
      </c>
      <c r="I91" s="3">
        <v>526.90754395967417</v>
      </c>
      <c r="K91" s="3">
        <f t="shared" si="8"/>
        <v>4480.1959925793344</v>
      </c>
      <c r="L91" s="3">
        <f t="shared" si="9"/>
        <v>526.90754395967417</v>
      </c>
      <c r="M91" s="3">
        <f t="shared" si="10"/>
        <v>5007.1035365390089</v>
      </c>
      <c r="O91" s="3">
        <f t="shared" si="11"/>
        <v>5007.1035365390089</v>
      </c>
      <c r="P91" s="3">
        <f t="shared" si="12"/>
        <v>417.26</v>
      </c>
    </row>
    <row r="92" spans="1:16" x14ac:dyDescent="0.25">
      <c r="A92">
        <v>61112</v>
      </c>
      <c r="B92" t="s">
        <v>93</v>
      </c>
      <c r="C92" t="s">
        <v>86</v>
      </c>
      <c r="D92" s="3">
        <v>529537.91</v>
      </c>
      <c r="E92" s="9">
        <f t="shared" si="13"/>
        <v>5.8812069689545173E-3</v>
      </c>
      <c r="F92" s="3">
        <v>111.58632567056418</v>
      </c>
      <c r="G92" s="3">
        <v>281.50397156900794</v>
      </c>
      <c r="H92" s="3">
        <v>1107.1136870778121</v>
      </c>
      <c r="I92" s="3">
        <v>176.43620906863552</v>
      </c>
      <c r="K92" s="3">
        <f t="shared" si="8"/>
        <v>1500.2039843173843</v>
      </c>
      <c r="L92" s="3">
        <f t="shared" si="9"/>
        <v>176.43620906863552</v>
      </c>
      <c r="M92" s="3">
        <f t="shared" si="10"/>
        <v>1676.6401933860197</v>
      </c>
      <c r="O92" s="3">
        <f t="shared" si="11"/>
        <v>1676.6401933860197</v>
      </c>
      <c r="P92" s="3">
        <f t="shared" si="12"/>
        <v>139.72</v>
      </c>
    </row>
    <row r="93" spans="1:16" x14ac:dyDescent="0.25">
      <c r="A93">
        <v>61113</v>
      </c>
      <c r="B93" t="s">
        <v>94</v>
      </c>
      <c r="C93" t="s">
        <v>86</v>
      </c>
      <c r="D93" s="3">
        <v>3564250.74</v>
      </c>
      <c r="E93" s="9">
        <f t="shared" si="13"/>
        <v>3.9585638526218637E-2</v>
      </c>
      <c r="F93" s="3">
        <v>751.07303242026512</v>
      </c>
      <c r="G93" s="3">
        <v>1894.766588057455</v>
      </c>
      <c r="H93" s="3">
        <v>7451.8381100065535</v>
      </c>
      <c r="I93" s="3">
        <v>1187.5691557865591</v>
      </c>
      <c r="K93" s="3">
        <f t="shared" si="8"/>
        <v>10097.677730484273</v>
      </c>
      <c r="L93" s="3">
        <f t="shared" si="9"/>
        <v>1187.5691557865591</v>
      </c>
      <c r="M93" s="3">
        <f t="shared" si="10"/>
        <v>11285.246886270832</v>
      </c>
      <c r="O93" s="3">
        <f t="shared" si="11"/>
        <v>11285.246886270832</v>
      </c>
      <c r="P93" s="3">
        <f t="shared" si="12"/>
        <v>940.44</v>
      </c>
    </row>
    <row r="94" spans="1:16" x14ac:dyDescent="0.25">
      <c r="A94">
        <v>61114</v>
      </c>
      <c r="B94" t="s">
        <v>95</v>
      </c>
      <c r="C94" t="s">
        <v>86</v>
      </c>
      <c r="D94" s="3">
        <v>3326388.51</v>
      </c>
      <c r="E94" s="9">
        <f t="shared" si="13"/>
        <v>3.6943869205629171E-2</v>
      </c>
      <c r="F94" s="3">
        <v>700.9497612431237</v>
      </c>
      <c r="G94" s="3">
        <v>1768.3182995274403</v>
      </c>
      <c r="H94" s="3">
        <v>6954.5356024828689</v>
      </c>
      <c r="I94" s="3">
        <v>1108.316076168875</v>
      </c>
      <c r="K94" s="3">
        <f t="shared" si="8"/>
        <v>9423.8036632534331</v>
      </c>
      <c r="L94" s="3">
        <f t="shared" si="9"/>
        <v>1108.316076168875</v>
      </c>
      <c r="M94" s="3">
        <f t="shared" si="10"/>
        <v>10532.119739422309</v>
      </c>
      <c r="O94" s="3">
        <f t="shared" si="11"/>
        <v>10532.119739422309</v>
      </c>
      <c r="P94" s="3">
        <f t="shared" si="12"/>
        <v>877.68</v>
      </c>
    </row>
    <row r="95" spans="1:16" x14ac:dyDescent="0.25">
      <c r="A95">
        <v>61115</v>
      </c>
      <c r="B95" t="s">
        <v>96</v>
      </c>
      <c r="C95" t="s">
        <v>86</v>
      </c>
      <c r="D95" s="3">
        <v>2037979.77</v>
      </c>
      <c r="E95" s="9">
        <f t="shared" si="13"/>
        <v>2.2634415024058097E-2</v>
      </c>
      <c r="F95" s="3">
        <v>429.4511687090382</v>
      </c>
      <c r="G95" s="3">
        <v>1083.3962751265408</v>
      </c>
      <c r="H95" s="3">
        <v>4260.8380906188404</v>
      </c>
      <c r="I95" s="3">
        <v>679.03245072174286</v>
      </c>
      <c r="K95" s="3">
        <f t="shared" si="8"/>
        <v>5773.6855344544192</v>
      </c>
      <c r="L95" s="3">
        <f t="shared" si="9"/>
        <v>679.03245072174286</v>
      </c>
      <c r="M95" s="3">
        <f t="shared" si="10"/>
        <v>6452.7179851761621</v>
      </c>
      <c r="O95" s="3">
        <f t="shared" si="11"/>
        <v>6452.7179851761621</v>
      </c>
      <c r="P95" s="3">
        <f t="shared" si="12"/>
        <v>537.73</v>
      </c>
    </row>
    <row r="96" spans="1:16" x14ac:dyDescent="0.25">
      <c r="A96">
        <v>61116</v>
      </c>
      <c r="B96" t="s">
        <v>97</v>
      </c>
      <c r="C96" t="s">
        <v>86</v>
      </c>
      <c r="D96" s="3">
        <v>2521201.2599999998</v>
      </c>
      <c r="E96" s="9">
        <f t="shared" si="13"/>
        <v>2.800121793064619E-2</v>
      </c>
      <c r="F96" s="3">
        <v>531.27751491748108</v>
      </c>
      <c r="G96" s="3">
        <v>1340.27829625038</v>
      </c>
      <c r="H96" s="3">
        <v>5271.117270572423</v>
      </c>
      <c r="I96" s="3">
        <v>840.03653791938575</v>
      </c>
      <c r="K96" s="3">
        <f t="shared" si="8"/>
        <v>7142.673081740284</v>
      </c>
      <c r="L96" s="3">
        <f t="shared" si="9"/>
        <v>840.03653791938575</v>
      </c>
      <c r="M96" s="3">
        <f t="shared" si="10"/>
        <v>7982.7096196596694</v>
      </c>
      <c r="O96" s="3">
        <f t="shared" si="11"/>
        <v>7982.7096196596694</v>
      </c>
      <c r="P96" s="3">
        <f t="shared" si="12"/>
        <v>665.23</v>
      </c>
    </row>
    <row r="97" spans="1:16" x14ac:dyDescent="0.25">
      <c r="A97">
        <v>61118</v>
      </c>
      <c r="B97" t="s">
        <v>98</v>
      </c>
      <c r="C97" t="s">
        <v>86</v>
      </c>
      <c r="D97" s="3">
        <v>1110444.21</v>
      </c>
      <c r="E97" s="9">
        <f t="shared" si="13"/>
        <v>1.2332926695441301E-2</v>
      </c>
      <c r="F97" s="3">
        <v>233.99720193036293</v>
      </c>
      <c r="G97" s="3">
        <v>590.31553627729784</v>
      </c>
      <c r="H97" s="3">
        <v>2321.6241187100431</v>
      </c>
      <c r="I97" s="3">
        <v>369.98780086323904</v>
      </c>
      <c r="K97" s="3">
        <f t="shared" si="8"/>
        <v>3145.9368569177041</v>
      </c>
      <c r="L97" s="3">
        <f t="shared" si="9"/>
        <v>369.98780086323904</v>
      </c>
      <c r="M97" s="3">
        <f t="shared" si="10"/>
        <v>3515.9246577809431</v>
      </c>
      <c r="O97" s="3">
        <f t="shared" si="11"/>
        <v>3515.9246577809431</v>
      </c>
      <c r="P97" s="3">
        <f t="shared" si="12"/>
        <v>292.99</v>
      </c>
    </row>
    <row r="98" spans="1:16" x14ac:dyDescent="0.25">
      <c r="A98">
        <v>61119</v>
      </c>
      <c r="B98" t="s">
        <v>99</v>
      </c>
      <c r="C98" t="s">
        <v>86</v>
      </c>
      <c r="D98" s="3">
        <v>627619.4</v>
      </c>
      <c r="E98" s="9">
        <f t="shared" si="13"/>
        <v>6.9705294359964764E-3</v>
      </c>
      <c r="F98" s="3">
        <v>132.25444570260152</v>
      </c>
      <c r="G98" s="3">
        <v>333.64439145397137</v>
      </c>
      <c r="H98" s="3">
        <v>1312.1742842085928</v>
      </c>
      <c r="I98" s="3">
        <v>209.1158830798943</v>
      </c>
      <c r="K98" s="3">
        <f t="shared" si="8"/>
        <v>1778.0731213651657</v>
      </c>
      <c r="L98" s="3">
        <f t="shared" si="9"/>
        <v>209.1158830798943</v>
      </c>
      <c r="M98" s="3">
        <f t="shared" si="10"/>
        <v>1987.1890044450599</v>
      </c>
      <c r="O98" s="3">
        <f t="shared" si="11"/>
        <v>1987.1890044450599</v>
      </c>
      <c r="P98" s="3">
        <f t="shared" si="12"/>
        <v>165.6</v>
      </c>
    </row>
    <row r="99" spans="1:16" x14ac:dyDescent="0.25">
      <c r="A99">
        <v>61120</v>
      </c>
      <c r="B99" t="s">
        <v>100</v>
      </c>
      <c r="C99" t="s">
        <v>86</v>
      </c>
      <c r="D99" s="3">
        <v>13283745.210000001</v>
      </c>
      <c r="E99" s="9">
        <f t="shared" si="13"/>
        <v>0.14753326141062911</v>
      </c>
      <c r="F99" s="3">
        <v>2799.2034019393568</v>
      </c>
      <c r="G99" s="3">
        <v>7061.6795574197622</v>
      </c>
      <c r="H99" s="3">
        <v>27772.54632750529</v>
      </c>
      <c r="I99" s="3">
        <v>4425.9978423188732</v>
      </c>
      <c r="K99" s="3">
        <f t="shared" si="8"/>
        <v>37633.429286864412</v>
      </c>
      <c r="L99" s="3">
        <f t="shared" si="9"/>
        <v>4425.9978423188732</v>
      </c>
      <c r="M99" s="3">
        <f t="shared" si="10"/>
        <v>42059.427129183285</v>
      </c>
      <c r="O99" s="3">
        <f t="shared" si="11"/>
        <v>42059.427129183285</v>
      </c>
      <c r="P99" s="3">
        <f t="shared" si="12"/>
        <v>3504.95</v>
      </c>
    </row>
    <row r="100" spans="1:16" x14ac:dyDescent="0.25">
      <c r="A100">
        <v>61203</v>
      </c>
      <c r="B100" t="s">
        <v>101</v>
      </c>
      <c r="C100" t="s">
        <v>102</v>
      </c>
      <c r="D100" s="3">
        <v>3019707.56</v>
      </c>
      <c r="E100" s="9">
        <f>D100/SUM($D$100:$D$128)</f>
        <v>2.734341503230369E-2</v>
      </c>
      <c r="F100" s="3">
        <v>510.32031738380408</v>
      </c>
      <c r="G100" s="3">
        <v>722.05756075804356</v>
      </c>
      <c r="H100" s="3">
        <v>5147.2885061710404</v>
      </c>
      <c r="I100" s="3">
        <v>820.30245096911074</v>
      </c>
      <c r="K100" s="3">
        <f t="shared" si="8"/>
        <v>6379.6663843128881</v>
      </c>
      <c r="L100" s="3">
        <f t="shared" si="9"/>
        <v>820.30245096911074</v>
      </c>
      <c r="M100" s="3">
        <f t="shared" si="10"/>
        <v>7199.9688352819985</v>
      </c>
      <c r="O100" s="3">
        <f t="shared" si="11"/>
        <v>7199.9688352819985</v>
      </c>
      <c r="P100" s="3">
        <f t="shared" si="12"/>
        <v>600</v>
      </c>
    </row>
    <row r="101" spans="1:16" x14ac:dyDescent="0.25">
      <c r="A101">
        <v>61204</v>
      </c>
      <c r="B101" t="s">
        <v>103</v>
      </c>
      <c r="C101" t="s">
        <v>102</v>
      </c>
      <c r="D101" s="3">
        <v>2796287.61</v>
      </c>
      <c r="E101" s="9">
        <f t="shared" ref="E101:E128" si="14">D101/SUM($D$100:$D$128)</f>
        <v>2.5320350116922762E-2</v>
      </c>
      <c r="F101" s="3">
        <v>472.56310496225626</v>
      </c>
      <c r="G101" s="3">
        <v>668.63448553757939</v>
      </c>
      <c r="H101" s="3">
        <v>4766.4546281102421</v>
      </c>
      <c r="I101" s="3">
        <v>759.61050350768289</v>
      </c>
      <c r="K101" s="3">
        <f t="shared" si="8"/>
        <v>5907.6522186100774</v>
      </c>
      <c r="L101" s="3">
        <f t="shared" si="9"/>
        <v>759.61050350768289</v>
      </c>
      <c r="M101" s="3">
        <f t="shared" si="10"/>
        <v>6667.2627221177599</v>
      </c>
      <c r="O101" s="3">
        <f t="shared" si="11"/>
        <v>6667.2627221177599</v>
      </c>
      <c r="P101" s="3">
        <f t="shared" si="12"/>
        <v>555.61</v>
      </c>
    </row>
    <row r="102" spans="1:16" x14ac:dyDescent="0.25">
      <c r="A102">
        <v>61205</v>
      </c>
      <c r="B102" t="s">
        <v>104</v>
      </c>
      <c r="C102" t="s">
        <v>102</v>
      </c>
      <c r="D102" s="3">
        <v>1801184.17</v>
      </c>
      <c r="E102" s="9">
        <f t="shared" si="14"/>
        <v>1.6309700635357367E-2</v>
      </c>
      <c r="F102" s="3">
        <v>304.39400472974398</v>
      </c>
      <c r="G102" s="3">
        <v>430.690264677882</v>
      </c>
      <c r="H102" s="3">
        <v>3070.2359058034831</v>
      </c>
      <c r="I102" s="3">
        <v>489.291019060721</v>
      </c>
      <c r="K102" s="3">
        <f t="shared" si="8"/>
        <v>3805.320175211109</v>
      </c>
      <c r="L102" s="3">
        <f t="shared" si="9"/>
        <v>489.291019060721</v>
      </c>
      <c r="M102" s="3">
        <f t="shared" si="10"/>
        <v>4294.6111942718298</v>
      </c>
      <c r="O102" s="3">
        <f t="shared" si="11"/>
        <v>4294.6111942718298</v>
      </c>
      <c r="P102" s="3">
        <f t="shared" si="12"/>
        <v>357.88</v>
      </c>
    </row>
    <row r="103" spans="1:16" x14ac:dyDescent="0.25">
      <c r="A103">
        <v>61206</v>
      </c>
      <c r="B103" t="s">
        <v>105</v>
      </c>
      <c r="C103" t="s">
        <v>102</v>
      </c>
      <c r="D103" s="3">
        <v>1333239.8400000001</v>
      </c>
      <c r="E103" s="9">
        <f t="shared" si="14"/>
        <v>1.2072470449000091E-2</v>
      </c>
      <c r="F103" s="3">
        <v>225.31300292453889</v>
      </c>
      <c r="G103" s="3">
        <v>318.79772714674539</v>
      </c>
      <c r="H103" s="3">
        <v>2272.5942721424713</v>
      </c>
      <c r="I103" s="3">
        <v>362.17411347000274</v>
      </c>
      <c r="K103" s="3">
        <f t="shared" si="8"/>
        <v>2816.7050022137555</v>
      </c>
      <c r="L103" s="3">
        <f t="shared" si="9"/>
        <v>362.17411347000274</v>
      </c>
      <c r="M103" s="3">
        <f t="shared" si="10"/>
        <v>3178.8791156837583</v>
      </c>
      <c r="O103" s="3">
        <f t="shared" si="11"/>
        <v>3178.8791156837583</v>
      </c>
      <c r="P103" s="3">
        <f t="shared" si="12"/>
        <v>264.91000000000003</v>
      </c>
    </row>
    <row r="104" spans="1:16" x14ac:dyDescent="0.25">
      <c r="A104">
        <v>61207</v>
      </c>
      <c r="B104" t="s">
        <v>106</v>
      </c>
      <c r="C104" t="s">
        <v>102</v>
      </c>
      <c r="D104" s="3">
        <v>6693343.4500000002</v>
      </c>
      <c r="E104" s="9">
        <f t="shared" si="14"/>
        <v>6.0608143096843932E-2</v>
      </c>
      <c r="F104" s="3">
        <v>1131.1523006429159</v>
      </c>
      <c r="G104" s="3">
        <v>1600.4792347583577</v>
      </c>
      <c r="H104" s="3">
        <v>11409.240505408483</v>
      </c>
      <c r="I104" s="3">
        <v>1818.2442929053179</v>
      </c>
      <c r="K104" s="3">
        <f t="shared" si="8"/>
        <v>14140.872040809756</v>
      </c>
      <c r="L104" s="3">
        <f t="shared" si="9"/>
        <v>1818.2442929053179</v>
      </c>
      <c r="M104" s="3">
        <f t="shared" si="10"/>
        <v>15959.116333715074</v>
      </c>
      <c r="O104" s="3">
        <f t="shared" si="11"/>
        <v>15959.116333715074</v>
      </c>
      <c r="P104" s="3">
        <f t="shared" si="12"/>
        <v>1329.93</v>
      </c>
    </row>
    <row r="105" spans="1:16" x14ac:dyDescent="0.25">
      <c r="A105">
        <v>61213</v>
      </c>
      <c r="B105" t="s">
        <v>107</v>
      </c>
      <c r="C105" t="s">
        <v>102</v>
      </c>
      <c r="D105" s="3">
        <v>4247423.51</v>
      </c>
      <c r="E105" s="9">
        <f t="shared" si="14"/>
        <v>3.8460367947647914E-2</v>
      </c>
      <c r="F105" s="3">
        <v>717.80014144370682</v>
      </c>
      <c r="G105" s="3">
        <v>1015.6229363935385</v>
      </c>
      <c r="H105" s="3">
        <v>7240.0104246729288</v>
      </c>
      <c r="I105" s="3">
        <v>1153.8110384294373</v>
      </c>
      <c r="K105" s="3">
        <f t="shared" si="8"/>
        <v>8973.4335025101736</v>
      </c>
      <c r="L105" s="3">
        <f t="shared" si="9"/>
        <v>1153.8110384294373</v>
      </c>
      <c r="M105" s="3">
        <f t="shared" si="10"/>
        <v>10127.244540939611</v>
      </c>
      <c r="O105" s="3">
        <f t="shared" si="11"/>
        <v>10127.244540939611</v>
      </c>
      <c r="P105" s="3">
        <f t="shared" si="12"/>
        <v>843.94</v>
      </c>
    </row>
    <row r="106" spans="1:16" x14ac:dyDescent="0.25">
      <c r="A106">
        <v>61215</v>
      </c>
      <c r="B106" t="s">
        <v>108</v>
      </c>
      <c r="C106" t="s">
        <v>102</v>
      </c>
      <c r="D106" s="3">
        <v>1743449.88</v>
      </c>
      <c r="E106" s="9">
        <f t="shared" si="14"/>
        <v>1.5786917345353819E-2</v>
      </c>
      <c r="F106" s="3">
        <v>294.63710588728503</v>
      </c>
      <c r="G106" s="3">
        <v>416.88512633875831</v>
      </c>
      <c r="H106" s="3">
        <v>2971.824042593475</v>
      </c>
      <c r="I106" s="3">
        <v>473.60752036061456</v>
      </c>
      <c r="K106" s="3">
        <f t="shared" si="8"/>
        <v>3683.3462748195184</v>
      </c>
      <c r="L106" s="3">
        <f t="shared" si="9"/>
        <v>473.60752036061456</v>
      </c>
      <c r="M106" s="3">
        <f t="shared" si="10"/>
        <v>4156.9537951801331</v>
      </c>
      <c r="O106" s="3">
        <f t="shared" si="11"/>
        <v>4156.9537951801331</v>
      </c>
      <c r="P106" s="3">
        <f t="shared" si="12"/>
        <v>346.41</v>
      </c>
    </row>
    <row r="107" spans="1:16" x14ac:dyDescent="0.25">
      <c r="A107">
        <v>61217</v>
      </c>
      <c r="B107" t="s">
        <v>109</v>
      </c>
      <c r="C107" t="s">
        <v>102</v>
      </c>
      <c r="D107" s="3">
        <v>3665451.43</v>
      </c>
      <c r="E107" s="9">
        <f t="shared" si="14"/>
        <v>3.3190617879315792E-2</v>
      </c>
      <c r="F107" s="3">
        <v>619.44883732798246</v>
      </c>
      <c r="G107" s="3">
        <v>876.46464633909216</v>
      </c>
      <c r="H107" s="3">
        <v>6248.0010533096811</v>
      </c>
      <c r="I107" s="3">
        <v>995.71853637947379</v>
      </c>
      <c r="K107" s="3">
        <f t="shared" si="8"/>
        <v>7743.9145369767557</v>
      </c>
      <c r="L107" s="3">
        <f t="shared" si="9"/>
        <v>995.71853637947379</v>
      </c>
      <c r="M107" s="3">
        <f t="shared" si="10"/>
        <v>8739.6330733562299</v>
      </c>
      <c r="O107" s="3">
        <f t="shared" si="11"/>
        <v>8739.6330733562299</v>
      </c>
      <c r="P107" s="3">
        <f t="shared" si="12"/>
        <v>728.3</v>
      </c>
    </row>
    <row r="108" spans="1:16" x14ac:dyDescent="0.25">
      <c r="A108">
        <v>61222</v>
      </c>
      <c r="B108" t="s">
        <v>110</v>
      </c>
      <c r="C108" t="s">
        <v>102</v>
      </c>
      <c r="D108" s="3">
        <v>1884299.14</v>
      </c>
      <c r="E108" s="9">
        <f t="shared" si="14"/>
        <v>1.7062305672418461E-2</v>
      </c>
      <c r="F108" s="3">
        <v>318.44015225462061</v>
      </c>
      <c r="G108" s="3">
        <v>450.56430589155428</v>
      </c>
      <c r="H108" s="3">
        <v>3211.9107936100854</v>
      </c>
      <c r="I108" s="3">
        <v>511.86917017255382</v>
      </c>
      <c r="K108" s="3">
        <f t="shared" si="8"/>
        <v>3980.9152517562602</v>
      </c>
      <c r="L108" s="3">
        <f t="shared" si="9"/>
        <v>511.86917017255382</v>
      </c>
      <c r="M108" s="3">
        <f t="shared" si="10"/>
        <v>4492.7844219288145</v>
      </c>
      <c r="O108" s="3">
        <f t="shared" si="11"/>
        <v>4492.7844219288145</v>
      </c>
      <c r="P108" s="3">
        <f t="shared" si="12"/>
        <v>374.4</v>
      </c>
    </row>
    <row r="109" spans="1:16" x14ac:dyDescent="0.25">
      <c r="A109">
        <v>61236</v>
      </c>
      <c r="B109" t="s">
        <v>111</v>
      </c>
      <c r="C109" t="s">
        <v>102</v>
      </c>
      <c r="D109" s="3">
        <v>4233019.26</v>
      </c>
      <c r="E109" s="9">
        <f t="shared" si="14"/>
        <v>3.8329937640025985E-2</v>
      </c>
      <c r="F109" s="3">
        <v>715.36587213596113</v>
      </c>
      <c r="G109" s="3">
        <v>1012.1786632601662</v>
      </c>
      <c r="H109" s="3">
        <v>7215.4574409843317</v>
      </c>
      <c r="I109" s="3">
        <v>1149.8981292007795</v>
      </c>
      <c r="K109" s="3">
        <f t="shared" si="8"/>
        <v>8943.0019763804594</v>
      </c>
      <c r="L109" s="3">
        <f t="shared" si="9"/>
        <v>1149.8981292007795</v>
      </c>
      <c r="M109" s="3">
        <f t="shared" si="10"/>
        <v>10092.900105581239</v>
      </c>
      <c r="O109" s="3">
        <f t="shared" si="11"/>
        <v>10092.900105581239</v>
      </c>
      <c r="P109" s="3">
        <f t="shared" si="12"/>
        <v>841.08</v>
      </c>
    </row>
    <row r="110" spans="1:16" x14ac:dyDescent="0.25">
      <c r="A110">
        <v>61243</v>
      </c>
      <c r="B110" t="s">
        <v>112</v>
      </c>
      <c r="C110" t="s">
        <v>102</v>
      </c>
      <c r="D110" s="3">
        <v>1637283.32</v>
      </c>
      <c r="E110" s="9">
        <f t="shared" si="14"/>
        <v>1.4825580442706212E-2</v>
      </c>
      <c r="F110" s="3">
        <v>276.69531797629054</v>
      </c>
      <c r="G110" s="3">
        <v>391.49910275054293</v>
      </c>
      <c r="H110" s="3">
        <v>2790.8562160176734</v>
      </c>
      <c r="I110" s="3">
        <v>444.76741328118635</v>
      </c>
      <c r="K110" s="3">
        <f t="shared" si="8"/>
        <v>3459.0506367445068</v>
      </c>
      <c r="L110" s="3">
        <f t="shared" si="9"/>
        <v>444.76741328118635</v>
      </c>
      <c r="M110" s="3">
        <f t="shared" si="10"/>
        <v>3903.8180500256931</v>
      </c>
      <c r="O110" s="3">
        <f t="shared" si="11"/>
        <v>3903.8180500256931</v>
      </c>
      <c r="P110" s="3">
        <f t="shared" si="12"/>
        <v>325.32</v>
      </c>
    </row>
    <row r="111" spans="1:16" x14ac:dyDescent="0.25">
      <c r="A111">
        <v>61247</v>
      </c>
      <c r="B111" t="s">
        <v>113</v>
      </c>
      <c r="C111" t="s">
        <v>102</v>
      </c>
      <c r="D111" s="3">
        <v>4510832.99</v>
      </c>
      <c r="E111" s="9">
        <f t="shared" si="14"/>
        <v>4.0845537568206573E-2</v>
      </c>
      <c r="F111" s="3">
        <v>762.31544856023538</v>
      </c>
      <c r="G111" s="3">
        <v>1078.608110563631</v>
      </c>
      <c r="H111" s="3">
        <v>7689.0090650646143</v>
      </c>
      <c r="I111" s="3">
        <v>1225.3661270461971</v>
      </c>
      <c r="K111" s="3">
        <f t="shared" si="8"/>
        <v>9529.932624188481</v>
      </c>
      <c r="L111" s="3">
        <f t="shared" si="9"/>
        <v>1225.3661270461971</v>
      </c>
      <c r="M111" s="3">
        <f t="shared" si="10"/>
        <v>10755.298751234677</v>
      </c>
      <c r="O111" s="3">
        <f t="shared" si="11"/>
        <v>10755.298751234677</v>
      </c>
      <c r="P111" s="3">
        <f t="shared" si="12"/>
        <v>896.27</v>
      </c>
    </row>
    <row r="112" spans="1:16" x14ac:dyDescent="0.25">
      <c r="A112">
        <v>61251</v>
      </c>
      <c r="B112" t="s">
        <v>114</v>
      </c>
      <c r="C112" t="s">
        <v>102</v>
      </c>
      <c r="D112" s="3">
        <v>749870.98</v>
      </c>
      <c r="E112" s="9">
        <f t="shared" si="14"/>
        <v>6.7900725548470982E-3</v>
      </c>
      <c r="F112" s="3">
        <v>126.72564773474427</v>
      </c>
      <c r="G112" s="3">
        <v>179.30544595584732</v>
      </c>
      <c r="H112" s="3">
        <v>1278.2039981597468</v>
      </c>
      <c r="I112" s="3">
        <v>203.70217664541295</v>
      </c>
      <c r="K112" s="3">
        <f t="shared" si="8"/>
        <v>1584.2350918503384</v>
      </c>
      <c r="L112" s="3">
        <f t="shared" si="9"/>
        <v>203.70217664541295</v>
      </c>
      <c r="M112" s="3">
        <f t="shared" si="10"/>
        <v>1787.9372684957514</v>
      </c>
      <c r="O112" s="3">
        <f t="shared" si="11"/>
        <v>1787.9372684957514</v>
      </c>
      <c r="P112" s="3">
        <f t="shared" si="12"/>
        <v>148.99</v>
      </c>
    </row>
    <row r="113" spans="1:16" x14ac:dyDescent="0.25">
      <c r="A113">
        <v>61252</v>
      </c>
      <c r="B113" t="s">
        <v>115</v>
      </c>
      <c r="C113" t="s">
        <v>102</v>
      </c>
      <c r="D113" s="3">
        <v>1302877.97</v>
      </c>
      <c r="E113" s="9">
        <f t="shared" si="14"/>
        <v>1.1797544087400077E-2</v>
      </c>
      <c r="F113" s="3">
        <v>220.18195005703345</v>
      </c>
      <c r="G113" s="3">
        <v>311.53774671597381</v>
      </c>
      <c r="H113" s="3">
        <v>2220.840484276715</v>
      </c>
      <c r="I113" s="3">
        <v>353.92632262200232</v>
      </c>
      <c r="K113" s="3">
        <f t="shared" si="8"/>
        <v>2752.5601810497224</v>
      </c>
      <c r="L113" s="3">
        <f t="shared" si="9"/>
        <v>353.92632262200232</v>
      </c>
      <c r="M113" s="3">
        <f t="shared" si="10"/>
        <v>3106.4865036717247</v>
      </c>
      <c r="O113" s="3">
        <f t="shared" si="11"/>
        <v>3106.4865036717247</v>
      </c>
      <c r="P113" s="3">
        <f t="shared" si="12"/>
        <v>258.87</v>
      </c>
    </row>
    <row r="114" spans="1:16" x14ac:dyDescent="0.25">
      <c r="A114">
        <v>61253</v>
      </c>
      <c r="B114" t="s">
        <v>116</v>
      </c>
      <c r="C114" t="s">
        <v>102</v>
      </c>
      <c r="D114" s="3">
        <v>5953632.3899999997</v>
      </c>
      <c r="E114" s="9">
        <f t="shared" si="14"/>
        <v>5.3910068493366332E-2</v>
      </c>
      <c r="F114" s="3">
        <v>1006.1436448671525</v>
      </c>
      <c r="G114" s="3">
        <v>1423.6031787043248</v>
      </c>
      <c r="H114" s="3">
        <v>10148.354753602238</v>
      </c>
      <c r="I114" s="3">
        <v>1617.3020548009899</v>
      </c>
      <c r="K114" s="3">
        <f t="shared" si="8"/>
        <v>12578.101577173715</v>
      </c>
      <c r="L114" s="3">
        <f t="shared" si="9"/>
        <v>1617.3020548009899</v>
      </c>
      <c r="M114" s="3">
        <f t="shared" si="10"/>
        <v>14195.403631974705</v>
      </c>
      <c r="O114" s="3">
        <f t="shared" si="11"/>
        <v>14195.403631974705</v>
      </c>
      <c r="P114" s="3">
        <f t="shared" si="12"/>
        <v>1182.95</v>
      </c>
    </row>
    <row r="115" spans="1:16" x14ac:dyDescent="0.25">
      <c r="A115">
        <v>61254</v>
      </c>
      <c r="B115" t="s">
        <v>117</v>
      </c>
      <c r="C115" t="s">
        <v>102</v>
      </c>
      <c r="D115" s="3">
        <v>1555486.38</v>
      </c>
      <c r="E115" s="9">
        <f t="shared" si="14"/>
        <v>1.4084910151178893E-2</v>
      </c>
      <c r="F115" s="3">
        <v>262.87191304305787</v>
      </c>
      <c r="G115" s="3">
        <v>371.94022236218103</v>
      </c>
      <c r="H115" s="3">
        <v>2651.4279963188219</v>
      </c>
      <c r="I115" s="3">
        <v>422.54730453536678</v>
      </c>
      <c r="K115" s="3">
        <f t="shared" si="8"/>
        <v>3286.240131724061</v>
      </c>
      <c r="L115" s="3">
        <f t="shared" si="9"/>
        <v>422.54730453536678</v>
      </c>
      <c r="M115" s="3">
        <f t="shared" si="10"/>
        <v>3708.787436259428</v>
      </c>
      <c r="O115" s="3">
        <f t="shared" si="11"/>
        <v>3708.787436259428</v>
      </c>
      <c r="P115" s="3">
        <f t="shared" si="12"/>
        <v>309.07</v>
      </c>
    </row>
    <row r="116" spans="1:16" x14ac:dyDescent="0.25">
      <c r="A116">
        <v>61255</v>
      </c>
      <c r="B116" t="s">
        <v>118</v>
      </c>
      <c r="C116" t="s">
        <v>102</v>
      </c>
      <c r="D116" s="3">
        <v>7070116.4900000002</v>
      </c>
      <c r="E116" s="9">
        <f t="shared" si="14"/>
        <v>6.4019818367048828E-2</v>
      </c>
      <c r="F116" s="3">
        <v>1194.8256642167253</v>
      </c>
      <c r="G116" s="3">
        <v>1690.5713436186584</v>
      </c>
      <c r="H116" s="3">
        <v>12051.474728323474</v>
      </c>
      <c r="I116" s="3">
        <v>1920.5945510114648</v>
      </c>
      <c r="K116" s="3">
        <f t="shared" si="8"/>
        <v>14936.871736158857</v>
      </c>
      <c r="L116" s="3">
        <f t="shared" si="9"/>
        <v>1920.5945510114648</v>
      </c>
      <c r="M116" s="3">
        <f t="shared" si="10"/>
        <v>16857.466287170322</v>
      </c>
      <c r="O116" s="3">
        <f t="shared" si="11"/>
        <v>16857.466287170322</v>
      </c>
      <c r="P116" s="3">
        <f t="shared" si="12"/>
        <v>1404.79</v>
      </c>
    </row>
    <row r="117" spans="1:16" x14ac:dyDescent="0.25">
      <c r="A117">
        <v>61256</v>
      </c>
      <c r="B117" t="s">
        <v>119</v>
      </c>
      <c r="C117" t="s">
        <v>102</v>
      </c>
      <c r="D117" s="3">
        <v>1772183.7</v>
      </c>
      <c r="E117" s="9">
        <f t="shared" si="14"/>
        <v>1.6047101734110825E-2</v>
      </c>
      <c r="F117" s="3">
        <v>299.4930238365215</v>
      </c>
      <c r="G117" s="3">
        <v>423.75581549266457</v>
      </c>
      <c r="H117" s="3">
        <v>3020.8027130394266</v>
      </c>
      <c r="I117" s="3">
        <v>481.41305202332478</v>
      </c>
      <c r="K117" s="3">
        <f t="shared" si="8"/>
        <v>3744.0515523686126</v>
      </c>
      <c r="L117" s="3">
        <f t="shared" si="9"/>
        <v>481.41305202332478</v>
      </c>
      <c r="M117" s="3">
        <f t="shared" si="10"/>
        <v>4225.4646043919374</v>
      </c>
      <c r="O117" s="3">
        <f t="shared" si="11"/>
        <v>4225.4646043919374</v>
      </c>
      <c r="P117" s="3">
        <f t="shared" si="12"/>
        <v>352.12</v>
      </c>
    </row>
    <row r="118" spans="1:16" x14ac:dyDescent="0.25">
      <c r="A118">
        <v>61257</v>
      </c>
      <c r="B118" t="s">
        <v>120</v>
      </c>
      <c r="C118" t="s">
        <v>102</v>
      </c>
      <c r="D118" s="3">
        <v>4869499.9000000004</v>
      </c>
      <c r="E118" s="9">
        <f t="shared" si="14"/>
        <v>4.4093262052654306E-2</v>
      </c>
      <c r="F118" s="3">
        <v>822.92893768441684</v>
      </c>
      <c r="G118" s="3">
        <v>1164.3707710244423</v>
      </c>
      <c r="H118" s="3">
        <v>8300.3802083639621</v>
      </c>
      <c r="I118" s="3">
        <v>1322.7978615796292</v>
      </c>
      <c r="K118" s="3">
        <f t="shared" si="8"/>
        <v>10287.679917072821</v>
      </c>
      <c r="L118" s="3">
        <f t="shared" si="9"/>
        <v>1322.7978615796292</v>
      </c>
      <c r="M118" s="3">
        <f t="shared" si="10"/>
        <v>11610.47777865245</v>
      </c>
      <c r="O118" s="3">
        <f t="shared" si="11"/>
        <v>11610.47777865245</v>
      </c>
      <c r="P118" s="3">
        <f t="shared" si="12"/>
        <v>967.54</v>
      </c>
    </row>
    <row r="119" spans="1:16" x14ac:dyDescent="0.25">
      <c r="A119">
        <v>61258</v>
      </c>
      <c r="B119" t="s">
        <v>121</v>
      </c>
      <c r="C119" t="s">
        <v>102</v>
      </c>
      <c r="D119" s="3">
        <v>3128564.24</v>
      </c>
      <c r="E119" s="9">
        <f t="shared" si="14"/>
        <v>2.832911093865784E-2</v>
      </c>
      <c r="F119" s="3">
        <v>528.71672643440343</v>
      </c>
      <c r="G119" s="3">
        <v>748.08683255713754</v>
      </c>
      <c r="H119" s="3">
        <v>5332.8418177585836</v>
      </c>
      <c r="I119" s="3">
        <v>849.87332815973525</v>
      </c>
      <c r="K119" s="3">
        <f t="shared" si="8"/>
        <v>6609.6453767501243</v>
      </c>
      <c r="L119" s="3">
        <f t="shared" si="9"/>
        <v>849.87332815973525</v>
      </c>
      <c r="M119" s="3">
        <f t="shared" si="10"/>
        <v>7459.5187049098595</v>
      </c>
      <c r="O119" s="3">
        <f t="shared" si="11"/>
        <v>7459.5187049098595</v>
      </c>
      <c r="P119" s="3">
        <f t="shared" si="12"/>
        <v>621.63</v>
      </c>
    </row>
    <row r="120" spans="1:16" x14ac:dyDescent="0.25">
      <c r="A120">
        <v>61259</v>
      </c>
      <c r="B120" t="s">
        <v>102</v>
      </c>
      <c r="C120" t="s">
        <v>102</v>
      </c>
      <c r="D120" s="3">
        <v>13067012.25</v>
      </c>
      <c r="E120" s="9">
        <f t="shared" si="14"/>
        <v>0.11832163614676199</v>
      </c>
      <c r="F120" s="3">
        <v>2208.2806716151199</v>
      </c>
      <c r="G120" s="3">
        <v>3124.5194457275438</v>
      </c>
      <c r="H120" s="3">
        <v>22273.574718083357</v>
      </c>
      <c r="I120" s="3">
        <v>3549.6490844028594</v>
      </c>
      <c r="K120" s="3">
        <f t="shared" si="8"/>
        <v>27606.374835426021</v>
      </c>
      <c r="L120" s="3">
        <f t="shared" si="9"/>
        <v>3549.6490844028594</v>
      </c>
      <c r="M120" s="3">
        <f t="shared" si="10"/>
        <v>31156.02391982888</v>
      </c>
      <c r="O120" s="3">
        <f t="shared" si="11"/>
        <v>31156.02391982888</v>
      </c>
      <c r="P120" s="3">
        <f t="shared" si="12"/>
        <v>2596.34</v>
      </c>
    </row>
    <row r="121" spans="1:16" x14ac:dyDescent="0.25">
      <c r="A121">
        <v>61260</v>
      </c>
      <c r="B121" t="s">
        <v>122</v>
      </c>
      <c r="C121" t="s">
        <v>102</v>
      </c>
      <c r="D121" s="3">
        <v>1543775.45</v>
      </c>
      <c r="E121" s="9">
        <f t="shared" si="14"/>
        <v>1.3978867823224375E-2</v>
      </c>
      <c r="F121" s="3">
        <v>260.89280566404415</v>
      </c>
      <c r="G121" s="3">
        <v>369.13996260788605</v>
      </c>
      <c r="H121" s="3">
        <v>2631.4659522506959</v>
      </c>
      <c r="I121" s="3">
        <v>419.36603469673122</v>
      </c>
      <c r="K121" s="3">
        <f t="shared" si="8"/>
        <v>3261.4987205226262</v>
      </c>
      <c r="L121" s="3">
        <f t="shared" si="9"/>
        <v>419.36603469673122</v>
      </c>
      <c r="M121" s="3">
        <f t="shared" si="10"/>
        <v>3680.8647552193574</v>
      </c>
      <c r="O121" s="3">
        <f t="shared" si="11"/>
        <v>3680.8647552193574</v>
      </c>
      <c r="P121" s="3">
        <f t="shared" si="12"/>
        <v>306.74</v>
      </c>
    </row>
    <row r="122" spans="1:16" x14ac:dyDescent="0.25">
      <c r="A122">
        <v>61261</v>
      </c>
      <c r="B122" t="s">
        <v>123</v>
      </c>
      <c r="C122" t="s">
        <v>102</v>
      </c>
      <c r="D122" s="3">
        <v>2217323.87</v>
      </c>
      <c r="E122" s="9">
        <f t="shared" si="14"/>
        <v>2.0077840530506139E-2</v>
      </c>
      <c r="F122" s="3">
        <v>374.72020008489989</v>
      </c>
      <c r="G122" s="3">
        <v>530.19553488907559</v>
      </c>
      <c r="H122" s="3">
        <v>3779.5731685056585</v>
      </c>
      <c r="I122" s="3">
        <v>602.33521591518411</v>
      </c>
      <c r="K122" s="3">
        <f t="shared" si="8"/>
        <v>4684.4889034796342</v>
      </c>
      <c r="L122" s="3">
        <f t="shared" si="9"/>
        <v>602.33521591518411</v>
      </c>
      <c r="M122" s="3">
        <f t="shared" si="10"/>
        <v>5286.8241193948179</v>
      </c>
      <c r="O122" s="3">
        <f t="shared" si="11"/>
        <v>5286.8241193948179</v>
      </c>
      <c r="P122" s="3">
        <f t="shared" si="12"/>
        <v>440.57</v>
      </c>
    </row>
    <row r="123" spans="1:16" x14ac:dyDescent="0.25">
      <c r="A123">
        <v>61262</v>
      </c>
      <c r="B123" t="s">
        <v>124</v>
      </c>
      <c r="C123" t="s">
        <v>102</v>
      </c>
      <c r="D123" s="3">
        <v>2161257.16</v>
      </c>
      <c r="E123" s="9">
        <f t="shared" si="14"/>
        <v>1.9570157157012245E-2</v>
      </c>
      <c r="F123" s="3">
        <v>365.2451165963962</v>
      </c>
      <c r="G123" s="3">
        <v>516.78914004522233</v>
      </c>
      <c r="H123" s="3">
        <v>3684.0038041789271</v>
      </c>
      <c r="I123" s="3">
        <v>587.10471471036738</v>
      </c>
      <c r="K123" s="3">
        <f t="shared" si="8"/>
        <v>4566.038060820546</v>
      </c>
      <c r="L123" s="3">
        <f t="shared" si="9"/>
        <v>587.10471471036738</v>
      </c>
      <c r="M123" s="3">
        <f t="shared" si="10"/>
        <v>5153.1427755309132</v>
      </c>
      <c r="O123" s="3">
        <f t="shared" si="11"/>
        <v>5153.1427755309132</v>
      </c>
      <c r="P123" s="3">
        <f t="shared" si="12"/>
        <v>429.43</v>
      </c>
    </row>
    <row r="124" spans="1:16" x14ac:dyDescent="0.25">
      <c r="A124">
        <v>61263</v>
      </c>
      <c r="B124" t="s">
        <v>125</v>
      </c>
      <c r="C124" t="s">
        <v>102</v>
      </c>
      <c r="D124" s="3">
        <v>7450216.1500000004</v>
      </c>
      <c r="E124" s="9">
        <f t="shared" si="14"/>
        <v>6.7461616140677458E-2</v>
      </c>
      <c r="F124" s="3">
        <v>1259.0612152674623</v>
      </c>
      <c r="G124" s="3">
        <v>1781.4588974268697</v>
      </c>
      <c r="H124" s="3">
        <v>12699.379392017969</v>
      </c>
      <c r="I124" s="3">
        <v>2023.8484842203238</v>
      </c>
      <c r="K124" s="3">
        <f t="shared" si="8"/>
        <v>15739.899504712301</v>
      </c>
      <c r="L124" s="3">
        <f t="shared" si="9"/>
        <v>2023.8484842203238</v>
      </c>
      <c r="M124" s="3">
        <f t="shared" si="10"/>
        <v>17763.747988932624</v>
      </c>
      <c r="O124" s="3">
        <f t="shared" si="11"/>
        <v>17763.747988932624</v>
      </c>
      <c r="P124" s="3">
        <f t="shared" si="12"/>
        <v>1480.31</v>
      </c>
    </row>
    <row r="125" spans="1:16" x14ac:dyDescent="0.25">
      <c r="A125">
        <v>61264</v>
      </c>
      <c r="B125" t="s">
        <v>126</v>
      </c>
      <c r="C125" t="s">
        <v>102</v>
      </c>
      <c r="D125" s="3">
        <v>2424838.2200000002</v>
      </c>
      <c r="E125" s="9">
        <f t="shared" si="14"/>
        <v>2.1956880432372903E-2</v>
      </c>
      <c r="F125" s="3">
        <v>409.78942014993618</v>
      </c>
      <c r="G125" s="3">
        <v>579.81534157767123</v>
      </c>
      <c r="H125" s="3">
        <v>4133.2949138724698</v>
      </c>
      <c r="I125" s="3">
        <v>658.70641297118709</v>
      </c>
      <c r="K125" s="3">
        <f t="shared" si="8"/>
        <v>5122.899675600077</v>
      </c>
      <c r="L125" s="3">
        <f t="shared" si="9"/>
        <v>658.70641297118709</v>
      </c>
      <c r="M125" s="3">
        <f t="shared" si="10"/>
        <v>5781.6060885712641</v>
      </c>
      <c r="O125" s="3">
        <f t="shared" si="11"/>
        <v>5781.6060885712641</v>
      </c>
      <c r="P125" s="3">
        <f t="shared" si="12"/>
        <v>481.8</v>
      </c>
    </row>
    <row r="126" spans="1:16" x14ac:dyDescent="0.25">
      <c r="A126">
        <v>61265</v>
      </c>
      <c r="B126" t="s">
        <v>127</v>
      </c>
      <c r="C126" t="s">
        <v>102</v>
      </c>
      <c r="D126" s="3">
        <v>11941897.300000001</v>
      </c>
      <c r="E126" s="9">
        <f t="shared" si="14"/>
        <v>0.10813373403186329</v>
      </c>
      <c r="F126" s="3">
        <v>2018.1400679411463</v>
      </c>
      <c r="G126" s="3">
        <v>2855.487514579414</v>
      </c>
      <c r="H126" s="3">
        <v>20355.742896562137</v>
      </c>
      <c r="I126" s="3">
        <v>3244.0120209558986</v>
      </c>
      <c r="K126" s="3">
        <f t="shared" si="8"/>
        <v>25229.370479082696</v>
      </c>
      <c r="L126" s="3">
        <f t="shared" si="9"/>
        <v>3244.0120209558986</v>
      </c>
      <c r="M126" s="3">
        <f t="shared" si="10"/>
        <v>28473.382500038595</v>
      </c>
      <c r="O126" s="3">
        <f t="shared" si="11"/>
        <v>28473.382500038595</v>
      </c>
      <c r="P126" s="3">
        <f t="shared" si="12"/>
        <v>2372.7800000000002</v>
      </c>
    </row>
    <row r="127" spans="1:16" x14ac:dyDescent="0.25">
      <c r="A127">
        <v>61266</v>
      </c>
      <c r="B127" t="s">
        <v>128</v>
      </c>
      <c r="C127" t="s">
        <v>102</v>
      </c>
      <c r="D127" s="3">
        <v>1558066.4</v>
      </c>
      <c r="E127" s="9">
        <f t="shared" si="14"/>
        <v>1.4108272200731679E-2</v>
      </c>
      <c r="F127" s="3">
        <v>263.30792765675659</v>
      </c>
      <c r="G127" s="3">
        <v>372.55714400472147</v>
      </c>
      <c r="H127" s="3">
        <v>2655.8258086989358</v>
      </c>
      <c r="I127" s="3">
        <v>423.2481660219504</v>
      </c>
      <c r="K127" s="3">
        <f t="shared" si="8"/>
        <v>3291.6908803604138</v>
      </c>
      <c r="L127" s="3">
        <f t="shared" si="9"/>
        <v>423.2481660219504</v>
      </c>
      <c r="M127" s="3">
        <f t="shared" si="10"/>
        <v>3714.9390463823643</v>
      </c>
      <c r="O127" s="3">
        <f t="shared" si="11"/>
        <v>3714.9390463823643</v>
      </c>
      <c r="P127" s="3">
        <f t="shared" si="12"/>
        <v>309.58</v>
      </c>
    </row>
    <row r="128" spans="1:16" x14ac:dyDescent="0.25">
      <c r="A128">
        <v>61267</v>
      </c>
      <c r="B128" t="s">
        <v>129</v>
      </c>
      <c r="C128" t="s">
        <v>102</v>
      </c>
      <c r="D128" s="3">
        <v>4104231.2</v>
      </c>
      <c r="E128" s="9">
        <f t="shared" si="14"/>
        <v>3.7163763331482941E-2</v>
      </c>
      <c r="F128" s="3">
        <v>693.60112758750427</v>
      </c>
      <c r="G128" s="3">
        <v>981.38349829446997</v>
      </c>
      <c r="H128" s="3">
        <v>6995.9297920983381</v>
      </c>
      <c r="I128" s="3">
        <v>1114.9128999444881</v>
      </c>
      <c r="K128" s="3">
        <f t="shared" si="8"/>
        <v>8670.9144179803116</v>
      </c>
      <c r="L128" s="3">
        <f t="shared" si="9"/>
        <v>1114.9128999444881</v>
      </c>
      <c r="M128" s="3">
        <f t="shared" si="10"/>
        <v>9785.827317924799</v>
      </c>
      <c r="O128" s="3">
        <f t="shared" si="11"/>
        <v>9785.827317924799</v>
      </c>
      <c r="P128" s="3">
        <f t="shared" si="12"/>
        <v>815.49</v>
      </c>
    </row>
    <row r="129" spans="1:16" x14ac:dyDescent="0.25">
      <c r="A129">
        <v>61410</v>
      </c>
      <c r="B129" t="s">
        <v>130</v>
      </c>
      <c r="C129" t="s">
        <v>131</v>
      </c>
      <c r="D129" s="3">
        <v>905539.39</v>
      </c>
      <c r="E129" s="9">
        <f>D129/SUM($D$129:$D$142)</f>
        <v>2.6514444660415127E-2</v>
      </c>
      <c r="F129" s="3">
        <v>388.83092825792306</v>
      </c>
      <c r="G129" s="3">
        <v>523.4746809305758</v>
      </c>
      <c r="H129" s="3">
        <v>2898.1348591620149</v>
      </c>
      <c r="I129" s="3">
        <v>795.43333981245382</v>
      </c>
      <c r="K129" s="3">
        <f t="shared" si="8"/>
        <v>3810.4404683505136</v>
      </c>
      <c r="L129" s="3">
        <f t="shared" si="9"/>
        <v>795.43333981245382</v>
      </c>
      <c r="M129" s="3">
        <f t="shared" si="10"/>
        <v>4605.8738081629672</v>
      </c>
      <c r="O129" s="3">
        <f t="shared" si="11"/>
        <v>4605.8738081629672</v>
      </c>
      <c r="P129" s="3">
        <f t="shared" si="12"/>
        <v>383.82</v>
      </c>
    </row>
    <row r="130" spans="1:16" x14ac:dyDescent="0.25">
      <c r="A130">
        <v>61413</v>
      </c>
      <c r="B130" t="s">
        <v>132</v>
      </c>
      <c r="C130" t="s">
        <v>131</v>
      </c>
      <c r="D130" s="3">
        <v>718722.96</v>
      </c>
      <c r="E130" s="9">
        <f t="shared" ref="E130:E142" si="15">D130/SUM($D$129:$D$142)</f>
        <v>2.1044407741434366E-2</v>
      </c>
      <c r="F130" s="3">
        <v>308.61353882914148</v>
      </c>
      <c r="G130" s="3">
        <v>415.47974203913867</v>
      </c>
      <c r="H130" s="3">
        <v>2300.2379437697418</v>
      </c>
      <c r="I130" s="3">
        <v>631.33223224303094</v>
      </c>
      <c r="K130" s="3">
        <f t="shared" si="8"/>
        <v>3024.3312246380219</v>
      </c>
      <c r="L130" s="3">
        <f t="shared" si="9"/>
        <v>631.33223224303094</v>
      </c>
      <c r="M130" s="3">
        <f t="shared" si="10"/>
        <v>3655.6634568810528</v>
      </c>
      <c r="O130" s="3">
        <f t="shared" si="11"/>
        <v>3655.6634568810528</v>
      </c>
      <c r="P130" s="3">
        <f t="shared" si="12"/>
        <v>304.64</v>
      </c>
    </row>
    <row r="131" spans="1:16" x14ac:dyDescent="0.25">
      <c r="A131">
        <v>61425</v>
      </c>
      <c r="B131" t="s">
        <v>133</v>
      </c>
      <c r="C131" t="s">
        <v>131</v>
      </c>
      <c r="D131" s="3">
        <v>2143596.85</v>
      </c>
      <c r="E131" s="9">
        <f t="shared" si="15"/>
        <v>6.2765110696692258E-2</v>
      </c>
      <c r="F131" s="3">
        <v>920.44229351111915</v>
      </c>
      <c r="G131" s="3">
        <v>1239.1715804847952</v>
      </c>
      <c r="H131" s="3">
        <v>6860.4776595912508</v>
      </c>
      <c r="I131" s="3">
        <v>1882.9533209007677</v>
      </c>
      <c r="K131" s="3">
        <f t="shared" si="8"/>
        <v>9020.091533587165</v>
      </c>
      <c r="L131" s="3">
        <f t="shared" si="9"/>
        <v>1882.9533209007677</v>
      </c>
      <c r="M131" s="3">
        <f t="shared" si="10"/>
        <v>10903.044854487933</v>
      </c>
      <c r="O131" s="3">
        <f t="shared" si="11"/>
        <v>10903.044854487933</v>
      </c>
      <c r="P131" s="3">
        <f t="shared" si="12"/>
        <v>908.59</v>
      </c>
    </row>
    <row r="132" spans="1:16" x14ac:dyDescent="0.25">
      <c r="A132">
        <v>61428</v>
      </c>
      <c r="B132" t="s">
        <v>134</v>
      </c>
      <c r="C132" t="s">
        <v>131</v>
      </c>
      <c r="D132" s="3">
        <v>913672.02</v>
      </c>
      <c r="E132" s="9">
        <f t="shared" si="15"/>
        <v>2.6752570323925612E-2</v>
      </c>
      <c r="F132" s="3">
        <v>392.3230105538442</v>
      </c>
      <c r="G132" s="3">
        <v>528.17599590526333</v>
      </c>
      <c r="H132" s="3">
        <v>2924.1629466863651</v>
      </c>
      <c r="I132" s="3">
        <v>802.57710971776839</v>
      </c>
      <c r="K132" s="3">
        <f t="shared" ref="K132:K195" si="16">F132+G132+H132</f>
        <v>3844.6619531454726</v>
      </c>
      <c r="L132" s="3">
        <f t="shared" ref="L132:L195" si="17">I132</f>
        <v>802.57710971776839</v>
      </c>
      <c r="M132" s="3">
        <f t="shared" ref="M132:M195" si="18">K132+L132</f>
        <v>4647.2390628632411</v>
      </c>
      <c r="O132" s="3">
        <f t="shared" ref="O132:O195" si="19">F132+G132+H132+I132</f>
        <v>4647.2390628632411</v>
      </c>
      <c r="P132" s="3">
        <f t="shared" ref="P132:P195" si="20">ROUND(O132/12,2)</f>
        <v>387.27</v>
      </c>
    </row>
    <row r="133" spans="1:16" x14ac:dyDescent="0.25">
      <c r="A133">
        <v>61437</v>
      </c>
      <c r="B133" t="s">
        <v>135</v>
      </c>
      <c r="C133" t="s">
        <v>131</v>
      </c>
      <c r="D133" s="3">
        <v>1385922.66</v>
      </c>
      <c r="E133" s="9">
        <f t="shared" si="15"/>
        <v>4.0580200130427596E-2</v>
      </c>
      <c r="F133" s="3">
        <v>595.10342712037061</v>
      </c>
      <c r="G133" s="3">
        <v>801.17489117503203</v>
      </c>
      <c r="H133" s="3">
        <v>4435.5781950562578</v>
      </c>
      <c r="I133" s="3">
        <v>1217.4060039128278</v>
      </c>
      <c r="K133" s="3">
        <f t="shared" si="16"/>
        <v>5831.8565133516604</v>
      </c>
      <c r="L133" s="3">
        <f t="shared" si="17"/>
        <v>1217.4060039128278</v>
      </c>
      <c r="M133" s="3">
        <f t="shared" si="18"/>
        <v>7049.2625172644885</v>
      </c>
      <c r="O133" s="3">
        <f t="shared" si="19"/>
        <v>7049.2625172644885</v>
      </c>
      <c r="P133" s="3">
        <f t="shared" si="20"/>
        <v>587.44000000000005</v>
      </c>
    </row>
    <row r="134" spans="1:16" x14ac:dyDescent="0.25">
      <c r="A134">
        <v>61438</v>
      </c>
      <c r="B134" t="s">
        <v>131</v>
      </c>
      <c r="C134" t="s">
        <v>131</v>
      </c>
      <c r="D134" s="3">
        <v>5291617.78</v>
      </c>
      <c r="E134" s="9">
        <f t="shared" si="15"/>
        <v>0.15494003722121766</v>
      </c>
      <c r="F134" s="3">
        <v>2272.1757618777133</v>
      </c>
      <c r="G134" s="3">
        <v>3058.9811548585003</v>
      </c>
      <c r="H134" s="3">
        <v>16935.565828427974</v>
      </c>
      <c r="I134" s="3">
        <v>4648.2011166365301</v>
      </c>
      <c r="K134" s="3">
        <f t="shared" si="16"/>
        <v>22266.722745164188</v>
      </c>
      <c r="L134" s="3">
        <f t="shared" si="17"/>
        <v>4648.2011166365301</v>
      </c>
      <c r="M134" s="3">
        <f t="shared" si="18"/>
        <v>26914.923861800718</v>
      </c>
      <c r="O134" s="3">
        <f t="shared" si="19"/>
        <v>26914.923861800718</v>
      </c>
      <c r="P134" s="3">
        <f t="shared" si="20"/>
        <v>2242.91</v>
      </c>
    </row>
    <row r="135" spans="1:16" x14ac:dyDescent="0.25">
      <c r="A135">
        <v>61439</v>
      </c>
      <c r="B135" t="s">
        <v>136</v>
      </c>
      <c r="C135" t="s">
        <v>131</v>
      </c>
      <c r="D135" s="3">
        <v>5746232.5199999996</v>
      </c>
      <c r="E135" s="9">
        <f t="shared" si="15"/>
        <v>0.16825128298109454</v>
      </c>
      <c r="F135" s="3">
        <v>2467.3834726697687</v>
      </c>
      <c r="G135" s="3">
        <v>3321.7850798957497</v>
      </c>
      <c r="H135" s="3">
        <v>18390.538234965559</v>
      </c>
      <c r="I135" s="3">
        <v>5047.5384894328363</v>
      </c>
      <c r="K135" s="3">
        <f t="shared" si="16"/>
        <v>24179.706787531079</v>
      </c>
      <c r="L135" s="3">
        <f t="shared" si="17"/>
        <v>5047.5384894328363</v>
      </c>
      <c r="M135" s="3">
        <f t="shared" si="18"/>
        <v>29227.245276963913</v>
      </c>
      <c r="O135" s="3">
        <f t="shared" si="19"/>
        <v>29227.245276963913</v>
      </c>
      <c r="P135" s="3">
        <f t="shared" si="20"/>
        <v>2435.6</v>
      </c>
    </row>
    <row r="136" spans="1:16" x14ac:dyDescent="0.25">
      <c r="A136">
        <v>61440</v>
      </c>
      <c r="B136" t="s">
        <v>137</v>
      </c>
      <c r="C136" t="s">
        <v>131</v>
      </c>
      <c r="D136" s="3">
        <v>3260860.83</v>
      </c>
      <c r="E136" s="9">
        <f t="shared" si="15"/>
        <v>9.5478910113838703E-2</v>
      </c>
      <c r="F136" s="3">
        <v>1400.1859636926465</v>
      </c>
      <c r="G136" s="3">
        <v>1885.0401223775175</v>
      </c>
      <c r="H136" s="3">
        <v>10436.226791083025</v>
      </c>
      <c r="I136" s="3">
        <v>2864.3673034151611</v>
      </c>
      <c r="K136" s="3">
        <f t="shared" si="16"/>
        <v>13721.45287715319</v>
      </c>
      <c r="L136" s="3">
        <f t="shared" si="17"/>
        <v>2864.3673034151611</v>
      </c>
      <c r="M136" s="3">
        <f t="shared" si="18"/>
        <v>16585.820180568349</v>
      </c>
      <c r="O136" s="3">
        <f t="shared" si="19"/>
        <v>16585.820180568349</v>
      </c>
      <c r="P136" s="3">
        <f t="shared" si="20"/>
        <v>1382.15</v>
      </c>
    </row>
    <row r="137" spans="1:16" x14ac:dyDescent="0.25">
      <c r="A137">
        <v>61441</v>
      </c>
      <c r="B137" t="s">
        <v>138</v>
      </c>
      <c r="C137" t="s">
        <v>131</v>
      </c>
      <c r="D137" s="3">
        <v>1139831.8999999999</v>
      </c>
      <c r="E137" s="9">
        <f t="shared" si="15"/>
        <v>3.3374594378192457E-2</v>
      </c>
      <c r="F137" s="3">
        <v>489.43414348324717</v>
      </c>
      <c r="G137" s="3">
        <v>658.9146168086537</v>
      </c>
      <c r="H137" s="3">
        <v>3647.9766639139484</v>
      </c>
      <c r="I137" s="3">
        <v>1001.2378313457737</v>
      </c>
      <c r="K137" s="3">
        <f t="shared" si="16"/>
        <v>4796.3254242058492</v>
      </c>
      <c r="L137" s="3">
        <f t="shared" si="17"/>
        <v>1001.2378313457737</v>
      </c>
      <c r="M137" s="3">
        <f t="shared" si="18"/>
        <v>5797.5632555516231</v>
      </c>
      <c r="O137" s="3">
        <f t="shared" si="19"/>
        <v>5797.5632555516231</v>
      </c>
      <c r="P137" s="3">
        <f t="shared" si="20"/>
        <v>483.13</v>
      </c>
    </row>
    <row r="138" spans="1:16" x14ac:dyDescent="0.25">
      <c r="A138">
        <v>61442</v>
      </c>
      <c r="B138" t="s">
        <v>139</v>
      </c>
      <c r="C138" t="s">
        <v>131</v>
      </c>
      <c r="D138" s="3">
        <v>2405022.69</v>
      </c>
      <c r="E138" s="9">
        <f t="shared" si="15"/>
        <v>7.0419731847388464E-2</v>
      </c>
      <c r="F138" s="3">
        <v>1032.6963303430314</v>
      </c>
      <c r="G138" s="3">
        <v>1390.2967658629905</v>
      </c>
      <c r="H138" s="3">
        <v>7697.1583698469485</v>
      </c>
      <c r="I138" s="3">
        <v>2112.5919554216539</v>
      </c>
      <c r="K138" s="3">
        <f t="shared" si="16"/>
        <v>10120.15146605297</v>
      </c>
      <c r="L138" s="3">
        <f t="shared" si="17"/>
        <v>2112.5919554216539</v>
      </c>
      <c r="M138" s="3">
        <f t="shared" si="18"/>
        <v>12232.743421474624</v>
      </c>
      <c r="O138" s="3">
        <f t="shared" si="19"/>
        <v>12232.743421474624</v>
      </c>
      <c r="P138" s="3">
        <f t="shared" si="20"/>
        <v>1019.4</v>
      </c>
    </row>
    <row r="139" spans="1:16" x14ac:dyDescent="0.25">
      <c r="A139">
        <v>61443</v>
      </c>
      <c r="B139" t="s">
        <v>140</v>
      </c>
      <c r="C139" t="s">
        <v>131</v>
      </c>
      <c r="D139" s="3">
        <v>2129298.0299999998</v>
      </c>
      <c r="E139" s="9">
        <f t="shared" si="15"/>
        <v>6.2346437278632282E-2</v>
      </c>
      <c r="F139" s="3">
        <v>914.30250156502495</v>
      </c>
      <c r="G139" s="3">
        <v>1230.9057111920372</v>
      </c>
      <c r="H139" s="3">
        <v>6814.7149803036227</v>
      </c>
      <c r="I139" s="3">
        <v>1870.3931183589684</v>
      </c>
      <c r="K139" s="3">
        <f t="shared" si="16"/>
        <v>8959.9231930606838</v>
      </c>
      <c r="L139" s="3">
        <f t="shared" si="17"/>
        <v>1870.3931183589684</v>
      </c>
      <c r="M139" s="3">
        <f t="shared" si="18"/>
        <v>10830.316311419652</v>
      </c>
      <c r="O139" s="3">
        <f t="shared" si="19"/>
        <v>10830.316311419652</v>
      </c>
      <c r="P139" s="3">
        <f t="shared" si="20"/>
        <v>902.53</v>
      </c>
    </row>
    <row r="140" spans="1:16" x14ac:dyDescent="0.25">
      <c r="A140">
        <v>61444</v>
      </c>
      <c r="B140" t="s">
        <v>141</v>
      </c>
      <c r="C140" t="s">
        <v>131</v>
      </c>
      <c r="D140" s="3">
        <v>2829949.9</v>
      </c>
      <c r="E140" s="9">
        <f t="shared" si="15"/>
        <v>8.2861718489459987E-2</v>
      </c>
      <c r="F140" s="3">
        <v>1215.1564677273911</v>
      </c>
      <c r="G140" s="3">
        <v>1635.9389081374086</v>
      </c>
      <c r="H140" s="3">
        <v>9057.1172777719348</v>
      </c>
      <c r="I140" s="3">
        <v>2485.8515546837998</v>
      </c>
      <c r="K140" s="3">
        <f t="shared" si="16"/>
        <v>11908.212653636734</v>
      </c>
      <c r="L140" s="3">
        <f t="shared" si="17"/>
        <v>2485.8515546837998</v>
      </c>
      <c r="M140" s="3">
        <f t="shared" si="18"/>
        <v>14394.064208320535</v>
      </c>
      <c r="O140" s="3">
        <f t="shared" si="19"/>
        <v>14394.064208320535</v>
      </c>
      <c r="P140" s="3">
        <f t="shared" si="20"/>
        <v>1199.51</v>
      </c>
    </row>
    <row r="141" spans="1:16" x14ac:dyDescent="0.25">
      <c r="A141">
        <v>61445</v>
      </c>
      <c r="B141" t="s">
        <v>142</v>
      </c>
      <c r="C141" t="s">
        <v>131</v>
      </c>
      <c r="D141" s="3">
        <v>2427472.81</v>
      </c>
      <c r="E141" s="9">
        <f t="shared" si="15"/>
        <v>7.1077077591740548E-2</v>
      </c>
      <c r="F141" s="3">
        <v>1042.3362213245841</v>
      </c>
      <c r="G141" s="3">
        <v>1403.2747428937337</v>
      </c>
      <c r="H141" s="3">
        <v>7769.0088890876086</v>
      </c>
      <c r="I141" s="3">
        <v>2132.3123277522163</v>
      </c>
      <c r="K141" s="3">
        <f t="shared" si="16"/>
        <v>10214.619853305927</v>
      </c>
      <c r="L141" s="3">
        <f t="shared" si="17"/>
        <v>2132.3123277522163</v>
      </c>
      <c r="M141" s="3">
        <f t="shared" si="18"/>
        <v>12346.932181058142</v>
      </c>
      <c r="O141" s="3">
        <f t="shared" si="19"/>
        <v>12346.932181058142</v>
      </c>
      <c r="P141" s="3">
        <f t="shared" si="20"/>
        <v>1028.9100000000001</v>
      </c>
    </row>
    <row r="142" spans="1:16" x14ac:dyDescent="0.25">
      <c r="A142">
        <v>61446</v>
      </c>
      <c r="B142" t="s">
        <v>143</v>
      </c>
      <c r="C142" t="s">
        <v>131</v>
      </c>
      <c r="D142" s="3">
        <v>2854941.4</v>
      </c>
      <c r="E142" s="9">
        <f t="shared" si="15"/>
        <v>8.3593476545540529E-2</v>
      </c>
      <c r="F142" s="3">
        <v>1225.8876057108619</v>
      </c>
      <c r="G142" s="3">
        <v>1650.3860074386066</v>
      </c>
      <c r="H142" s="3">
        <v>9137.1013603337615</v>
      </c>
      <c r="I142" s="3">
        <v>2507.804296366216</v>
      </c>
      <c r="K142" s="3">
        <f t="shared" si="16"/>
        <v>12013.374973483231</v>
      </c>
      <c r="L142" s="3">
        <f t="shared" si="17"/>
        <v>2507.804296366216</v>
      </c>
      <c r="M142" s="3">
        <f t="shared" si="18"/>
        <v>14521.179269849446</v>
      </c>
      <c r="O142" s="3">
        <f t="shared" si="19"/>
        <v>14521.179269849446</v>
      </c>
      <c r="P142" s="3">
        <f t="shared" si="20"/>
        <v>1210.0999999999999</v>
      </c>
    </row>
    <row r="143" spans="1:16" x14ac:dyDescent="0.25">
      <c r="A143">
        <v>61611</v>
      </c>
      <c r="B143" t="s">
        <v>144</v>
      </c>
      <c r="C143" t="s">
        <v>145</v>
      </c>
      <c r="D143" s="3">
        <v>2681818.0299999998</v>
      </c>
      <c r="E143" s="9">
        <f>D143/SUM($D$143:$D$157)</f>
        <v>4.3530634261452386E-2</v>
      </c>
      <c r="F143" s="3">
        <v>840.24448140028778</v>
      </c>
      <c r="G143" s="3">
        <v>1294.5140016670712</v>
      </c>
      <c r="H143" s="3">
        <v>7665.7882240760264</v>
      </c>
      <c r="I143" s="3">
        <v>1305.9190278435715</v>
      </c>
      <c r="K143" s="3">
        <f t="shared" si="16"/>
        <v>9800.546707143385</v>
      </c>
      <c r="L143" s="3">
        <f t="shared" si="17"/>
        <v>1305.9190278435715</v>
      </c>
      <c r="M143" s="3">
        <f t="shared" si="18"/>
        <v>11106.465734986956</v>
      </c>
      <c r="O143" s="3">
        <f t="shared" si="19"/>
        <v>11106.465734986956</v>
      </c>
      <c r="P143" s="3">
        <f t="shared" si="20"/>
        <v>925.54</v>
      </c>
    </row>
    <row r="144" spans="1:16" x14ac:dyDescent="0.25">
      <c r="A144">
        <v>61612</v>
      </c>
      <c r="B144" t="s">
        <v>146</v>
      </c>
      <c r="C144" t="s">
        <v>145</v>
      </c>
      <c r="D144" s="3">
        <v>3425978.5</v>
      </c>
      <c r="E144" s="9">
        <f t="shared" ref="E144:E157" si="21">D144/SUM($D$143:$D$157)</f>
        <v>5.5609670530516665E-2</v>
      </c>
      <c r="F144" s="3">
        <v>1073.3985288409131</v>
      </c>
      <c r="G144" s="3">
        <v>1653.7203822365045</v>
      </c>
      <c r="H144" s="3">
        <v>9792.9185900945158</v>
      </c>
      <c r="I144" s="3">
        <v>1668.2901159154999</v>
      </c>
      <c r="K144" s="3">
        <f t="shared" si="16"/>
        <v>12520.037501171933</v>
      </c>
      <c r="L144" s="3">
        <f t="shared" si="17"/>
        <v>1668.2901159154999</v>
      </c>
      <c r="M144" s="3">
        <f t="shared" si="18"/>
        <v>14188.327617087434</v>
      </c>
      <c r="O144" s="3">
        <f t="shared" si="19"/>
        <v>14188.327617087434</v>
      </c>
      <c r="P144" s="3">
        <f t="shared" si="20"/>
        <v>1182.3599999999999</v>
      </c>
    </row>
    <row r="145" spans="1:16" x14ac:dyDescent="0.25">
      <c r="A145">
        <v>61615</v>
      </c>
      <c r="B145" t="s">
        <v>147</v>
      </c>
      <c r="C145" t="s">
        <v>145</v>
      </c>
      <c r="D145" s="3">
        <v>2233689.86</v>
      </c>
      <c r="E145" s="9">
        <f t="shared" si="21"/>
        <v>3.6256724081005144E-2</v>
      </c>
      <c r="F145" s="3">
        <v>699.8407636273447</v>
      </c>
      <c r="G145" s="3">
        <v>1078.202460720931</v>
      </c>
      <c r="H145" s="3">
        <v>6384.8453673890872</v>
      </c>
      <c r="I145" s="3">
        <v>1087.7017224301544</v>
      </c>
      <c r="K145" s="3">
        <f t="shared" si="16"/>
        <v>8162.8885917373627</v>
      </c>
      <c r="L145" s="3">
        <f t="shared" si="17"/>
        <v>1087.7017224301544</v>
      </c>
      <c r="M145" s="3">
        <f t="shared" si="18"/>
        <v>9250.5903141675171</v>
      </c>
      <c r="O145" s="3">
        <f t="shared" si="19"/>
        <v>9250.5903141675171</v>
      </c>
      <c r="P145" s="3">
        <f t="shared" si="20"/>
        <v>770.88</v>
      </c>
    </row>
    <row r="146" spans="1:16" x14ac:dyDescent="0.25">
      <c r="A146">
        <v>61618</v>
      </c>
      <c r="B146" t="s">
        <v>148</v>
      </c>
      <c r="C146" t="s">
        <v>145</v>
      </c>
      <c r="D146" s="3">
        <v>2197498.5</v>
      </c>
      <c r="E146" s="9">
        <f t="shared" si="21"/>
        <v>3.5669274508379013E-2</v>
      </c>
      <c r="F146" s="3">
        <v>688.50159364109061</v>
      </c>
      <c r="G146" s="3">
        <v>1060.7328853301751</v>
      </c>
      <c r="H146" s="3">
        <v>6281.3949102000524</v>
      </c>
      <c r="I146" s="3">
        <v>1070.0782352513704</v>
      </c>
      <c r="K146" s="3">
        <f t="shared" si="16"/>
        <v>8030.6293891713176</v>
      </c>
      <c r="L146" s="3">
        <f t="shared" si="17"/>
        <v>1070.0782352513704</v>
      </c>
      <c r="M146" s="3">
        <f t="shared" si="18"/>
        <v>9100.7076244226882</v>
      </c>
      <c r="O146" s="3">
        <f t="shared" si="19"/>
        <v>9100.7076244226882</v>
      </c>
      <c r="P146" s="3">
        <f t="shared" si="20"/>
        <v>758.39</v>
      </c>
    </row>
    <row r="147" spans="1:16" x14ac:dyDescent="0.25">
      <c r="A147">
        <v>61621</v>
      </c>
      <c r="B147" t="s">
        <v>149</v>
      </c>
      <c r="C147" t="s">
        <v>145</v>
      </c>
      <c r="D147" s="3">
        <v>784030.4</v>
      </c>
      <c r="E147" s="9">
        <f t="shared" si="21"/>
        <v>1.2726195517546066E-2</v>
      </c>
      <c r="F147" s="3">
        <v>245.64575578234152</v>
      </c>
      <c r="G147" s="3">
        <v>378.45160230078488</v>
      </c>
      <c r="H147" s="3">
        <v>2241.0957568353797</v>
      </c>
      <c r="I147" s="3">
        <v>381.785865526382</v>
      </c>
      <c r="K147" s="3">
        <f t="shared" si="16"/>
        <v>2865.1931149185061</v>
      </c>
      <c r="L147" s="3">
        <f t="shared" si="17"/>
        <v>381.785865526382</v>
      </c>
      <c r="M147" s="3">
        <f t="shared" si="18"/>
        <v>3246.9789804448883</v>
      </c>
      <c r="O147" s="3">
        <f t="shared" si="19"/>
        <v>3246.9789804448883</v>
      </c>
      <c r="P147" s="3">
        <f t="shared" si="20"/>
        <v>270.58</v>
      </c>
    </row>
    <row r="148" spans="1:16" x14ac:dyDescent="0.25">
      <c r="A148">
        <v>61624</v>
      </c>
      <c r="B148" t="s">
        <v>150</v>
      </c>
      <c r="C148" t="s">
        <v>145</v>
      </c>
      <c r="D148" s="3">
        <v>3208175.04</v>
      </c>
      <c r="E148" s="9">
        <f t="shared" si="21"/>
        <v>5.207433642056631E-2</v>
      </c>
      <c r="F148" s="3">
        <v>1005.1581958848072</v>
      </c>
      <c r="G148" s="3">
        <v>1548.5866164748008</v>
      </c>
      <c r="H148" s="3">
        <v>9170.3427179981481</v>
      </c>
      <c r="I148" s="3">
        <v>1562.2300926169894</v>
      </c>
      <c r="K148" s="3">
        <f t="shared" si="16"/>
        <v>11724.087530357756</v>
      </c>
      <c r="L148" s="3">
        <f t="shared" si="17"/>
        <v>1562.2300926169894</v>
      </c>
      <c r="M148" s="3">
        <f t="shared" si="18"/>
        <v>13286.317622974746</v>
      </c>
      <c r="O148" s="3">
        <f t="shared" si="19"/>
        <v>13286.317622974746</v>
      </c>
      <c r="P148" s="3">
        <f t="shared" si="20"/>
        <v>1107.19</v>
      </c>
    </row>
    <row r="149" spans="1:16" x14ac:dyDescent="0.25">
      <c r="A149">
        <v>61625</v>
      </c>
      <c r="B149" t="s">
        <v>145</v>
      </c>
      <c r="C149" t="s">
        <v>145</v>
      </c>
      <c r="D149" s="3">
        <v>13064287.470000001</v>
      </c>
      <c r="E149" s="9">
        <f t="shared" si="21"/>
        <v>0.2120564159765326</v>
      </c>
      <c r="F149" s="3">
        <v>4093.1917554803035</v>
      </c>
      <c r="G149" s="3">
        <v>6306.1336983101264</v>
      </c>
      <c r="H149" s="3">
        <v>37343.346909883367</v>
      </c>
      <c r="I149" s="3">
        <v>6361.692479295978</v>
      </c>
      <c r="K149" s="3">
        <f t="shared" si="16"/>
        <v>47742.672363673795</v>
      </c>
      <c r="L149" s="3">
        <f t="shared" si="17"/>
        <v>6361.692479295978</v>
      </c>
      <c r="M149" s="3">
        <f t="shared" si="18"/>
        <v>54104.364842969771</v>
      </c>
      <c r="O149" s="3">
        <f t="shared" si="19"/>
        <v>54104.364842969771</v>
      </c>
      <c r="P149" s="3">
        <f t="shared" si="20"/>
        <v>4508.7</v>
      </c>
    </row>
    <row r="150" spans="1:16" x14ac:dyDescent="0.25">
      <c r="A150">
        <v>61626</v>
      </c>
      <c r="B150" t="s">
        <v>151</v>
      </c>
      <c r="C150" t="s">
        <v>145</v>
      </c>
      <c r="D150" s="3">
        <v>6590873.4900000002</v>
      </c>
      <c r="E150" s="9">
        <f t="shared" si="21"/>
        <v>0.10698149544348177</v>
      </c>
      <c r="F150" s="3">
        <v>2064.9965865058916</v>
      </c>
      <c r="G150" s="3">
        <v>3181.4157114982609</v>
      </c>
      <c r="H150" s="3">
        <v>18839.548329092584</v>
      </c>
      <c r="I150" s="3">
        <v>3209.4448633044531</v>
      </c>
      <c r="K150" s="3">
        <f t="shared" si="16"/>
        <v>24085.960627096734</v>
      </c>
      <c r="L150" s="3">
        <f t="shared" si="17"/>
        <v>3209.4448633044531</v>
      </c>
      <c r="M150" s="3">
        <f t="shared" si="18"/>
        <v>27295.405490401186</v>
      </c>
      <c r="O150" s="3">
        <f t="shared" si="19"/>
        <v>27295.405490401186</v>
      </c>
      <c r="P150" s="3">
        <f t="shared" si="20"/>
        <v>2274.62</v>
      </c>
    </row>
    <row r="151" spans="1:16" x14ac:dyDescent="0.25">
      <c r="A151">
        <v>61627</v>
      </c>
      <c r="B151" t="s">
        <v>152</v>
      </c>
      <c r="C151" t="s">
        <v>145</v>
      </c>
      <c r="D151" s="3">
        <v>1769142.49</v>
      </c>
      <c r="E151" s="9">
        <f t="shared" si="21"/>
        <v>2.8716301340022385E-2</v>
      </c>
      <c r="F151" s="3">
        <v>554.29272135711005</v>
      </c>
      <c r="G151" s="3">
        <v>853.96536924958571</v>
      </c>
      <c r="H151" s="3">
        <v>5056.9693822792824</v>
      </c>
      <c r="I151" s="3">
        <v>861.48904020067152</v>
      </c>
      <c r="K151" s="3">
        <f t="shared" si="16"/>
        <v>6465.2274728859784</v>
      </c>
      <c r="L151" s="3">
        <f t="shared" si="17"/>
        <v>861.48904020067152</v>
      </c>
      <c r="M151" s="3">
        <f t="shared" si="18"/>
        <v>7326.7165130866497</v>
      </c>
      <c r="O151" s="3">
        <f t="shared" si="19"/>
        <v>7326.7165130866497</v>
      </c>
      <c r="P151" s="3">
        <f t="shared" si="20"/>
        <v>610.55999999999995</v>
      </c>
    </row>
    <row r="152" spans="1:16" x14ac:dyDescent="0.25">
      <c r="A152">
        <v>61628</v>
      </c>
      <c r="B152" t="s">
        <v>153</v>
      </c>
      <c r="C152" t="s">
        <v>145</v>
      </c>
      <c r="D152" s="3">
        <v>1420400.42</v>
      </c>
      <c r="E152" s="9">
        <f t="shared" si="21"/>
        <v>2.3055602765051645E-2</v>
      </c>
      <c r="F152" s="3">
        <v>445.02781357005449</v>
      </c>
      <c r="G152" s="3">
        <v>685.6275150271058</v>
      </c>
      <c r="H152" s="3">
        <v>4060.1147025283599</v>
      </c>
      <c r="I152" s="3">
        <v>691.66808295154931</v>
      </c>
      <c r="K152" s="3">
        <f t="shared" si="16"/>
        <v>5190.7700311255203</v>
      </c>
      <c r="L152" s="3">
        <f t="shared" si="17"/>
        <v>691.66808295154931</v>
      </c>
      <c r="M152" s="3">
        <f t="shared" si="18"/>
        <v>5882.4381140770693</v>
      </c>
      <c r="O152" s="3">
        <f t="shared" si="19"/>
        <v>5882.4381140770693</v>
      </c>
      <c r="P152" s="3">
        <f t="shared" si="20"/>
        <v>490.2</v>
      </c>
    </row>
    <row r="153" spans="1:16" x14ac:dyDescent="0.25">
      <c r="A153">
        <v>61629</v>
      </c>
      <c r="B153" t="s">
        <v>154</v>
      </c>
      <c r="C153" t="s">
        <v>145</v>
      </c>
      <c r="D153" s="3">
        <v>1077259.32</v>
      </c>
      <c r="E153" s="9">
        <f t="shared" si="21"/>
        <v>1.7485817806833413E-2</v>
      </c>
      <c r="F153" s="3">
        <v>337.51775420311674</v>
      </c>
      <c r="G153" s="3">
        <v>519.99324993961204</v>
      </c>
      <c r="H153" s="3">
        <v>3079.2700016011709</v>
      </c>
      <c r="I153" s="3">
        <v>524.57453420500235</v>
      </c>
      <c r="K153" s="3">
        <f t="shared" si="16"/>
        <v>3936.7810057438996</v>
      </c>
      <c r="L153" s="3">
        <f t="shared" si="17"/>
        <v>524.57453420500235</v>
      </c>
      <c r="M153" s="3">
        <f t="shared" si="18"/>
        <v>4461.3555399489023</v>
      </c>
      <c r="O153" s="3">
        <f t="shared" si="19"/>
        <v>4461.3555399489023</v>
      </c>
      <c r="P153" s="3">
        <f t="shared" si="20"/>
        <v>371.78</v>
      </c>
    </row>
    <row r="154" spans="1:16" x14ac:dyDescent="0.25">
      <c r="A154">
        <v>61630</v>
      </c>
      <c r="B154" t="s">
        <v>155</v>
      </c>
      <c r="C154" t="s">
        <v>145</v>
      </c>
      <c r="D154" s="3">
        <v>1572169.55</v>
      </c>
      <c r="E154" s="9">
        <f t="shared" si="21"/>
        <v>2.5519083290689259E-2</v>
      </c>
      <c r="F154" s="3">
        <v>492.57883026950708</v>
      </c>
      <c r="G154" s="3">
        <v>758.88649889851717</v>
      </c>
      <c r="H154" s="3">
        <v>4493.9360865736689</v>
      </c>
      <c r="I154" s="3">
        <v>765.5724987206778</v>
      </c>
      <c r="K154" s="3">
        <f t="shared" si="16"/>
        <v>5745.4014157416932</v>
      </c>
      <c r="L154" s="3">
        <f t="shared" si="17"/>
        <v>765.5724987206778</v>
      </c>
      <c r="M154" s="3">
        <f t="shared" si="18"/>
        <v>6510.9739144623709</v>
      </c>
      <c r="O154" s="3">
        <f t="shared" si="19"/>
        <v>6510.9739144623709</v>
      </c>
      <c r="P154" s="3">
        <f t="shared" si="20"/>
        <v>542.58000000000004</v>
      </c>
    </row>
    <row r="155" spans="1:16" x14ac:dyDescent="0.25">
      <c r="A155">
        <v>61631</v>
      </c>
      <c r="B155" t="s">
        <v>156</v>
      </c>
      <c r="C155" t="s">
        <v>145</v>
      </c>
      <c r="D155" s="3">
        <v>13909553.640000001</v>
      </c>
      <c r="E155" s="9">
        <f t="shared" si="21"/>
        <v>0.22577657599046488</v>
      </c>
      <c r="F155" s="3">
        <v>4358.0233833953625</v>
      </c>
      <c r="G155" s="3">
        <v>6714.1438168044451</v>
      </c>
      <c r="H155" s="3">
        <v>39759.480808496854</v>
      </c>
      <c r="I155" s="3">
        <v>6773.2972797139464</v>
      </c>
      <c r="K155" s="3">
        <f t="shared" si="16"/>
        <v>50831.648008696662</v>
      </c>
      <c r="L155" s="3">
        <f t="shared" si="17"/>
        <v>6773.2972797139464</v>
      </c>
      <c r="M155" s="3">
        <f t="shared" si="18"/>
        <v>57604.945288410607</v>
      </c>
      <c r="O155" s="3">
        <f t="shared" si="19"/>
        <v>57604.945288410607</v>
      </c>
      <c r="P155" s="3">
        <f t="shared" si="20"/>
        <v>4800.41</v>
      </c>
    </row>
    <row r="156" spans="1:16" x14ac:dyDescent="0.25">
      <c r="A156">
        <v>61632</v>
      </c>
      <c r="B156" t="s">
        <v>157</v>
      </c>
      <c r="C156" t="s">
        <v>145</v>
      </c>
      <c r="D156" s="3">
        <v>2852252.81</v>
      </c>
      <c r="E156" s="9">
        <f t="shared" si="21"/>
        <v>4.6297091191272906E-2</v>
      </c>
      <c r="F156" s="3">
        <v>893.64366125950903</v>
      </c>
      <c r="G156" s="3">
        <v>1376.7828978460736</v>
      </c>
      <c r="H156" s="3">
        <v>8152.9640558743504</v>
      </c>
      <c r="I156" s="3">
        <v>1388.9127357381872</v>
      </c>
      <c r="K156" s="3">
        <f t="shared" si="16"/>
        <v>10423.390614979933</v>
      </c>
      <c r="L156" s="3">
        <f t="shared" si="17"/>
        <v>1388.9127357381872</v>
      </c>
      <c r="M156" s="3">
        <f t="shared" si="18"/>
        <v>11812.303350718121</v>
      </c>
      <c r="O156" s="3">
        <f t="shared" si="19"/>
        <v>11812.303350718121</v>
      </c>
      <c r="P156" s="3">
        <f t="shared" si="20"/>
        <v>984.36</v>
      </c>
    </row>
    <row r="157" spans="1:16" x14ac:dyDescent="0.25">
      <c r="A157">
        <v>61633</v>
      </c>
      <c r="B157" t="s">
        <v>158</v>
      </c>
      <c r="C157" t="s">
        <v>145</v>
      </c>
      <c r="D157" s="3">
        <v>4820473.3899999997</v>
      </c>
      <c r="E157" s="9">
        <f t="shared" si="21"/>
        <v>7.8244780876185513E-2</v>
      </c>
      <c r="F157" s="3">
        <v>1510.309841449025</v>
      </c>
      <c r="G157" s="3">
        <v>2326.8432936960048</v>
      </c>
      <c r="H157" s="3">
        <v>13778.984157077144</v>
      </c>
      <c r="I157" s="3">
        <v>2347.3434262855653</v>
      </c>
      <c r="K157" s="3">
        <f t="shared" si="16"/>
        <v>17616.137292222174</v>
      </c>
      <c r="L157" s="3">
        <f t="shared" si="17"/>
        <v>2347.3434262855653</v>
      </c>
      <c r="M157" s="3">
        <f t="shared" si="18"/>
        <v>19963.480718507741</v>
      </c>
      <c r="O157" s="3">
        <f t="shared" si="19"/>
        <v>19963.480718507741</v>
      </c>
      <c r="P157" s="3">
        <f t="shared" si="20"/>
        <v>1663.62</v>
      </c>
    </row>
    <row r="158" spans="1:16" x14ac:dyDescent="0.25">
      <c r="A158">
        <v>61701</v>
      </c>
      <c r="B158" t="s">
        <v>159</v>
      </c>
      <c r="C158" t="s">
        <v>160</v>
      </c>
      <c r="D158" s="3">
        <v>4321872.4000000004</v>
      </c>
      <c r="E158" s="9">
        <f>D158/SUM($D$158:$D$188)</f>
        <v>3.4885262249556855E-2</v>
      </c>
      <c r="F158" s="3">
        <v>863.26796694865766</v>
      </c>
      <c r="G158" s="3">
        <v>1433.4703110965406</v>
      </c>
      <c r="H158" s="3">
        <v>11206.262562949647</v>
      </c>
      <c r="I158" s="3">
        <v>1046.5578674867056</v>
      </c>
      <c r="K158" s="3">
        <f t="shared" si="16"/>
        <v>13503.000840994846</v>
      </c>
      <c r="L158" s="3">
        <f t="shared" si="17"/>
        <v>1046.5578674867056</v>
      </c>
      <c r="M158" s="3">
        <f t="shared" si="18"/>
        <v>14549.558708481552</v>
      </c>
      <c r="O158" s="3">
        <f t="shared" si="19"/>
        <v>14549.558708481552</v>
      </c>
      <c r="P158" s="3">
        <f t="shared" si="20"/>
        <v>1212.46</v>
      </c>
    </row>
    <row r="159" spans="1:16" x14ac:dyDescent="0.25">
      <c r="A159">
        <v>61708</v>
      </c>
      <c r="B159" t="s">
        <v>161</v>
      </c>
      <c r="C159" t="s">
        <v>160</v>
      </c>
      <c r="D159" s="3">
        <v>1628054.82</v>
      </c>
      <c r="E159" s="9">
        <f t="shared" ref="E159:E188" si="22">D159/SUM($D$158:$D$188)</f>
        <v>1.3141322578694149E-2</v>
      </c>
      <c r="F159" s="3">
        <v>325.19413912876337</v>
      </c>
      <c r="G159" s="3">
        <v>539.99008608112126</v>
      </c>
      <c r="H159" s="3">
        <v>4221.4133345990786</v>
      </c>
      <c r="I159" s="3">
        <v>394.23967736082443</v>
      </c>
      <c r="K159" s="3">
        <f t="shared" si="16"/>
        <v>5086.5975598089635</v>
      </c>
      <c r="L159" s="3">
        <f t="shared" si="17"/>
        <v>394.23967736082443</v>
      </c>
      <c r="M159" s="3">
        <f t="shared" si="18"/>
        <v>5480.8372371697878</v>
      </c>
      <c r="O159" s="3">
        <f t="shared" si="19"/>
        <v>5480.8372371697878</v>
      </c>
      <c r="P159" s="3">
        <f t="shared" si="20"/>
        <v>456.74</v>
      </c>
    </row>
    <row r="160" spans="1:16" x14ac:dyDescent="0.25">
      <c r="A160">
        <v>61710</v>
      </c>
      <c r="B160" t="s">
        <v>162</v>
      </c>
      <c r="C160" t="s">
        <v>160</v>
      </c>
      <c r="D160" s="3">
        <v>1246894.43</v>
      </c>
      <c r="E160" s="9">
        <f t="shared" si="22"/>
        <v>1.0064674558198827E-2</v>
      </c>
      <c r="F160" s="3">
        <v>249.05964821768109</v>
      </c>
      <c r="G160" s="3">
        <v>413.56754227094797</v>
      </c>
      <c r="H160" s="3">
        <v>3233.0955376793254</v>
      </c>
      <c r="I160" s="3">
        <v>301.9402367459648</v>
      </c>
      <c r="K160" s="3">
        <f t="shared" si="16"/>
        <v>3895.7227281679543</v>
      </c>
      <c r="L160" s="3">
        <f t="shared" si="17"/>
        <v>301.9402367459648</v>
      </c>
      <c r="M160" s="3">
        <f t="shared" si="18"/>
        <v>4197.6629649139195</v>
      </c>
      <c r="O160" s="3">
        <f t="shared" si="19"/>
        <v>4197.6629649139195</v>
      </c>
      <c r="P160" s="3">
        <f t="shared" si="20"/>
        <v>349.81</v>
      </c>
    </row>
    <row r="161" spans="1:16" x14ac:dyDescent="0.25">
      <c r="A161">
        <v>61711</v>
      </c>
      <c r="B161" t="s">
        <v>163</v>
      </c>
      <c r="C161" t="s">
        <v>160</v>
      </c>
      <c r="D161" s="3">
        <v>1008011.56</v>
      </c>
      <c r="E161" s="9">
        <f t="shared" si="22"/>
        <v>8.13646132199204E-3</v>
      </c>
      <c r="F161" s="3">
        <v>201.34423451787814</v>
      </c>
      <c r="G161" s="3">
        <v>334.33533218197493</v>
      </c>
      <c r="H161" s="3">
        <v>2613.6917433861472</v>
      </c>
      <c r="I161" s="3">
        <v>244.09383965976119</v>
      </c>
      <c r="K161" s="3">
        <f t="shared" si="16"/>
        <v>3149.3713100860004</v>
      </c>
      <c r="L161" s="3">
        <f t="shared" si="17"/>
        <v>244.09383965976119</v>
      </c>
      <c r="M161" s="3">
        <f t="shared" si="18"/>
        <v>3393.4651497457617</v>
      </c>
      <c r="O161" s="3">
        <f t="shared" si="19"/>
        <v>3393.4651497457617</v>
      </c>
      <c r="P161" s="3">
        <f t="shared" si="20"/>
        <v>282.79000000000002</v>
      </c>
    </row>
    <row r="162" spans="1:16" x14ac:dyDescent="0.25">
      <c r="A162">
        <v>61716</v>
      </c>
      <c r="B162" t="s">
        <v>164</v>
      </c>
      <c r="C162" t="s">
        <v>160</v>
      </c>
      <c r="D162" s="3">
        <v>3160059.18</v>
      </c>
      <c r="E162" s="9">
        <f t="shared" si="22"/>
        <v>2.5507345663055573E-2</v>
      </c>
      <c r="F162" s="3">
        <v>631.20277770256291</v>
      </c>
      <c r="G162" s="3">
        <v>1048.1223406406166</v>
      </c>
      <c r="H162" s="3">
        <v>8193.7756620346681</v>
      </c>
      <c r="I162" s="3">
        <v>765.22036989166713</v>
      </c>
      <c r="K162" s="3">
        <f t="shared" si="16"/>
        <v>9873.1007803778484</v>
      </c>
      <c r="L162" s="3">
        <f t="shared" si="17"/>
        <v>765.22036989166713</v>
      </c>
      <c r="M162" s="3">
        <f t="shared" si="18"/>
        <v>10638.321150269516</v>
      </c>
      <c r="O162" s="3">
        <f t="shared" si="19"/>
        <v>10638.321150269516</v>
      </c>
      <c r="P162" s="3">
        <f t="shared" si="20"/>
        <v>886.53</v>
      </c>
    </row>
    <row r="163" spans="1:16" x14ac:dyDescent="0.25">
      <c r="A163">
        <v>61719</v>
      </c>
      <c r="B163" t="s">
        <v>165</v>
      </c>
      <c r="C163" t="s">
        <v>160</v>
      </c>
      <c r="D163" s="3">
        <v>3504010.19</v>
      </c>
      <c r="E163" s="9">
        <f t="shared" si="22"/>
        <v>2.8283647245871839E-2</v>
      </c>
      <c r="F163" s="3">
        <v>699.90491919397687</v>
      </c>
      <c r="G163" s="3">
        <v>1162.2033489801197</v>
      </c>
      <c r="H163" s="3">
        <v>9085.6125720859018</v>
      </c>
      <c r="I163" s="3">
        <v>848.50941737615517</v>
      </c>
      <c r="K163" s="3">
        <f t="shared" si="16"/>
        <v>10947.720840259999</v>
      </c>
      <c r="L163" s="3">
        <f t="shared" si="17"/>
        <v>848.50941737615517</v>
      </c>
      <c r="M163" s="3">
        <f t="shared" si="18"/>
        <v>11796.230257636154</v>
      </c>
      <c r="O163" s="3">
        <f t="shared" si="19"/>
        <v>11796.230257636154</v>
      </c>
      <c r="P163" s="3">
        <f t="shared" si="20"/>
        <v>983.02</v>
      </c>
    </row>
    <row r="164" spans="1:16" x14ac:dyDescent="0.25">
      <c r="A164">
        <v>61727</v>
      </c>
      <c r="B164" t="s">
        <v>166</v>
      </c>
      <c r="C164" t="s">
        <v>160</v>
      </c>
      <c r="D164" s="3">
        <v>3146294.83</v>
      </c>
      <c r="E164" s="9">
        <f t="shared" si="22"/>
        <v>2.5396242669953627E-2</v>
      </c>
      <c r="F164" s="3">
        <v>628.45343173832998</v>
      </c>
      <c r="G164" s="3">
        <v>1043.5570075510645</v>
      </c>
      <c r="H164" s="3">
        <v>8158.085825354543</v>
      </c>
      <c r="I164" s="3">
        <v>761.88728009860881</v>
      </c>
      <c r="K164" s="3">
        <f t="shared" si="16"/>
        <v>9830.0962646439366</v>
      </c>
      <c r="L164" s="3">
        <f t="shared" si="17"/>
        <v>761.88728009860881</v>
      </c>
      <c r="M164" s="3">
        <f t="shared" si="18"/>
        <v>10591.983544742545</v>
      </c>
      <c r="O164" s="3">
        <f t="shared" si="19"/>
        <v>10591.983544742545</v>
      </c>
      <c r="P164" s="3">
        <f t="shared" si="20"/>
        <v>882.67</v>
      </c>
    </row>
    <row r="165" spans="1:16" x14ac:dyDescent="0.25">
      <c r="A165">
        <v>61728</v>
      </c>
      <c r="B165" t="s">
        <v>167</v>
      </c>
      <c r="C165" t="s">
        <v>160</v>
      </c>
      <c r="D165" s="3">
        <v>692611.15</v>
      </c>
      <c r="E165" s="9">
        <f t="shared" si="22"/>
        <v>5.59061429132363E-3</v>
      </c>
      <c r="F165" s="3">
        <v>138.34490332164171</v>
      </c>
      <c r="G165" s="3">
        <v>229.72393184477929</v>
      </c>
      <c r="H165" s="3">
        <v>1795.8842100304723</v>
      </c>
      <c r="I165" s="3">
        <v>167.71842873970891</v>
      </c>
      <c r="K165" s="3">
        <f t="shared" si="16"/>
        <v>2163.9530451968931</v>
      </c>
      <c r="L165" s="3">
        <f t="shared" si="17"/>
        <v>167.71842873970891</v>
      </c>
      <c r="M165" s="3">
        <f t="shared" si="18"/>
        <v>2331.6714739366021</v>
      </c>
      <c r="O165" s="3">
        <f t="shared" si="19"/>
        <v>2331.6714739366021</v>
      </c>
      <c r="P165" s="3">
        <f t="shared" si="20"/>
        <v>194.31</v>
      </c>
    </row>
    <row r="166" spans="1:16" x14ac:dyDescent="0.25">
      <c r="A166">
        <v>61729</v>
      </c>
      <c r="B166" t="s">
        <v>168</v>
      </c>
      <c r="C166" t="s">
        <v>160</v>
      </c>
      <c r="D166" s="3">
        <v>2045654.19</v>
      </c>
      <c r="E166" s="9">
        <f t="shared" si="22"/>
        <v>1.6512098527030734E-2</v>
      </c>
      <c r="F166" s="3">
        <v>408.60709670218461</v>
      </c>
      <c r="G166" s="3">
        <v>678.49864057421996</v>
      </c>
      <c r="H166" s="3">
        <v>5304.2144340351369</v>
      </c>
      <c r="I166" s="3">
        <v>495.36295581092202</v>
      </c>
      <c r="K166" s="3">
        <f t="shared" si="16"/>
        <v>6391.3201713115413</v>
      </c>
      <c r="L166" s="3">
        <f t="shared" si="17"/>
        <v>495.36295581092202</v>
      </c>
      <c r="M166" s="3">
        <f t="shared" si="18"/>
        <v>6886.6831271224637</v>
      </c>
      <c r="O166" s="3">
        <f t="shared" si="19"/>
        <v>6886.6831271224637</v>
      </c>
      <c r="P166" s="3">
        <f t="shared" si="20"/>
        <v>573.89</v>
      </c>
    </row>
    <row r="167" spans="1:16" x14ac:dyDescent="0.25">
      <c r="A167">
        <v>61730</v>
      </c>
      <c r="B167" t="s">
        <v>169</v>
      </c>
      <c r="C167" t="s">
        <v>160</v>
      </c>
      <c r="D167" s="3">
        <v>2092354.16</v>
      </c>
      <c r="E167" s="9">
        <f t="shared" si="22"/>
        <v>1.6889051048927597E-2</v>
      </c>
      <c r="F167" s="3">
        <v>417.93513428109679</v>
      </c>
      <c r="G167" s="3">
        <v>693.98799665148385</v>
      </c>
      <c r="H167" s="3">
        <v>5425.3036465491095</v>
      </c>
      <c r="I167" s="3">
        <v>506.67153146782789</v>
      </c>
      <c r="K167" s="3">
        <f t="shared" si="16"/>
        <v>6537.2267774816901</v>
      </c>
      <c r="L167" s="3">
        <f t="shared" si="17"/>
        <v>506.67153146782789</v>
      </c>
      <c r="M167" s="3">
        <f t="shared" si="18"/>
        <v>7043.8983089495177</v>
      </c>
      <c r="O167" s="3">
        <f t="shared" si="19"/>
        <v>7043.8983089495177</v>
      </c>
      <c r="P167" s="3">
        <f t="shared" si="20"/>
        <v>586.99</v>
      </c>
    </row>
    <row r="168" spans="1:16" x14ac:dyDescent="0.25">
      <c r="A168">
        <v>61731</v>
      </c>
      <c r="B168" t="s">
        <v>170</v>
      </c>
      <c r="C168" t="s">
        <v>160</v>
      </c>
      <c r="D168" s="3">
        <v>1739309.58</v>
      </c>
      <c r="E168" s="9">
        <f t="shared" si="22"/>
        <v>1.4039348045413506E-2</v>
      </c>
      <c r="F168" s="3">
        <v>347.41660698287239</v>
      </c>
      <c r="G168" s="3">
        <v>576.89085053408644</v>
      </c>
      <c r="H168" s="3">
        <v>4509.8878513242717</v>
      </c>
      <c r="I168" s="3">
        <v>421.18044136240519</v>
      </c>
      <c r="K168" s="3">
        <f t="shared" si="16"/>
        <v>5434.1953088412301</v>
      </c>
      <c r="L168" s="3">
        <f t="shared" si="17"/>
        <v>421.18044136240519</v>
      </c>
      <c r="M168" s="3">
        <f t="shared" si="18"/>
        <v>5855.3757502036351</v>
      </c>
      <c r="O168" s="3">
        <f t="shared" si="19"/>
        <v>5855.3757502036351</v>
      </c>
      <c r="P168" s="3">
        <f t="shared" si="20"/>
        <v>487.95</v>
      </c>
    </row>
    <row r="169" spans="1:16" x14ac:dyDescent="0.25">
      <c r="A169">
        <v>61740</v>
      </c>
      <c r="B169" t="s">
        <v>171</v>
      </c>
      <c r="C169" t="s">
        <v>160</v>
      </c>
      <c r="D169" s="3">
        <v>2121414.4500000002</v>
      </c>
      <c r="E169" s="9">
        <f t="shared" si="22"/>
        <v>1.7123619713587428E-2</v>
      </c>
      <c r="F169" s="3">
        <v>423.73975208222356</v>
      </c>
      <c r="G169" s="3">
        <v>703.62665765102099</v>
      </c>
      <c r="H169" s="3">
        <v>5500.6546078351166</v>
      </c>
      <c r="I169" s="3">
        <v>513.70859140762286</v>
      </c>
      <c r="K169" s="3">
        <f t="shared" si="16"/>
        <v>6628.0210175683615</v>
      </c>
      <c r="L169" s="3">
        <f t="shared" si="17"/>
        <v>513.70859140762286</v>
      </c>
      <c r="M169" s="3">
        <f t="shared" si="18"/>
        <v>7141.7296089759839</v>
      </c>
      <c r="O169" s="3">
        <f t="shared" si="19"/>
        <v>7141.7296089759839</v>
      </c>
      <c r="P169" s="3">
        <f t="shared" si="20"/>
        <v>595.14</v>
      </c>
    </row>
    <row r="170" spans="1:16" x14ac:dyDescent="0.25">
      <c r="A170">
        <v>61741</v>
      </c>
      <c r="B170" t="s">
        <v>172</v>
      </c>
      <c r="C170" t="s">
        <v>160</v>
      </c>
      <c r="D170" s="3">
        <v>1428519.74</v>
      </c>
      <c r="E170" s="9">
        <f t="shared" si="22"/>
        <v>1.1530716584452786E-2</v>
      </c>
      <c r="F170" s="3">
        <v>285.33820935940287</v>
      </c>
      <c r="G170" s="3">
        <v>473.80867517174943</v>
      </c>
      <c r="H170" s="3">
        <v>3704.0351498569376</v>
      </c>
      <c r="I170" s="3">
        <v>345.92149753358359</v>
      </c>
      <c r="K170" s="3">
        <f t="shared" si="16"/>
        <v>4463.18203438809</v>
      </c>
      <c r="L170" s="3">
        <f t="shared" si="17"/>
        <v>345.92149753358359</v>
      </c>
      <c r="M170" s="3">
        <f t="shared" si="18"/>
        <v>4809.1035319216735</v>
      </c>
      <c r="O170" s="3">
        <f t="shared" si="19"/>
        <v>4809.1035319216735</v>
      </c>
      <c r="P170" s="3">
        <f t="shared" si="20"/>
        <v>400.76</v>
      </c>
    </row>
    <row r="171" spans="1:16" x14ac:dyDescent="0.25">
      <c r="A171">
        <v>61743</v>
      </c>
      <c r="B171" t="s">
        <v>173</v>
      </c>
      <c r="C171" t="s">
        <v>160</v>
      </c>
      <c r="D171" s="3">
        <v>753432.43</v>
      </c>
      <c r="E171" s="9">
        <f t="shared" si="22"/>
        <v>6.0815511137882932E-3</v>
      </c>
      <c r="F171" s="3">
        <v>150.49358747363451</v>
      </c>
      <c r="G171" s="3">
        <v>249.89701681667475</v>
      </c>
      <c r="H171" s="3">
        <v>1953.5888273844409</v>
      </c>
      <c r="I171" s="3">
        <v>182.44653341364881</v>
      </c>
      <c r="K171" s="3">
        <f t="shared" si="16"/>
        <v>2353.9794316747502</v>
      </c>
      <c r="L171" s="3">
        <f t="shared" si="17"/>
        <v>182.44653341364881</v>
      </c>
      <c r="M171" s="3">
        <f t="shared" si="18"/>
        <v>2536.4259650883992</v>
      </c>
      <c r="O171" s="3">
        <f t="shared" si="19"/>
        <v>2536.4259650883992</v>
      </c>
      <c r="P171" s="3">
        <f t="shared" si="20"/>
        <v>211.37</v>
      </c>
    </row>
    <row r="172" spans="1:16" x14ac:dyDescent="0.25">
      <c r="A172">
        <v>61744</v>
      </c>
      <c r="B172" t="s">
        <v>174</v>
      </c>
      <c r="C172" t="s">
        <v>160</v>
      </c>
      <c r="D172" s="3">
        <v>639483.34</v>
      </c>
      <c r="E172" s="9">
        <f t="shared" si="22"/>
        <v>5.1617775712495644E-3</v>
      </c>
      <c r="F172" s="3">
        <v>127.73294343889863</v>
      </c>
      <c r="G172" s="3">
        <v>212.10260218021585</v>
      </c>
      <c r="H172" s="3">
        <v>1658.12813276764</v>
      </c>
      <c r="I172" s="3">
        <v>154.85332713748693</v>
      </c>
      <c r="K172" s="3">
        <f t="shared" si="16"/>
        <v>1997.9636783867545</v>
      </c>
      <c r="L172" s="3">
        <f t="shared" si="17"/>
        <v>154.85332713748693</v>
      </c>
      <c r="M172" s="3">
        <f t="shared" si="18"/>
        <v>2152.8170055242413</v>
      </c>
      <c r="O172" s="3">
        <f t="shared" si="19"/>
        <v>2152.8170055242413</v>
      </c>
      <c r="P172" s="3">
        <f t="shared" si="20"/>
        <v>179.4</v>
      </c>
    </row>
    <row r="173" spans="1:16" x14ac:dyDescent="0.25">
      <c r="A173">
        <v>61745</v>
      </c>
      <c r="B173" t="s">
        <v>175</v>
      </c>
      <c r="C173" t="s">
        <v>160</v>
      </c>
      <c r="D173" s="3">
        <v>1132394.6399999999</v>
      </c>
      <c r="E173" s="9">
        <f t="shared" si="22"/>
        <v>9.1404558788900185E-3</v>
      </c>
      <c r="F173" s="3">
        <v>226.18900517663519</v>
      </c>
      <c r="G173" s="3">
        <v>375.59047251946976</v>
      </c>
      <c r="H173" s="3">
        <v>2936.2069228875985</v>
      </c>
      <c r="I173" s="3">
        <v>274.21367636670055</v>
      </c>
      <c r="K173" s="3">
        <f t="shared" si="16"/>
        <v>3537.9864005837035</v>
      </c>
      <c r="L173" s="3">
        <f t="shared" si="17"/>
        <v>274.21367636670055</v>
      </c>
      <c r="M173" s="3">
        <f t="shared" si="18"/>
        <v>3812.2000769504039</v>
      </c>
      <c r="O173" s="3">
        <f t="shared" si="19"/>
        <v>3812.2000769504039</v>
      </c>
      <c r="P173" s="3">
        <f t="shared" si="20"/>
        <v>317.68</v>
      </c>
    </row>
    <row r="174" spans="1:16" x14ac:dyDescent="0.25">
      <c r="A174">
        <v>61746</v>
      </c>
      <c r="B174" t="s">
        <v>176</v>
      </c>
      <c r="C174" t="s">
        <v>160</v>
      </c>
      <c r="D174" s="3">
        <v>4863049.59</v>
      </c>
      <c r="E174" s="9">
        <f t="shared" si="22"/>
        <v>3.9253532862226541E-2</v>
      </c>
      <c r="F174" s="3">
        <v>971.36484934858368</v>
      </c>
      <c r="G174" s="3">
        <v>1612.9669188417508</v>
      </c>
      <c r="H174" s="3">
        <v>12609.490868398756</v>
      </c>
      <c r="I174" s="3">
        <v>1177.6059858667961</v>
      </c>
      <c r="K174" s="3">
        <f t="shared" si="16"/>
        <v>15193.822636589091</v>
      </c>
      <c r="L174" s="3">
        <f t="shared" si="17"/>
        <v>1177.6059858667961</v>
      </c>
      <c r="M174" s="3">
        <f t="shared" si="18"/>
        <v>16371.428622455887</v>
      </c>
      <c r="O174" s="3">
        <f t="shared" si="19"/>
        <v>16371.428622455887</v>
      </c>
      <c r="P174" s="3">
        <f t="shared" si="20"/>
        <v>1364.29</v>
      </c>
    </row>
    <row r="175" spans="1:16" x14ac:dyDescent="0.25">
      <c r="A175">
        <v>61748</v>
      </c>
      <c r="B175" t="s">
        <v>177</v>
      </c>
      <c r="C175" t="s">
        <v>160</v>
      </c>
      <c r="D175" s="3">
        <v>5897133.0300000003</v>
      </c>
      <c r="E175" s="9">
        <f t="shared" si="22"/>
        <v>4.76004410199787E-2</v>
      </c>
      <c r="F175" s="3">
        <v>1177.9167847791796</v>
      </c>
      <c r="G175" s="3">
        <v>1955.9497219519446</v>
      </c>
      <c r="H175" s="3">
        <v>15290.784869729798</v>
      </c>
      <c r="I175" s="3">
        <v>1428.0132305993609</v>
      </c>
      <c r="K175" s="3">
        <f t="shared" si="16"/>
        <v>18424.651376460923</v>
      </c>
      <c r="L175" s="3">
        <f t="shared" si="17"/>
        <v>1428.0132305993609</v>
      </c>
      <c r="M175" s="3">
        <f t="shared" si="18"/>
        <v>19852.664607060284</v>
      </c>
      <c r="O175" s="3">
        <f t="shared" si="19"/>
        <v>19852.664607060284</v>
      </c>
      <c r="P175" s="3">
        <f t="shared" si="20"/>
        <v>1654.39</v>
      </c>
    </row>
    <row r="176" spans="1:16" x14ac:dyDescent="0.25">
      <c r="A176">
        <v>61750</v>
      </c>
      <c r="B176" t="s">
        <v>178</v>
      </c>
      <c r="C176" t="s">
        <v>160</v>
      </c>
      <c r="D176" s="3">
        <v>1881186.92</v>
      </c>
      <c r="E176" s="9">
        <f t="shared" si="22"/>
        <v>1.5184552659314078E-2</v>
      </c>
      <c r="F176" s="3">
        <v>375.75575065076117</v>
      </c>
      <c r="G176" s="3">
        <v>623.94845332387479</v>
      </c>
      <c r="H176" s="3">
        <v>4877.7642198567801</v>
      </c>
      <c r="I176" s="3">
        <v>455.53657977942231</v>
      </c>
      <c r="K176" s="3">
        <f t="shared" si="16"/>
        <v>5877.4684238314157</v>
      </c>
      <c r="L176" s="3">
        <f t="shared" si="17"/>
        <v>455.53657977942231</v>
      </c>
      <c r="M176" s="3">
        <f t="shared" si="18"/>
        <v>6333.0050036108378</v>
      </c>
      <c r="O176" s="3">
        <f t="shared" si="19"/>
        <v>6333.0050036108378</v>
      </c>
      <c r="P176" s="3">
        <f t="shared" si="20"/>
        <v>527.75</v>
      </c>
    </row>
    <row r="177" spans="1:16" x14ac:dyDescent="0.25">
      <c r="A177">
        <v>61751</v>
      </c>
      <c r="B177" t="s">
        <v>179</v>
      </c>
      <c r="C177" t="s">
        <v>160</v>
      </c>
      <c r="D177" s="3">
        <v>2492769.7599999998</v>
      </c>
      <c r="E177" s="9">
        <f t="shared" si="22"/>
        <v>2.0121123151475937E-2</v>
      </c>
      <c r="F177" s="3">
        <v>497.91573735177667</v>
      </c>
      <c r="G177" s="3">
        <v>826.79707141729773</v>
      </c>
      <c r="H177" s="3">
        <v>6463.5486321949184</v>
      </c>
      <c r="I177" s="3">
        <v>603.63369454427811</v>
      </c>
      <c r="K177" s="3">
        <f t="shared" si="16"/>
        <v>7788.2614409639928</v>
      </c>
      <c r="L177" s="3">
        <f t="shared" si="17"/>
        <v>603.63369454427811</v>
      </c>
      <c r="M177" s="3">
        <f t="shared" si="18"/>
        <v>8391.8951355082718</v>
      </c>
      <c r="O177" s="3">
        <f t="shared" si="19"/>
        <v>8391.8951355082718</v>
      </c>
      <c r="P177" s="3">
        <f t="shared" si="20"/>
        <v>699.32</v>
      </c>
    </row>
    <row r="178" spans="1:16" x14ac:dyDescent="0.25">
      <c r="A178">
        <v>61756</v>
      </c>
      <c r="B178" t="s">
        <v>180</v>
      </c>
      <c r="C178" t="s">
        <v>160</v>
      </c>
      <c r="D178" s="3">
        <v>5227138.6399999997</v>
      </c>
      <c r="E178" s="9">
        <f t="shared" si="22"/>
        <v>4.2192384548695124E-2</v>
      </c>
      <c r="F178" s="3">
        <v>1044.0894429718865</v>
      </c>
      <c r="G178" s="3">
        <v>1733.7272734904313</v>
      </c>
      <c r="H178" s="3">
        <v>13553.544073346431</v>
      </c>
      <c r="I178" s="3">
        <v>1265.7715364608537</v>
      </c>
      <c r="K178" s="3">
        <f t="shared" si="16"/>
        <v>16331.360789808748</v>
      </c>
      <c r="L178" s="3">
        <f t="shared" si="17"/>
        <v>1265.7715364608537</v>
      </c>
      <c r="M178" s="3">
        <f t="shared" si="18"/>
        <v>17597.132326269602</v>
      </c>
      <c r="O178" s="3">
        <f t="shared" si="19"/>
        <v>17597.132326269602</v>
      </c>
      <c r="P178" s="3">
        <f t="shared" si="20"/>
        <v>1466.43</v>
      </c>
    </row>
    <row r="179" spans="1:16" x14ac:dyDescent="0.25">
      <c r="A179">
        <v>61757</v>
      </c>
      <c r="B179" t="s">
        <v>181</v>
      </c>
      <c r="C179" t="s">
        <v>160</v>
      </c>
      <c r="D179" s="3">
        <v>5700462.9400000004</v>
      </c>
      <c r="E179" s="9">
        <f t="shared" si="22"/>
        <v>4.6012960633863197E-2</v>
      </c>
      <c r="F179" s="3">
        <v>1138.6331194969955</v>
      </c>
      <c r="G179" s="3">
        <v>1890.7185654060727</v>
      </c>
      <c r="H179" s="3">
        <v>14780.835370337143</v>
      </c>
      <c r="I179" s="3">
        <v>1380.3888190158959</v>
      </c>
      <c r="K179" s="3">
        <f t="shared" si="16"/>
        <v>17810.187055240211</v>
      </c>
      <c r="L179" s="3">
        <f t="shared" si="17"/>
        <v>1380.3888190158959</v>
      </c>
      <c r="M179" s="3">
        <f t="shared" si="18"/>
        <v>19190.575874256108</v>
      </c>
      <c r="O179" s="3">
        <f t="shared" si="19"/>
        <v>19190.575874256108</v>
      </c>
      <c r="P179" s="3">
        <f t="shared" si="20"/>
        <v>1599.21</v>
      </c>
    </row>
    <row r="180" spans="1:16" x14ac:dyDescent="0.25">
      <c r="A180">
        <v>61758</v>
      </c>
      <c r="B180" t="s">
        <v>182</v>
      </c>
      <c r="C180" t="s">
        <v>160</v>
      </c>
      <c r="D180" s="3">
        <v>2403161.2000000002</v>
      </c>
      <c r="E180" s="9">
        <f t="shared" si="22"/>
        <v>1.9397821344739316E-2</v>
      </c>
      <c r="F180" s="3">
        <v>480.01696750091372</v>
      </c>
      <c r="G180" s="3">
        <v>797.0758768766832</v>
      </c>
      <c r="H180" s="3">
        <v>6231.2009462133001</v>
      </c>
      <c r="I180" s="3">
        <v>581.93464034217948</v>
      </c>
      <c r="K180" s="3">
        <f t="shared" si="16"/>
        <v>7508.2937905908966</v>
      </c>
      <c r="L180" s="3">
        <f t="shared" si="17"/>
        <v>581.93464034217948</v>
      </c>
      <c r="M180" s="3">
        <f t="shared" si="18"/>
        <v>8090.2284309330762</v>
      </c>
      <c r="O180" s="3">
        <f t="shared" si="19"/>
        <v>8090.2284309330762</v>
      </c>
      <c r="P180" s="3">
        <f t="shared" si="20"/>
        <v>674.19</v>
      </c>
    </row>
    <row r="181" spans="1:16" x14ac:dyDescent="0.25">
      <c r="A181">
        <v>61759</v>
      </c>
      <c r="B181" t="s">
        <v>183</v>
      </c>
      <c r="C181" t="s">
        <v>160</v>
      </c>
      <c r="D181" s="3">
        <v>2117868.7599999998</v>
      </c>
      <c r="E181" s="9">
        <f t="shared" si="22"/>
        <v>1.7094999635515331E-2</v>
      </c>
      <c r="F181" s="3">
        <v>423.03152187215755</v>
      </c>
      <c r="G181" s="3">
        <v>702.45063002296047</v>
      </c>
      <c r="H181" s="3">
        <v>5491.4609229158605</v>
      </c>
      <c r="I181" s="3">
        <v>512.84998906545991</v>
      </c>
      <c r="K181" s="3">
        <f t="shared" si="16"/>
        <v>6616.9430748109789</v>
      </c>
      <c r="L181" s="3">
        <f t="shared" si="17"/>
        <v>512.84998906545991</v>
      </c>
      <c r="M181" s="3">
        <f t="shared" si="18"/>
        <v>7129.7930638764392</v>
      </c>
      <c r="O181" s="3">
        <f t="shared" si="19"/>
        <v>7129.7930638764392</v>
      </c>
      <c r="P181" s="3">
        <f t="shared" si="20"/>
        <v>594.15</v>
      </c>
    </row>
    <row r="182" spans="1:16" x14ac:dyDescent="0.25">
      <c r="A182">
        <v>61760</v>
      </c>
      <c r="B182" t="s">
        <v>184</v>
      </c>
      <c r="C182" t="s">
        <v>160</v>
      </c>
      <c r="D182" s="3">
        <v>17032299.98</v>
      </c>
      <c r="E182" s="9">
        <f t="shared" si="22"/>
        <v>0.13748121104071048</v>
      </c>
      <c r="F182" s="3">
        <v>3402.0992790518899</v>
      </c>
      <c r="G182" s="3">
        <v>5649.2404428738346</v>
      </c>
      <c r="H182" s="3">
        <v>44163.364385029512</v>
      </c>
      <c r="I182" s="3">
        <v>4124.4363312213145</v>
      </c>
      <c r="K182" s="3">
        <f t="shared" si="16"/>
        <v>53214.704106955236</v>
      </c>
      <c r="L182" s="3">
        <f t="shared" si="17"/>
        <v>4124.4363312213145</v>
      </c>
      <c r="M182" s="3">
        <f t="shared" si="18"/>
        <v>57339.140438176553</v>
      </c>
      <c r="O182" s="3">
        <f t="shared" si="19"/>
        <v>57339.140438176553</v>
      </c>
      <c r="P182" s="3">
        <f t="shared" si="20"/>
        <v>4778.26</v>
      </c>
    </row>
    <row r="183" spans="1:16" x14ac:dyDescent="0.25">
      <c r="A183">
        <v>61761</v>
      </c>
      <c r="B183" t="s">
        <v>185</v>
      </c>
      <c r="C183" t="s">
        <v>160</v>
      </c>
      <c r="D183" s="3">
        <v>1536124.98</v>
      </c>
      <c r="E183" s="9">
        <f t="shared" si="22"/>
        <v>1.2399283878764045E-2</v>
      </c>
      <c r="F183" s="3">
        <v>306.83170758665784</v>
      </c>
      <c r="G183" s="3">
        <v>509.49897386229338</v>
      </c>
      <c r="H183" s="3">
        <v>3983.0467589431314</v>
      </c>
      <c r="I183" s="3">
        <v>371.97851636292137</v>
      </c>
      <c r="K183" s="3">
        <f t="shared" si="16"/>
        <v>4799.3774403920825</v>
      </c>
      <c r="L183" s="3">
        <f t="shared" si="17"/>
        <v>371.97851636292137</v>
      </c>
      <c r="M183" s="3">
        <f t="shared" si="18"/>
        <v>5171.3559567550037</v>
      </c>
      <c r="O183" s="3">
        <f t="shared" si="19"/>
        <v>5171.3559567550037</v>
      </c>
      <c r="P183" s="3">
        <f t="shared" si="20"/>
        <v>430.95</v>
      </c>
    </row>
    <row r="184" spans="1:16" x14ac:dyDescent="0.25">
      <c r="A184">
        <v>61762</v>
      </c>
      <c r="B184" t="s">
        <v>186</v>
      </c>
      <c r="C184" t="s">
        <v>160</v>
      </c>
      <c r="D184" s="3">
        <v>2337779.81</v>
      </c>
      <c r="E184" s="9">
        <f t="shared" si="22"/>
        <v>1.8870076255275186E-2</v>
      </c>
      <c r="F184" s="3">
        <v>466.95742885706642</v>
      </c>
      <c r="G184" s="3">
        <v>775.39030340551267</v>
      </c>
      <c r="H184" s="3">
        <v>6061.6723356345583</v>
      </c>
      <c r="I184" s="3">
        <v>566.10228765825559</v>
      </c>
      <c r="K184" s="3">
        <f t="shared" si="16"/>
        <v>7304.0200678971378</v>
      </c>
      <c r="L184" s="3">
        <f t="shared" si="17"/>
        <v>566.10228765825559</v>
      </c>
      <c r="M184" s="3">
        <f t="shared" si="18"/>
        <v>7870.1223555553934</v>
      </c>
      <c r="O184" s="3">
        <f t="shared" si="19"/>
        <v>7870.1223555553934</v>
      </c>
      <c r="P184" s="3">
        <f t="shared" si="20"/>
        <v>655.84</v>
      </c>
    </row>
    <row r="185" spans="1:16" x14ac:dyDescent="0.25">
      <c r="A185">
        <v>61763</v>
      </c>
      <c r="B185" t="s">
        <v>187</v>
      </c>
      <c r="C185" t="s">
        <v>160</v>
      </c>
      <c r="D185" s="3">
        <v>5043741.13</v>
      </c>
      <c r="E185" s="9">
        <f t="shared" si="22"/>
        <v>4.071203768971203E-2</v>
      </c>
      <c r="F185" s="3">
        <v>1007.4568955599948</v>
      </c>
      <c r="G185" s="3">
        <v>1672.898340707957</v>
      </c>
      <c r="H185" s="3">
        <v>13078.009291141574</v>
      </c>
      <c r="I185" s="3">
        <v>1221.3611306913608</v>
      </c>
      <c r="K185" s="3">
        <f t="shared" si="16"/>
        <v>15758.364527409525</v>
      </c>
      <c r="L185" s="3">
        <f t="shared" si="17"/>
        <v>1221.3611306913608</v>
      </c>
      <c r="M185" s="3">
        <f t="shared" si="18"/>
        <v>16979.725658100884</v>
      </c>
      <c r="O185" s="3">
        <f t="shared" si="19"/>
        <v>16979.725658100884</v>
      </c>
      <c r="P185" s="3">
        <f t="shared" si="20"/>
        <v>1414.98</v>
      </c>
    </row>
    <row r="186" spans="1:16" x14ac:dyDescent="0.25">
      <c r="A186">
        <v>61764</v>
      </c>
      <c r="B186" t="s">
        <v>188</v>
      </c>
      <c r="C186" t="s">
        <v>160</v>
      </c>
      <c r="D186" s="3">
        <v>4934576.84</v>
      </c>
      <c r="E186" s="9">
        <f t="shared" si="22"/>
        <v>3.9830886065490852E-2</v>
      </c>
      <c r="F186" s="3">
        <v>985.6519864905614</v>
      </c>
      <c r="G186" s="3">
        <v>1636.6909393170845</v>
      </c>
      <c r="H186" s="3">
        <v>12794.955192589758</v>
      </c>
      <c r="I186" s="3">
        <v>1194.9265819647255</v>
      </c>
      <c r="K186" s="3">
        <f t="shared" si="16"/>
        <v>15417.298118397404</v>
      </c>
      <c r="L186" s="3">
        <f t="shared" si="17"/>
        <v>1194.9265819647255</v>
      </c>
      <c r="M186" s="3">
        <f t="shared" si="18"/>
        <v>16612.224700362131</v>
      </c>
      <c r="O186" s="3">
        <f t="shared" si="19"/>
        <v>16612.224700362131</v>
      </c>
      <c r="P186" s="3">
        <f t="shared" si="20"/>
        <v>1384.35</v>
      </c>
    </row>
    <row r="187" spans="1:16" x14ac:dyDescent="0.25">
      <c r="A187">
        <v>61765</v>
      </c>
      <c r="B187" t="s">
        <v>189</v>
      </c>
      <c r="C187" t="s">
        <v>160</v>
      </c>
      <c r="D187" s="3">
        <v>7817280.1200000001</v>
      </c>
      <c r="E187" s="9">
        <f t="shared" si="22"/>
        <v>6.3099472132598644E-2</v>
      </c>
      <c r="F187" s="3">
        <v>1561.4545946013022</v>
      </c>
      <c r="G187" s="3">
        <v>2592.820409400611</v>
      </c>
      <c r="H187" s="3">
        <v>20269.569632098926</v>
      </c>
      <c r="I187" s="3">
        <v>1892.9841639779593</v>
      </c>
      <c r="K187" s="3">
        <f t="shared" si="16"/>
        <v>24423.844636100839</v>
      </c>
      <c r="L187" s="3">
        <f t="shared" si="17"/>
        <v>1892.9841639779593</v>
      </c>
      <c r="M187" s="3">
        <f t="shared" si="18"/>
        <v>26316.828800078798</v>
      </c>
      <c r="O187" s="3">
        <f t="shared" si="19"/>
        <v>26316.828800078798</v>
      </c>
      <c r="P187" s="3">
        <f t="shared" si="20"/>
        <v>2193.0700000000002</v>
      </c>
    </row>
    <row r="188" spans="1:16" x14ac:dyDescent="0.25">
      <c r="A188">
        <v>61766</v>
      </c>
      <c r="B188" t="s">
        <v>160</v>
      </c>
      <c r="C188" t="s">
        <v>160</v>
      </c>
      <c r="D188" s="3">
        <v>23943256.739999998</v>
      </c>
      <c r="E188" s="9">
        <f t="shared" si="22"/>
        <v>0.19326502801965406</v>
      </c>
      <c r="F188" s="3">
        <v>4782.5212442804977</v>
      </c>
      <c r="G188" s="3">
        <v>7941.4532663556047</v>
      </c>
      <c r="H188" s="3">
        <v>62082.911480809511</v>
      </c>
      <c r="I188" s="3">
        <v>5797.9508405896222</v>
      </c>
      <c r="K188" s="3">
        <f t="shared" si="16"/>
        <v>74806.885991445612</v>
      </c>
      <c r="L188" s="3">
        <f t="shared" si="17"/>
        <v>5797.9508405896222</v>
      </c>
      <c r="M188" s="3">
        <f t="shared" si="18"/>
        <v>80604.836832035231</v>
      </c>
      <c r="O188" s="3">
        <f t="shared" si="19"/>
        <v>80604.836832035231</v>
      </c>
      <c r="P188" s="3">
        <f t="shared" si="20"/>
        <v>6717.07</v>
      </c>
    </row>
    <row r="189" spans="1:16" x14ac:dyDescent="0.25">
      <c r="A189">
        <v>62007</v>
      </c>
      <c r="B189" t="s">
        <v>190</v>
      </c>
      <c r="C189" t="s">
        <v>191</v>
      </c>
      <c r="D189" s="3">
        <v>10044051.16</v>
      </c>
      <c r="E189" s="9">
        <f>D189/SUM($D$189:$D$208)</f>
        <v>0.1056756019936587</v>
      </c>
      <c r="F189" s="3">
        <v>2333.3037303177284</v>
      </c>
      <c r="G189" s="3">
        <v>5215.9363632030063</v>
      </c>
      <c r="H189" s="3">
        <v>35614.897059504852</v>
      </c>
      <c r="I189" s="3">
        <v>3170.2680598097613</v>
      </c>
      <c r="K189" s="3">
        <f t="shared" si="16"/>
        <v>43164.137153025586</v>
      </c>
      <c r="L189" s="3">
        <f t="shared" si="17"/>
        <v>3170.2680598097613</v>
      </c>
      <c r="M189" s="3">
        <f t="shared" si="18"/>
        <v>46334.405212835351</v>
      </c>
      <c r="O189" s="3">
        <f t="shared" si="19"/>
        <v>46334.405212835351</v>
      </c>
      <c r="P189" s="3">
        <f t="shared" si="20"/>
        <v>3861.2</v>
      </c>
    </row>
    <row r="190" spans="1:16" x14ac:dyDescent="0.25">
      <c r="A190">
        <v>62008</v>
      </c>
      <c r="B190" t="s">
        <v>192</v>
      </c>
      <c r="C190" t="s">
        <v>191</v>
      </c>
      <c r="D190" s="3">
        <v>1424493.11</v>
      </c>
      <c r="E190" s="9">
        <f t="shared" ref="E190:E208" si="23">D190/SUM($D$189:$D$208)</f>
        <v>1.4987395477888934E-2</v>
      </c>
      <c r="F190" s="3">
        <v>330.91976876936798</v>
      </c>
      <c r="G190" s="3">
        <v>739.74786599764195</v>
      </c>
      <c r="H190" s="3">
        <v>5051.0670113536062</v>
      </c>
      <c r="I190" s="3">
        <v>449.62186433666801</v>
      </c>
      <c r="K190" s="3">
        <f t="shared" si="16"/>
        <v>6121.7346461206162</v>
      </c>
      <c r="L190" s="3">
        <f t="shared" si="17"/>
        <v>449.62186433666801</v>
      </c>
      <c r="M190" s="3">
        <f t="shared" si="18"/>
        <v>6571.3565104572845</v>
      </c>
      <c r="O190" s="3">
        <f t="shared" si="19"/>
        <v>6571.3565104572845</v>
      </c>
      <c r="P190" s="3">
        <f t="shared" si="20"/>
        <v>547.61</v>
      </c>
    </row>
    <row r="191" spans="1:16" x14ac:dyDescent="0.25">
      <c r="A191">
        <v>62010</v>
      </c>
      <c r="B191" t="s">
        <v>193</v>
      </c>
      <c r="C191" t="s">
        <v>191</v>
      </c>
      <c r="D191" s="3">
        <v>404693.59</v>
      </c>
      <c r="E191" s="9">
        <f t="shared" si="23"/>
        <v>4.2578674744847582E-3</v>
      </c>
      <c r="F191" s="3">
        <v>94.013167410297569</v>
      </c>
      <c r="G191" s="3">
        <v>210.15982280561869</v>
      </c>
      <c r="H191" s="3">
        <v>1434.9907541183277</v>
      </c>
      <c r="I191" s="3">
        <v>127.73602423454274</v>
      </c>
      <c r="K191" s="3">
        <f t="shared" si="16"/>
        <v>1739.1637443342438</v>
      </c>
      <c r="L191" s="3">
        <f t="shared" si="17"/>
        <v>127.73602423454274</v>
      </c>
      <c r="M191" s="3">
        <f t="shared" si="18"/>
        <v>1866.8997685687866</v>
      </c>
      <c r="O191" s="3">
        <f t="shared" si="19"/>
        <v>1866.8997685687866</v>
      </c>
      <c r="P191" s="3">
        <f t="shared" si="20"/>
        <v>155.57</v>
      </c>
    </row>
    <row r="192" spans="1:16" x14ac:dyDescent="0.25">
      <c r="A192">
        <v>62014</v>
      </c>
      <c r="B192" t="s">
        <v>194</v>
      </c>
      <c r="C192" t="s">
        <v>191</v>
      </c>
      <c r="D192" s="3">
        <v>2351674.37</v>
      </c>
      <c r="E192" s="9">
        <f t="shared" si="23"/>
        <v>2.4742467036857278E-2</v>
      </c>
      <c r="F192" s="3">
        <v>546.31049689053896</v>
      </c>
      <c r="G192" s="3">
        <v>1221.2386880052015</v>
      </c>
      <c r="H192" s="3">
        <v>8338.7309832286774</v>
      </c>
      <c r="I192" s="3">
        <v>742.27401110571839</v>
      </c>
      <c r="K192" s="3">
        <f t="shared" si="16"/>
        <v>10106.280168124418</v>
      </c>
      <c r="L192" s="3">
        <f t="shared" si="17"/>
        <v>742.27401110571839</v>
      </c>
      <c r="M192" s="3">
        <f t="shared" si="18"/>
        <v>10848.554179230137</v>
      </c>
      <c r="O192" s="3">
        <f t="shared" si="19"/>
        <v>10848.554179230137</v>
      </c>
      <c r="P192" s="3">
        <f t="shared" si="20"/>
        <v>904.05</v>
      </c>
    </row>
    <row r="193" spans="1:16" x14ac:dyDescent="0.25">
      <c r="A193">
        <v>62021</v>
      </c>
      <c r="B193" t="s">
        <v>195</v>
      </c>
      <c r="C193" t="s">
        <v>191</v>
      </c>
      <c r="D193" s="3">
        <v>427978.21</v>
      </c>
      <c r="E193" s="9">
        <f t="shared" si="23"/>
        <v>4.5028499219550459E-3</v>
      </c>
      <c r="F193" s="3">
        <v>99.422348411027428</v>
      </c>
      <c r="G193" s="3">
        <v>222.25166644785716</v>
      </c>
      <c r="H193" s="3">
        <v>1517.5549835472116</v>
      </c>
      <c r="I193" s="3">
        <v>135.08549765865138</v>
      </c>
      <c r="K193" s="3">
        <f t="shared" si="16"/>
        <v>1839.2289984060963</v>
      </c>
      <c r="L193" s="3">
        <f t="shared" si="17"/>
        <v>135.08549765865138</v>
      </c>
      <c r="M193" s="3">
        <f t="shared" si="18"/>
        <v>1974.3144960647476</v>
      </c>
      <c r="O193" s="3">
        <f t="shared" si="19"/>
        <v>1974.3144960647476</v>
      </c>
      <c r="P193" s="3">
        <f t="shared" si="20"/>
        <v>164.53</v>
      </c>
    </row>
    <row r="194" spans="1:16" x14ac:dyDescent="0.25">
      <c r="A194">
        <v>62026</v>
      </c>
      <c r="B194" t="s">
        <v>196</v>
      </c>
      <c r="C194" t="s">
        <v>191</v>
      </c>
      <c r="D194" s="3">
        <v>956161.09</v>
      </c>
      <c r="E194" s="9">
        <f t="shared" si="23"/>
        <v>1.0059974524130448E-2</v>
      </c>
      <c r="F194" s="3">
        <v>222.12294646273637</v>
      </c>
      <c r="G194" s="3">
        <v>496.54022256203069</v>
      </c>
      <c r="H194" s="3">
        <v>3390.422674096968</v>
      </c>
      <c r="I194" s="3">
        <v>301.79923572391345</v>
      </c>
      <c r="K194" s="3">
        <f t="shared" si="16"/>
        <v>4109.0858431217348</v>
      </c>
      <c r="L194" s="3">
        <f t="shared" si="17"/>
        <v>301.79923572391345</v>
      </c>
      <c r="M194" s="3">
        <f t="shared" si="18"/>
        <v>4410.8850788456484</v>
      </c>
      <c r="O194" s="3">
        <f t="shared" si="19"/>
        <v>4410.8850788456484</v>
      </c>
      <c r="P194" s="3">
        <f t="shared" si="20"/>
        <v>367.57</v>
      </c>
    </row>
    <row r="195" spans="1:16" x14ac:dyDescent="0.25">
      <c r="A195">
        <v>62032</v>
      </c>
      <c r="B195" t="s">
        <v>197</v>
      </c>
      <c r="C195" t="s">
        <v>191</v>
      </c>
      <c r="D195" s="3">
        <v>1231528.82</v>
      </c>
      <c r="E195" s="9">
        <f t="shared" si="23"/>
        <v>1.2957177074558048E-2</v>
      </c>
      <c r="F195" s="3">
        <v>286.0928069685171</v>
      </c>
      <c r="G195" s="3">
        <v>639.54034604603612</v>
      </c>
      <c r="H195" s="3">
        <v>4366.840774844628</v>
      </c>
      <c r="I195" s="3">
        <v>388.7153122367414</v>
      </c>
      <c r="K195" s="3">
        <f t="shared" si="16"/>
        <v>5292.4739278591815</v>
      </c>
      <c r="L195" s="3">
        <f t="shared" si="17"/>
        <v>388.7153122367414</v>
      </c>
      <c r="M195" s="3">
        <f t="shared" si="18"/>
        <v>5681.1892400959232</v>
      </c>
      <c r="O195" s="3">
        <f t="shared" si="19"/>
        <v>5681.1892400959232</v>
      </c>
      <c r="P195" s="3">
        <f t="shared" si="20"/>
        <v>473.43</v>
      </c>
    </row>
    <row r="196" spans="1:16" x14ac:dyDescent="0.25">
      <c r="A196">
        <v>62034</v>
      </c>
      <c r="B196" t="s">
        <v>198</v>
      </c>
      <c r="C196" t="s">
        <v>191</v>
      </c>
      <c r="D196" s="3">
        <v>1368749.71</v>
      </c>
      <c r="E196" s="9">
        <f t="shared" si="23"/>
        <v>1.4400907291166743E-2</v>
      </c>
      <c r="F196" s="3">
        <v>317.97018487252598</v>
      </c>
      <c r="G196" s="3">
        <v>710.79998207740812</v>
      </c>
      <c r="H196" s="3">
        <v>4853.4081761763064</v>
      </c>
      <c r="I196" s="3">
        <v>432.02721873500229</v>
      </c>
      <c r="K196" s="3">
        <f t="shared" ref="K196:K259" si="24">F196+G196+H196</f>
        <v>5882.1783431262402</v>
      </c>
      <c r="L196" s="3">
        <f t="shared" ref="L196:L259" si="25">I196</f>
        <v>432.02721873500229</v>
      </c>
      <c r="M196" s="3">
        <f t="shared" ref="M196:M259" si="26">K196+L196</f>
        <v>6314.2055618612421</v>
      </c>
      <c r="O196" s="3">
        <f t="shared" ref="O196:O259" si="27">F196+G196+H196+I196</f>
        <v>6314.2055618612421</v>
      </c>
      <c r="P196" s="3">
        <f t="shared" ref="P196:P259" si="28">ROUND(O196/12,2)</f>
        <v>526.17999999999995</v>
      </c>
    </row>
    <row r="197" spans="1:16" x14ac:dyDescent="0.25">
      <c r="A197">
        <v>62036</v>
      </c>
      <c r="B197" t="s">
        <v>199</v>
      </c>
      <c r="C197" t="s">
        <v>191</v>
      </c>
      <c r="D197" s="3">
        <v>1509848.55</v>
      </c>
      <c r="E197" s="9">
        <f t="shared" si="23"/>
        <v>1.5885438245866395E-2</v>
      </c>
      <c r="F197" s="3">
        <v>350.74843783748844</v>
      </c>
      <c r="G197" s="3">
        <v>784.07346093947353</v>
      </c>
      <c r="H197" s="3">
        <v>5353.7262830601385</v>
      </c>
      <c r="I197" s="3">
        <v>476.56314737599183</v>
      </c>
      <c r="K197" s="3">
        <f t="shared" si="24"/>
        <v>6488.5481818371009</v>
      </c>
      <c r="L197" s="3">
        <f t="shared" si="25"/>
        <v>476.56314737599183</v>
      </c>
      <c r="M197" s="3">
        <f t="shared" si="26"/>
        <v>6965.1113292130931</v>
      </c>
      <c r="O197" s="3">
        <f t="shared" si="27"/>
        <v>6965.1113292130931</v>
      </c>
      <c r="P197" s="3">
        <f t="shared" si="28"/>
        <v>580.42999999999995</v>
      </c>
    </row>
    <row r="198" spans="1:16" x14ac:dyDescent="0.25">
      <c r="A198">
        <v>62038</v>
      </c>
      <c r="B198" t="s">
        <v>200</v>
      </c>
      <c r="C198" t="s">
        <v>191</v>
      </c>
      <c r="D198" s="3">
        <v>11460663.32</v>
      </c>
      <c r="E198" s="9">
        <f t="shared" si="23"/>
        <v>0.12058008031767566</v>
      </c>
      <c r="F198" s="3">
        <v>2662.3926989706374</v>
      </c>
      <c r="G198" s="3">
        <v>5951.5916043198349</v>
      </c>
      <c r="H198" s="3">
        <v>40638.019248743367</v>
      </c>
      <c r="I198" s="3">
        <v>3617.4024095302698</v>
      </c>
      <c r="K198" s="3">
        <f t="shared" si="24"/>
        <v>49252.003552033842</v>
      </c>
      <c r="L198" s="3">
        <f t="shared" si="25"/>
        <v>3617.4024095302698</v>
      </c>
      <c r="M198" s="3">
        <f t="shared" si="26"/>
        <v>52869.405961564109</v>
      </c>
      <c r="O198" s="3">
        <f t="shared" si="27"/>
        <v>52869.405961564109</v>
      </c>
      <c r="P198" s="3">
        <f t="shared" si="28"/>
        <v>4405.78</v>
      </c>
    </row>
    <row r="199" spans="1:16" x14ac:dyDescent="0.25">
      <c r="A199">
        <v>62039</v>
      </c>
      <c r="B199" t="s">
        <v>201</v>
      </c>
      <c r="C199" t="s">
        <v>191</v>
      </c>
      <c r="D199" s="3">
        <v>2061578.69</v>
      </c>
      <c r="E199" s="9">
        <f t="shared" si="23"/>
        <v>2.1690308586903722E-2</v>
      </c>
      <c r="F199" s="3">
        <v>478.91923000923219</v>
      </c>
      <c r="G199" s="3">
        <v>1070.5902512323939</v>
      </c>
      <c r="H199" s="3">
        <v>7310.0894902668797</v>
      </c>
      <c r="I199" s="3">
        <v>650.70925760711168</v>
      </c>
      <c r="K199" s="3">
        <f t="shared" si="24"/>
        <v>8859.5989715085052</v>
      </c>
      <c r="L199" s="3">
        <f t="shared" si="25"/>
        <v>650.70925760711168</v>
      </c>
      <c r="M199" s="3">
        <f t="shared" si="26"/>
        <v>9510.308229115617</v>
      </c>
      <c r="O199" s="3">
        <f t="shared" si="27"/>
        <v>9510.308229115617</v>
      </c>
      <c r="P199" s="3">
        <f t="shared" si="28"/>
        <v>792.53</v>
      </c>
    </row>
    <row r="200" spans="1:16" x14ac:dyDescent="0.25">
      <c r="A200">
        <v>62040</v>
      </c>
      <c r="B200" t="s">
        <v>202</v>
      </c>
      <c r="C200" t="s">
        <v>191</v>
      </c>
      <c r="D200" s="3">
        <v>14623531.310000001</v>
      </c>
      <c r="E200" s="9">
        <f t="shared" si="23"/>
        <v>0.15385728824357828</v>
      </c>
      <c r="F200" s="3">
        <v>3397.1491793995501</v>
      </c>
      <c r="G200" s="3">
        <v>7594.0880331265362</v>
      </c>
      <c r="H200" s="3">
        <v>51853.137141138992</v>
      </c>
      <c r="I200" s="3">
        <v>4615.718647307348</v>
      </c>
      <c r="K200" s="3">
        <f t="shared" si="24"/>
        <v>62844.37435366508</v>
      </c>
      <c r="L200" s="3">
        <f t="shared" si="25"/>
        <v>4615.718647307348</v>
      </c>
      <c r="M200" s="3">
        <f t="shared" si="26"/>
        <v>67460.093000972425</v>
      </c>
      <c r="O200" s="3">
        <f t="shared" si="27"/>
        <v>67460.093000972425</v>
      </c>
      <c r="P200" s="3">
        <f t="shared" si="28"/>
        <v>5621.67</v>
      </c>
    </row>
    <row r="201" spans="1:16" x14ac:dyDescent="0.25">
      <c r="A201">
        <v>62041</v>
      </c>
      <c r="B201" t="s">
        <v>203</v>
      </c>
      <c r="C201" t="s">
        <v>191</v>
      </c>
      <c r="D201" s="3">
        <v>17575521.52</v>
      </c>
      <c r="E201" s="9">
        <f t="shared" si="23"/>
        <v>0.18491580612165098</v>
      </c>
      <c r="F201" s="3">
        <v>4082.917268304268</v>
      </c>
      <c r="G201" s="3">
        <v>9127.0743585524488</v>
      </c>
      <c r="H201" s="3">
        <v>62320.509894924937</v>
      </c>
      <c r="I201" s="3">
        <v>5547.4741836495296</v>
      </c>
      <c r="K201" s="3">
        <f t="shared" si="24"/>
        <v>75530.501521781654</v>
      </c>
      <c r="L201" s="3">
        <f t="shared" si="25"/>
        <v>5547.4741836495296</v>
      </c>
      <c r="M201" s="3">
        <f t="shared" si="26"/>
        <v>81077.975705431178</v>
      </c>
      <c r="O201" s="3">
        <f t="shared" si="27"/>
        <v>81077.975705431178</v>
      </c>
      <c r="P201" s="3">
        <f t="shared" si="28"/>
        <v>6756.5</v>
      </c>
    </row>
    <row r="202" spans="1:16" x14ac:dyDescent="0.25">
      <c r="A202">
        <v>62042</v>
      </c>
      <c r="B202" t="s">
        <v>204</v>
      </c>
      <c r="C202" t="s">
        <v>191</v>
      </c>
      <c r="D202" s="3">
        <v>4830073.26</v>
      </c>
      <c r="E202" s="9">
        <f t="shared" si="23"/>
        <v>5.0818229745453983E-2</v>
      </c>
      <c r="F202" s="3">
        <v>1122.0599911068066</v>
      </c>
      <c r="G202" s="3">
        <v>2508.2861837761175</v>
      </c>
      <c r="H202" s="3">
        <v>17126.810607042647</v>
      </c>
      <c r="I202" s="3">
        <v>1524.5468923636195</v>
      </c>
      <c r="K202" s="3">
        <f t="shared" si="24"/>
        <v>20757.156781925572</v>
      </c>
      <c r="L202" s="3">
        <f t="shared" si="25"/>
        <v>1524.5468923636195</v>
      </c>
      <c r="M202" s="3">
        <f t="shared" si="26"/>
        <v>22281.703674289191</v>
      </c>
      <c r="O202" s="3">
        <f t="shared" si="27"/>
        <v>22281.703674289191</v>
      </c>
      <c r="P202" s="3">
        <f t="shared" si="28"/>
        <v>1856.81</v>
      </c>
    </row>
    <row r="203" spans="1:16" x14ac:dyDescent="0.25">
      <c r="A203">
        <v>62043</v>
      </c>
      <c r="B203" t="s">
        <v>205</v>
      </c>
      <c r="C203" t="s">
        <v>191</v>
      </c>
      <c r="D203" s="3">
        <v>4030130.92</v>
      </c>
      <c r="E203" s="9">
        <f t="shared" si="23"/>
        <v>4.2401865970210534E-2</v>
      </c>
      <c r="F203" s="3">
        <v>936.22775904944899</v>
      </c>
      <c r="G203" s="3">
        <v>2092.8713005576515</v>
      </c>
      <c r="H203" s="3">
        <v>14290.319271146323</v>
      </c>
      <c r="I203" s="3">
        <v>1272.055979106316</v>
      </c>
      <c r="K203" s="3">
        <f t="shared" si="24"/>
        <v>17319.418330753426</v>
      </c>
      <c r="L203" s="3">
        <f t="shared" si="25"/>
        <v>1272.055979106316</v>
      </c>
      <c r="M203" s="3">
        <f t="shared" si="26"/>
        <v>18591.474309859743</v>
      </c>
      <c r="O203" s="3">
        <f t="shared" si="27"/>
        <v>18591.474309859743</v>
      </c>
      <c r="P203" s="3">
        <f t="shared" si="28"/>
        <v>1549.29</v>
      </c>
    </row>
    <row r="204" spans="1:16" x14ac:dyDescent="0.25">
      <c r="A204">
        <v>62044</v>
      </c>
      <c r="B204" t="s">
        <v>206</v>
      </c>
      <c r="C204" t="s">
        <v>191</v>
      </c>
      <c r="D204" s="3">
        <v>3032454.22</v>
      </c>
      <c r="E204" s="9">
        <f t="shared" si="23"/>
        <v>3.190509686897202E-2</v>
      </c>
      <c r="F204" s="3">
        <v>704.46044437947069</v>
      </c>
      <c r="G204" s="3">
        <v>1574.7717712587209</v>
      </c>
      <c r="H204" s="3">
        <v>10752.687651877819</v>
      </c>
      <c r="I204" s="3">
        <v>957.15290606916062</v>
      </c>
      <c r="K204" s="3">
        <f t="shared" si="24"/>
        <v>13031.919867516011</v>
      </c>
      <c r="L204" s="3">
        <f t="shared" si="25"/>
        <v>957.15290606916062</v>
      </c>
      <c r="M204" s="3">
        <f t="shared" si="26"/>
        <v>13989.072773585172</v>
      </c>
      <c r="O204" s="3">
        <f t="shared" si="27"/>
        <v>13989.072773585172</v>
      </c>
      <c r="P204" s="3">
        <f t="shared" si="28"/>
        <v>1165.76</v>
      </c>
    </row>
    <row r="205" spans="1:16" x14ac:dyDescent="0.25">
      <c r="A205">
        <v>62045</v>
      </c>
      <c r="B205" t="s">
        <v>207</v>
      </c>
      <c r="C205" t="s">
        <v>191</v>
      </c>
      <c r="D205" s="3">
        <v>2092866.74</v>
      </c>
      <c r="E205" s="9">
        <f t="shared" si="23"/>
        <v>2.2019496826418596E-2</v>
      </c>
      <c r="F205" s="3">
        <v>486.18766409189652</v>
      </c>
      <c r="G205" s="3">
        <v>1086.8383243583692</v>
      </c>
      <c r="H205" s="3">
        <v>7421.0328399364216</v>
      </c>
      <c r="I205" s="3">
        <v>660.58490479255784</v>
      </c>
      <c r="K205" s="3">
        <f t="shared" si="24"/>
        <v>8994.0588283866873</v>
      </c>
      <c r="L205" s="3">
        <f t="shared" si="25"/>
        <v>660.58490479255784</v>
      </c>
      <c r="M205" s="3">
        <f t="shared" si="26"/>
        <v>9654.6437331792458</v>
      </c>
      <c r="O205" s="3">
        <f t="shared" si="27"/>
        <v>9654.6437331792458</v>
      </c>
      <c r="P205" s="3">
        <f t="shared" si="28"/>
        <v>804.55</v>
      </c>
    </row>
    <row r="206" spans="1:16" x14ac:dyDescent="0.25">
      <c r="A206">
        <v>62046</v>
      </c>
      <c r="B206" t="s">
        <v>208</v>
      </c>
      <c r="C206" t="s">
        <v>191</v>
      </c>
      <c r="D206" s="3">
        <v>2949884.65</v>
      </c>
      <c r="E206" s="9">
        <f t="shared" si="23"/>
        <v>3.103636483275372E-2</v>
      </c>
      <c r="F206" s="3">
        <v>685.27895250704864</v>
      </c>
      <c r="G206" s="3">
        <v>1531.8928954150581</v>
      </c>
      <c r="H206" s="3">
        <v>10459.906712299491</v>
      </c>
      <c r="I206" s="3">
        <v>931.09094498261163</v>
      </c>
      <c r="K206" s="3">
        <f t="shared" si="24"/>
        <v>12677.078560221598</v>
      </c>
      <c r="L206" s="3">
        <f t="shared" si="25"/>
        <v>931.09094498261163</v>
      </c>
      <c r="M206" s="3">
        <f t="shared" si="26"/>
        <v>13608.169505204211</v>
      </c>
      <c r="O206" s="3">
        <f t="shared" si="27"/>
        <v>13608.169505204211</v>
      </c>
      <c r="P206" s="3">
        <f t="shared" si="28"/>
        <v>1134.01</v>
      </c>
    </row>
    <row r="207" spans="1:16" x14ac:dyDescent="0.25">
      <c r="A207">
        <v>62047</v>
      </c>
      <c r="B207" t="s">
        <v>209</v>
      </c>
      <c r="C207" t="s">
        <v>191</v>
      </c>
      <c r="D207" s="3">
        <v>7178675.6399999997</v>
      </c>
      <c r="E207" s="9">
        <f t="shared" si="23"/>
        <v>7.5528375721078386E-2</v>
      </c>
      <c r="F207" s="3">
        <v>1667.6568431131932</v>
      </c>
      <c r="G207" s="3">
        <v>3727.929568840987</v>
      </c>
      <c r="H207" s="3">
        <v>25454.648713893559</v>
      </c>
      <c r="I207" s="3">
        <v>2265.8512716323517</v>
      </c>
      <c r="K207" s="3">
        <f t="shared" si="24"/>
        <v>30850.235125847739</v>
      </c>
      <c r="L207" s="3">
        <f t="shared" si="25"/>
        <v>2265.8512716323517</v>
      </c>
      <c r="M207" s="3">
        <f t="shared" si="26"/>
        <v>33116.086397480089</v>
      </c>
      <c r="O207" s="3">
        <f t="shared" si="27"/>
        <v>33116.086397480089</v>
      </c>
      <c r="P207" s="3">
        <f t="shared" si="28"/>
        <v>2759.67</v>
      </c>
    </row>
    <row r="208" spans="1:16" x14ac:dyDescent="0.25">
      <c r="A208">
        <v>62048</v>
      </c>
      <c r="B208" t="s">
        <v>210</v>
      </c>
      <c r="C208" t="s">
        <v>191</v>
      </c>
      <c r="D208" s="3">
        <v>5491515.8099999996</v>
      </c>
      <c r="E208" s="9">
        <f t="shared" si="23"/>
        <v>5.7777407724737662E-2</v>
      </c>
      <c r="F208" s="3">
        <v>1275.7177477948828</v>
      </c>
      <c r="G208" s="3">
        <v>2851.7772904776016</v>
      </c>
      <c r="H208" s="3">
        <v>19472.199728798812</v>
      </c>
      <c r="I208" s="3">
        <v>1733.3222317421298</v>
      </c>
      <c r="K208" s="3">
        <f t="shared" si="24"/>
        <v>23599.694767071298</v>
      </c>
      <c r="L208" s="3">
        <f t="shared" si="25"/>
        <v>1733.3222317421298</v>
      </c>
      <c r="M208" s="3">
        <f t="shared" si="26"/>
        <v>25333.016998813429</v>
      </c>
      <c r="O208" s="3">
        <f t="shared" si="27"/>
        <v>25333.016998813429</v>
      </c>
      <c r="P208" s="3">
        <f t="shared" si="28"/>
        <v>2111.08</v>
      </c>
    </row>
    <row r="209" spans="1:16" x14ac:dyDescent="0.25">
      <c r="A209">
        <v>62105</v>
      </c>
      <c r="B209" t="s">
        <v>211</v>
      </c>
      <c r="C209" t="s">
        <v>212</v>
      </c>
      <c r="D209" s="3">
        <v>2058568.69</v>
      </c>
      <c r="E209" s="9">
        <f>D209/SUM($D$209:$D$227)</f>
        <v>1.4678873728042052E-2</v>
      </c>
      <c r="F209" s="3">
        <v>361.66428050325538</v>
      </c>
      <c r="G209" s="3">
        <v>1704.5254961739711</v>
      </c>
      <c r="H209" s="3">
        <v>5161.0186084109455</v>
      </c>
      <c r="I209" s="3">
        <v>440.36621184126159</v>
      </c>
      <c r="K209" s="3">
        <f t="shared" si="24"/>
        <v>7227.2083850881718</v>
      </c>
      <c r="L209" s="3">
        <f t="shared" si="25"/>
        <v>440.36621184126159</v>
      </c>
      <c r="M209" s="3">
        <f t="shared" si="26"/>
        <v>7667.574596929433</v>
      </c>
      <c r="O209" s="3">
        <f t="shared" si="27"/>
        <v>7667.574596929433</v>
      </c>
      <c r="P209" s="3">
        <f t="shared" si="28"/>
        <v>638.96</v>
      </c>
    </row>
    <row r="210" spans="1:16" x14ac:dyDescent="0.25">
      <c r="A210">
        <v>62115</v>
      </c>
      <c r="B210" t="s">
        <v>213</v>
      </c>
      <c r="C210" t="s">
        <v>212</v>
      </c>
      <c r="D210" s="3">
        <v>6528749.9400000004</v>
      </c>
      <c r="E210" s="9">
        <f t="shared" ref="E210:E227" si="29">D210/SUM($D$209:$D$227)</f>
        <v>4.6554043319886558E-2</v>
      </c>
      <c r="F210" s="3">
        <v>1147.0181496036314</v>
      </c>
      <c r="G210" s="3">
        <v>5405.9020643485474</v>
      </c>
      <c r="H210" s="3">
        <v>16368.168861055514</v>
      </c>
      <c r="I210" s="3">
        <v>1396.6212995965968</v>
      </c>
      <c r="K210" s="3">
        <f t="shared" si="24"/>
        <v>22921.089075007694</v>
      </c>
      <c r="L210" s="3">
        <f t="shared" si="25"/>
        <v>1396.6212995965968</v>
      </c>
      <c r="M210" s="3">
        <f t="shared" si="26"/>
        <v>24317.710374604292</v>
      </c>
      <c r="O210" s="3">
        <f t="shared" si="27"/>
        <v>24317.710374604292</v>
      </c>
      <c r="P210" s="3">
        <f t="shared" si="28"/>
        <v>2026.48</v>
      </c>
    </row>
    <row r="211" spans="1:16" x14ac:dyDescent="0.25">
      <c r="A211">
        <v>62116</v>
      </c>
      <c r="B211" t="s">
        <v>214</v>
      </c>
      <c r="C211" t="s">
        <v>212</v>
      </c>
      <c r="D211" s="3">
        <v>4428867.3099999996</v>
      </c>
      <c r="E211" s="9">
        <f t="shared" si="29"/>
        <v>3.1580575531702695E-2</v>
      </c>
      <c r="F211" s="3">
        <v>778.09553642610683</v>
      </c>
      <c r="G211" s="3">
        <v>3667.1680113168486</v>
      </c>
      <c r="H211" s="3">
        <v>11103.57245406901</v>
      </c>
      <c r="I211" s="3">
        <v>947.41726595108082</v>
      </c>
      <c r="K211" s="3">
        <f t="shared" si="24"/>
        <v>15548.836001811966</v>
      </c>
      <c r="L211" s="3">
        <f t="shared" si="25"/>
        <v>947.41726595108082</v>
      </c>
      <c r="M211" s="3">
        <f t="shared" si="26"/>
        <v>16496.253267763048</v>
      </c>
      <c r="O211" s="3">
        <f t="shared" si="27"/>
        <v>16496.253267763048</v>
      </c>
      <c r="P211" s="3">
        <f t="shared" si="28"/>
        <v>1374.69</v>
      </c>
    </row>
    <row r="212" spans="1:16" x14ac:dyDescent="0.25">
      <c r="A212">
        <v>62125</v>
      </c>
      <c r="B212" t="s">
        <v>215</v>
      </c>
      <c r="C212" t="s">
        <v>212</v>
      </c>
      <c r="D212" s="3">
        <v>2589867.88</v>
      </c>
      <c r="E212" s="9">
        <f t="shared" si="29"/>
        <v>1.8467367043667589E-2</v>
      </c>
      <c r="F212" s="3">
        <v>455.00677629498546</v>
      </c>
      <c r="G212" s="3">
        <v>2144.4491284777241</v>
      </c>
      <c r="H212" s="3">
        <v>6493.0339157183062</v>
      </c>
      <c r="I212" s="3">
        <v>554.02101131002769</v>
      </c>
      <c r="K212" s="3">
        <f t="shared" si="24"/>
        <v>9092.4898204910169</v>
      </c>
      <c r="L212" s="3">
        <f t="shared" si="25"/>
        <v>554.02101131002769</v>
      </c>
      <c r="M212" s="3">
        <f t="shared" si="26"/>
        <v>9646.5108318010443</v>
      </c>
      <c r="O212" s="3">
        <f t="shared" si="27"/>
        <v>9646.5108318010443</v>
      </c>
      <c r="P212" s="3">
        <f t="shared" si="28"/>
        <v>803.88</v>
      </c>
    </row>
    <row r="213" spans="1:16" x14ac:dyDescent="0.25">
      <c r="A213">
        <v>62128</v>
      </c>
      <c r="B213" t="s">
        <v>216</v>
      </c>
      <c r="C213" t="s">
        <v>212</v>
      </c>
      <c r="D213" s="3">
        <v>4294511.8899999997</v>
      </c>
      <c r="E213" s="9">
        <f t="shared" si="29"/>
        <v>3.0622537913410706E-2</v>
      </c>
      <c r="F213" s="3">
        <v>754.49100161409979</v>
      </c>
      <c r="G213" s="3">
        <v>3555.9197250431648</v>
      </c>
      <c r="H213" s="3">
        <v>10766.731217665638</v>
      </c>
      <c r="I213" s="3">
        <v>918.67613740232116</v>
      </c>
      <c r="K213" s="3">
        <f t="shared" si="24"/>
        <v>15077.141944322902</v>
      </c>
      <c r="L213" s="3">
        <f t="shared" si="25"/>
        <v>918.67613740232116</v>
      </c>
      <c r="M213" s="3">
        <f t="shared" si="26"/>
        <v>15995.818081725223</v>
      </c>
      <c r="O213" s="3">
        <f t="shared" si="27"/>
        <v>15995.818081725223</v>
      </c>
      <c r="P213" s="3">
        <f t="shared" si="28"/>
        <v>1332.98</v>
      </c>
    </row>
    <row r="214" spans="1:16" x14ac:dyDescent="0.25">
      <c r="A214">
        <v>62131</v>
      </c>
      <c r="B214" t="s">
        <v>217</v>
      </c>
      <c r="C214" t="s">
        <v>212</v>
      </c>
      <c r="D214" s="3">
        <v>3087027.75</v>
      </c>
      <c r="E214" s="9">
        <f t="shared" si="29"/>
        <v>2.2012425797271681E-2</v>
      </c>
      <c r="F214" s="3">
        <v>542.35142869939079</v>
      </c>
      <c r="G214" s="3">
        <v>2556.1048960049848</v>
      </c>
      <c r="H214" s="3">
        <v>7739.4588481917372</v>
      </c>
      <c r="I214" s="3">
        <v>660.37277391815041</v>
      </c>
      <c r="K214" s="3">
        <f t="shared" si="24"/>
        <v>10837.915172896113</v>
      </c>
      <c r="L214" s="3">
        <f t="shared" si="25"/>
        <v>660.37277391815041</v>
      </c>
      <c r="M214" s="3">
        <f t="shared" si="26"/>
        <v>11498.287946814264</v>
      </c>
      <c r="O214" s="3">
        <f t="shared" si="27"/>
        <v>11498.287946814264</v>
      </c>
      <c r="P214" s="3">
        <f t="shared" si="28"/>
        <v>958.19</v>
      </c>
    </row>
    <row r="215" spans="1:16" x14ac:dyDescent="0.25">
      <c r="A215">
        <v>62132</v>
      </c>
      <c r="B215" t="s">
        <v>218</v>
      </c>
      <c r="C215" t="s">
        <v>212</v>
      </c>
      <c r="D215" s="3">
        <v>1842112.46</v>
      </c>
      <c r="E215" s="9">
        <f t="shared" si="29"/>
        <v>1.3135406326029818E-2</v>
      </c>
      <c r="F215" s="3">
        <v>323.63567982372348</v>
      </c>
      <c r="G215" s="3">
        <v>1525.2965179849086</v>
      </c>
      <c r="H215" s="3">
        <v>4618.3431872004539</v>
      </c>
      <c r="I215" s="3">
        <v>394.06218978089453</v>
      </c>
      <c r="K215" s="3">
        <f t="shared" si="24"/>
        <v>6467.2753850090858</v>
      </c>
      <c r="L215" s="3">
        <f t="shared" si="25"/>
        <v>394.06218978089453</v>
      </c>
      <c r="M215" s="3">
        <f t="shared" si="26"/>
        <v>6861.33757478998</v>
      </c>
      <c r="O215" s="3">
        <f t="shared" si="27"/>
        <v>6861.33757478998</v>
      </c>
      <c r="P215" s="3">
        <f t="shared" si="28"/>
        <v>571.78</v>
      </c>
    </row>
    <row r="216" spans="1:16" x14ac:dyDescent="0.25">
      <c r="A216">
        <v>62135</v>
      </c>
      <c r="B216" t="s">
        <v>219</v>
      </c>
      <c r="C216" t="s">
        <v>212</v>
      </c>
      <c r="D216" s="3">
        <v>1757364.02</v>
      </c>
      <c r="E216" s="9">
        <f t="shared" si="29"/>
        <v>1.253109729546327E-2</v>
      </c>
      <c r="F216" s="3">
        <v>308.74645911165027</v>
      </c>
      <c r="G216" s="3">
        <v>1455.1235490464903</v>
      </c>
      <c r="H216" s="3">
        <v>4405.8711535984085</v>
      </c>
      <c r="I216" s="3">
        <v>375.93291886389812</v>
      </c>
      <c r="K216" s="3">
        <f t="shared" si="24"/>
        <v>6169.7411617565485</v>
      </c>
      <c r="L216" s="3">
        <f t="shared" si="25"/>
        <v>375.93291886389812</v>
      </c>
      <c r="M216" s="3">
        <f t="shared" si="26"/>
        <v>6545.6740806204471</v>
      </c>
      <c r="O216" s="3">
        <f t="shared" si="27"/>
        <v>6545.6740806204471</v>
      </c>
      <c r="P216" s="3">
        <f t="shared" si="28"/>
        <v>545.47</v>
      </c>
    </row>
    <row r="217" spans="1:16" x14ac:dyDescent="0.25">
      <c r="A217">
        <v>62138</v>
      </c>
      <c r="B217" t="s">
        <v>220</v>
      </c>
      <c r="C217" t="s">
        <v>212</v>
      </c>
      <c r="D217" s="3">
        <v>2810377.8</v>
      </c>
      <c r="E217" s="9">
        <f t="shared" si="29"/>
        <v>2.003973977389728E-2</v>
      </c>
      <c r="F217" s="3">
        <v>493.74755863955249</v>
      </c>
      <c r="G217" s="3">
        <v>2327.0346222847261</v>
      </c>
      <c r="H217" s="3">
        <v>7045.8723058034147</v>
      </c>
      <c r="I217" s="3">
        <v>601.19219321691844</v>
      </c>
      <c r="K217" s="3">
        <f t="shared" si="24"/>
        <v>9866.6544867276934</v>
      </c>
      <c r="L217" s="3">
        <f t="shared" si="25"/>
        <v>601.19219321691844</v>
      </c>
      <c r="M217" s="3">
        <f t="shared" si="26"/>
        <v>10467.846679944612</v>
      </c>
      <c r="O217" s="3">
        <f t="shared" si="27"/>
        <v>10467.846679944612</v>
      </c>
      <c r="P217" s="3">
        <f t="shared" si="28"/>
        <v>872.32</v>
      </c>
    </row>
    <row r="218" spans="1:16" x14ac:dyDescent="0.25">
      <c r="A218">
        <v>62139</v>
      </c>
      <c r="B218" t="s">
        <v>221</v>
      </c>
      <c r="C218" t="s">
        <v>212</v>
      </c>
      <c r="D218" s="3">
        <v>23072757.18</v>
      </c>
      <c r="E218" s="9">
        <f t="shared" si="29"/>
        <v>0.1645230935689572</v>
      </c>
      <c r="F218" s="3">
        <v>4053.5893532564219</v>
      </c>
      <c r="G218" s="3">
        <v>19104.586148320879</v>
      </c>
      <c r="H218" s="3">
        <v>57845.497083377508</v>
      </c>
      <c r="I218" s="3">
        <v>4935.6928070687163</v>
      </c>
      <c r="K218" s="3">
        <f t="shared" si="24"/>
        <v>81003.672584954809</v>
      </c>
      <c r="L218" s="3">
        <f t="shared" si="25"/>
        <v>4935.6928070687163</v>
      </c>
      <c r="M218" s="3">
        <f t="shared" si="26"/>
        <v>85939.365392023523</v>
      </c>
      <c r="O218" s="3">
        <f t="shared" si="27"/>
        <v>85939.365392023523</v>
      </c>
      <c r="P218" s="3">
        <f t="shared" si="28"/>
        <v>7161.61</v>
      </c>
    </row>
    <row r="219" spans="1:16" x14ac:dyDescent="0.25">
      <c r="A219">
        <v>62140</v>
      </c>
      <c r="B219" t="s">
        <v>222</v>
      </c>
      <c r="C219" t="s">
        <v>212</v>
      </c>
      <c r="D219" s="3">
        <v>41874725.780000001</v>
      </c>
      <c r="E219" s="9">
        <f t="shared" si="29"/>
        <v>0.29859281116386127</v>
      </c>
      <c r="F219" s="3">
        <v>7356.8555880905878</v>
      </c>
      <c r="G219" s="3">
        <v>34672.895825158732</v>
      </c>
      <c r="H219" s="3">
        <v>104983.7394411578</v>
      </c>
      <c r="I219" s="3">
        <v>8957.7843349158375</v>
      </c>
      <c r="K219" s="3">
        <f t="shared" si="24"/>
        <v>147013.49085440714</v>
      </c>
      <c r="L219" s="3">
        <f t="shared" si="25"/>
        <v>8957.7843349158375</v>
      </c>
      <c r="M219" s="3">
        <f t="shared" si="26"/>
        <v>155971.27518932297</v>
      </c>
      <c r="O219" s="3">
        <f t="shared" si="27"/>
        <v>155971.27518932297</v>
      </c>
      <c r="P219" s="3">
        <f t="shared" si="28"/>
        <v>12997.61</v>
      </c>
    </row>
    <row r="220" spans="1:16" x14ac:dyDescent="0.25">
      <c r="A220">
        <v>62141</v>
      </c>
      <c r="B220" t="s">
        <v>223</v>
      </c>
      <c r="C220" t="s">
        <v>212</v>
      </c>
      <c r="D220" s="3">
        <v>10659318.24</v>
      </c>
      <c r="E220" s="9">
        <f t="shared" si="29"/>
        <v>7.6007561580068259E-2</v>
      </c>
      <c r="F220" s="3">
        <v>1872.7063520648546</v>
      </c>
      <c r="G220" s="3">
        <v>8826.0740582391063</v>
      </c>
      <c r="H220" s="3">
        <v>26723.878613744098</v>
      </c>
      <c r="I220" s="3">
        <v>2280.226847402048</v>
      </c>
      <c r="K220" s="3">
        <f t="shared" si="24"/>
        <v>37422.659024048058</v>
      </c>
      <c r="L220" s="3">
        <f t="shared" si="25"/>
        <v>2280.226847402048</v>
      </c>
      <c r="M220" s="3">
        <f t="shared" si="26"/>
        <v>39702.885871450104</v>
      </c>
      <c r="O220" s="3">
        <f t="shared" si="27"/>
        <v>39702.885871450104</v>
      </c>
      <c r="P220" s="3">
        <f t="shared" si="28"/>
        <v>3308.57</v>
      </c>
    </row>
    <row r="221" spans="1:16" x14ac:dyDescent="0.25">
      <c r="A221">
        <v>62142</v>
      </c>
      <c r="B221" t="s">
        <v>224</v>
      </c>
      <c r="C221" t="s">
        <v>212</v>
      </c>
      <c r="D221" s="3">
        <v>4952174.68</v>
      </c>
      <c r="E221" s="9">
        <f t="shared" si="29"/>
        <v>3.5312082205489606E-2</v>
      </c>
      <c r="F221" s="3">
        <v>870.03397130684948</v>
      </c>
      <c r="G221" s="3">
        <v>4100.4742977836586</v>
      </c>
      <c r="H221" s="3">
        <v>12415.551543039119</v>
      </c>
      <c r="I221" s="3">
        <v>1059.3624661646882</v>
      </c>
      <c r="K221" s="3">
        <f t="shared" si="24"/>
        <v>17386.059812129628</v>
      </c>
      <c r="L221" s="3">
        <f t="shared" si="25"/>
        <v>1059.3624661646882</v>
      </c>
      <c r="M221" s="3">
        <f t="shared" si="26"/>
        <v>18445.422278294318</v>
      </c>
      <c r="O221" s="3">
        <f t="shared" si="27"/>
        <v>18445.422278294318</v>
      </c>
      <c r="P221" s="3">
        <f t="shared" si="28"/>
        <v>1537.12</v>
      </c>
    </row>
    <row r="222" spans="1:16" x14ac:dyDescent="0.25">
      <c r="A222">
        <v>62143</v>
      </c>
      <c r="B222" t="s">
        <v>225</v>
      </c>
      <c r="C222" t="s">
        <v>212</v>
      </c>
      <c r="D222" s="3">
        <v>11241399.84</v>
      </c>
      <c r="E222" s="9">
        <f t="shared" si="29"/>
        <v>8.0158165029602255E-2</v>
      </c>
      <c r="F222" s="3">
        <v>1974.9706700255945</v>
      </c>
      <c r="G222" s="3">
        <v>9308.0462814024431</v>
      </c>
      <c r="H222" s="3">
        <v>28183.210033583004</v>
      </c>
      <c r="I222" s="3">
        <v>2404.7449508880677</v>
      </c>
      <c r="K222" s="3">
        <f t="shared" si="24"/>
        <v>39466.226985011039</v>
      </c>
      <c r="L222" s="3">
        <f t="shared" si="25"/>
        <v>2404.7449508880677</v>
      </c>
      <c r="M222" s="3">
        <f t="shared" si="26"/>
        <v>41870.971935899106</v>
      </c>
      <c r="O222" s="3">
        <f t="shared" si="27"/>
        <v>41870.971935899106</v>
      </c>
      <c r="P222" s="3">
        <f t="shared" si="28"/>
        <v>3489.25</v>
      </c>
    </row>
    <row r="223" spans="1:16" x14ac:dyDescent="0.25">
      <c r="A223">
        <v>62144</v>
      </c>
      <c r="B223" t="s">
        <v>226</v>
      </c>
      <c r="C223" t="s">
        <v>212</v>
      </c>
      <c r="D223" s="3">
        <v>2728207.04</v>
      </c>
      <c r="E223" s="9">
        <f t="shared" si="29"/>
        <v>1.9453811203217791E-2</v>
      </c>
      <c r="F223" s="3">
        <v>479.31120344860392</v>
      </c>
      <c r="G223" s="3">
        <v>2258.996010728853</v>
      </c>
      <c r="H223" s="3">
        <v>6839.8627499953591</v>
      </c>
      <c r="I223" s="3">
        <v>583.61433609653375</v>
      </c>
      <c r="K223" s="3">
        <f t="shared" si="24"/>
        <v>9578.1699641728155</v>
      </c>
      <c r="L223" s="3">
        <f t="shared" si="25"/>
        <v>583.61433609653375</v>
      </c>
      <c r="M223" s="3">
        <f t="shared" si="26"/>
        <v>10161.78430026935</v>
      </c>
      <c r="O223" s="3">
        <f t="shared" si="27"/>
        <v>10161.78430026935</v>
      </c>
      <c r="P223" s="3">
        <f t="shared" si="28"/>
        <v>846.82</v>
      </c>
    </row>
    <row r="224" spans="1:16" x14ac:dyDescent="0.25">
      <c r="A224">
        <v>62145</v>
      </c>
      <c r="B224" t="s">
        <v>227</v>
      </c>
      <c r="C224" t="s">
        <v>212</v>
      </c>
      <c r="D224" s="3">
        <v>8584240.75</v>
      </c>
      <c r="E224" s="9">
        <f t="shared" si="29"/>
        <v>6.1210969851272244E-2</v>
      </c>
      <c r="F224" s="3">
        <v>1508.141685821266</v>
      </c>
      <c r="G224" s="3">
        <v>7107.8790300995843</v>
      </c>
      <c r="H224" s="3">
        <v>21521.470944858065</v>
      </c>
      <c r="I224" s="3">
        <v>1836.3290955381674</v>
      </c>
      <c r="K224" s="3">
        <f t="shared" si="24"/>
        <v>30137.491660778916</v>
      </c>
      <c r="L224" s="3">
        <f t="shared" si="25"/>
        <v>1836.3290955381674</v>
      </c>
      <c r="M224" s="3">
        <f t="shared" si="26"/>
        <v>31973.820756317084</v>
      </c>
      <c r="O224" s="3">
        <f t="shared" si="27"/>
        <v>31973.820756317084</v>
      </c>
      <c r="P224" s="3">
        <f t="shared" si="28"/>
        <v>2664.49</v>
      </c>
    </row>
    <row r="225" spans="1:16" x14ac:dyDescent="0.25">
      <c r="A225">
        <v>62146</v>
      </c>
      <c r="B225" t="s">
        <v>228</v>
      </c>
      <c r="C225" t="s">
        <v>212</v>
      </c>
      <c r="D225" s="3">
        <v>3051093.44</v>
      </c>
      <c r="E225" s="9">
        <f t="shared" si="29"/>
        <v>2.1756191841340717E-2</v>
      </c>
      <c r="F225" s="3">
        <v>536.03822844784565</v>
      </c>
      <c r="G225" s="3">
        <v>2526.3507528083255</v>
      </c>
      <c r="H225" s="3">
        <v>7649.3682704561897</v>
      </c>
      <c r="I225" s="3">
        <v>652.68575524022151</v>
      </c>
      <c r="K225" s="3">
        <f t="shared" si="24"/>
        <v>10711.757251712361</v>
      </c>
      <c r="L225" s="3">
        <f t="shared" si="25"/>
        <v>652.68575524022151</v>
      </c>
      <c r="M225" s="3">
        <f t="shared" si="26"/>
        <v>11364.443006952582</v>
      </c>
      <c r="O225" s="3">
        <f t="shared" si="27"/>
        <v>11364.443006952582</v>
      </c>
      <c r="P225" s="3">
        <f t="shared" si="28"/>
        <v>947.04</v>
      </c>
    </row>
    <row r="226" spans="1:16" x14ac:dyDescent="0.25">
      <c r="A226">
        <v>62147</v>
      </c>
      <c r="B226" t="s">
        <v>229</v>
      </c>
      <c r="C226" t="s">
        <v>212</v>
      </c>
      <c r="D226" s="3">
        <v>2707833.05</v>
      </c>
      <c r="E226" s="9">
        <f t="shared" si="29"/>
        <v>1.9308531996359558E-2</v>
      </c>
      <c r="F226" s="3">
        <v>475.73175309063191</v>
      </c>
      <c r="G226" s="3">
        <v>2242.126043949268</v>
      </c>
      <c r="H226" s="3">
        <v>6788.7833072600388</v>
      </c>
      <c r="I226" s="3">
        <v>579.2559598907867</v>
      </c>
      <c r="K226" s="3">
        <f t="shared" si="24"/>
        <v>9506.6411042999389</v>
      </c>
      <c r="L226" s="3">
        <f t="shared" si="25"/>
        <v>579.2559598907867</v>
      </c>
      <c r="M226" s="3">
        <f t="shared" si="26"/>
        <v>10085.897064190725</v>
      </c>
      <c r="O226" s="3">
        <f t="shared" si="27"/>
        <v>10085.897064190725</v>
      </c>
      <c r="P226" s="3">
        <f t="shared" si="28"/>
        <v>840.49</v>
      </c>
    </row>
    <row r="227" spans="1:16" x14ac:dyDescent="0.25">
      <c r="A227">
        <v>62148</v>
      </c>
      <c r="B227" t="s">
        <v>230</v>
      </c>
      <c r="C227" t="s">
        <v>212</v>
      </c>
      <c r="D227" s="3">
        <v>1971036.5</v>
      </c>
      <c r="E227" s="9">
        <f t="shared" si="29"/>
        <v>1.4054714830459196E-2</v>
      </c>
      <c r="F227" s="3">
        <v>346.28599039760718</v>
      </c>
      <c r="G227" s="3">
        <v>1632.0475408277523</v>
      </c>
      <c r="H227" s="3">
        <v>4941.5674608153013</v>
      </c>
      <c r="I227" s="3">
        <v>421.64144491377584</v>
      </c>
      <c r="K227" s="3">
        <f t="shared" si="24"/>
        <v>6919.9009920406606</v>
      </c>
      <c r="L227" s="3">
        <f t="shared" si="25"/>
        <v>421.64144491377584</v>
      </c>
      <c r="M227" s="3">
        <f t="shared" si="26"/>
        <v>7341.5424369544362</v>
      </c>
      <c r="O227" s="3">
        <f t="shared" si="27"/>
        <v>7341.5424369544362</v>
      </c>
      <c r="P227" s="3">
        <f t="shared" si="28"/>
        <v>611.79999999999995</v>
      </c>
    </row>
    <row r="228" spans="1:16" x14ac:dyDescent="0.25">
      <c r="A228">
        <v>62202</v>
      </c>
      <c r="B228" t="s">
        <v>231</v>
      </c>
      <c r="C228" t="s">
        <v>232</v>
      </c>
      <c r="D228" s="3">
        <v>2368902.5499999998</v>
      </c>
      <c r="E228" s="9">
        <f>D228/SUM($D$228:$D$263)</f>
        <v>2.0357220262141529E-2</v>
      </c>
      <c r="F228" s="3">
        <v>444.97568659008698</v>
      </c>
      <c r="G228" s="3">
        <v>876.68369058912492</v>
      </c>
      <c r="H228" s="3">
        <v>5068.3371286653764</v>
      </c>
      <c r="I228" s="3">
        <v>610.71660786424593</v>
      </c>
      <c r="K228" s="3">
        <f t="shared" si="24"/>
        <v>6389.9965058445887</v>
      </c>
      <c r="L228" s="3">
        <f t="shared" si="25"/>
        <v>610.71660786424593</v>
      </c>
      <c r="M228" s="3">
        <f t="shared" si="26"/>
        <v>7000.7131137088345</v>
      </c>
      <c r="O228" s="3">
        <f t="shared" si="27"/>
        <v>7000.7131137088345</v>
      </c>
      <c r="P228" s="3">
        <f t="shared" si="28"/>
        <v>583.39</v>
      </c>
    </row>
    <row r="229" spans="1:16" x14ac:dyDescent="0.25">
      <c r="A229">
        <v>62205</v>
      </c>
      <c r="B229" t="s">
        <v>233</v>
      </c>
      <c r="C229" t="s">
        <v>232</v>
      </c>
      <c r="D229" s="3">
        <v>2216908.39</v>
      </c>
      <c r="E229" s="9">
        <f t="shared" ref="E229:E263" si="30">D229/SUM($D$228:$D$263)</f>
        <v>1.9051054842344428E-2</v>
      </c>
      <c r="F229" s="3">
        <v>416.42503738601425</v>
      </c>
      <c r="G229" s="3">
        <v>820.43367678556285</v>
      </c>
      <c r="H229" s="3">
        <v>4743.1411240984926</v>
      </c>
      <c r="I229" s="3">
        <v>571.53164527033289</v>
      </c>
      <c r="K229" s="3">
        <f t="shared" si="24"/>
        <v>5979.9998382700696</v>
      </c>
      <c r="L229" s="3">
        <f t="shared" si="25"/>
        <v>571.53164527033289</v>
      </c>
      <c r="M229" s="3">
        <f t="shared" si="26"/>
        <v>6551.5314835404024</v>
      </c>
      <c r="O229" s="3">
        <f t="shared" si="27"/>
        <v>6551.5314835404024</v>
      </c>
      <c r="P229" s="3">
        <f t="shared" si="28"/>
        <v>545.96</v>
      </c>
    </row>
    <row r="230" spans="1:16" x14ac:dyDescent="0.25">
      <c r="A230">
        <v>62206</v>
      </c>
      <c r="B230" t="s">
        <v>234</v>
      </c>
      <c r="C230" t="s">
        <v>232</v>
      </c>
      <c r="D230" s="3">
        <v>1244103.33</v>
      </c>
      <c r="E230" s="9">
        <f t="shared" si="30"/>
        <v>1.0691231480870226E-2</v>
      </c>
      <c r="F230" s="3">
        <v>233.69291128322845</v>
      </c>
      <c r="G230" s="3">
        <v>460.41788372367631</v>
      </c>
      <c r="H230" s="3">
        <v>2661.7959017922603</v>
      </c>
      <c r="I230" s="3">
        <v>320.73694442610679</v>
      </c>
      <c r="K230" s="3">
        <f t="shared" si="24"/>
        <v>3355.9066967991648</v>
      </c>
      <c r="L230" s="3">
        <f t="shared" si="25"/>
        <v>320.73694442610679</v>
      </c>
      <c r="M230" s="3">
        <f t="shared" si="26"/>
        <v>3676.6436412252715</v>
      </c>
      <c r="O230" s="3">
        <f t="shared" si="27"/>
        <v>3676.6436412252715</v>
      </c>
      <c r="P230" s="3">
        <f t="shared" si="28"/>
        <v>306.39</v>
      </c>
    </row>
    <row r="231" spans="1:16" x14ac:dyDescent="0.25">
      <c r="A231">
        <v>62209</v>
      </c>
      <c r="B231" t="s">
        <v>235</v>
      </c>
      <c r="C231" t="s">
        <v>232</v>
      </c>
      <c r="D231" s="3">
        <v>1457039.38</v>
      </c>
      <c r="E231" s="9">
        <f t="shared" si="30"/>
        <v>1.2521102478138721E-2</v>
      </c>
      <c r="F231" s="3">
        <v>273.69091164357718</v>
      </c>
      <c r="G231" s="3">
        <v>539.22127822104403</v>
      </c>
      <c r="H231" s="3">
        <v>3117.3788839821973</v>
      </c>
      <c r="I231" s="3">
        <v>375.63307434416163</v>
      </c>
      <c r="K231" s="3">
        <f t="shared" si="24"/>
        <v>3930.2910738468186</v>
      </c>
      <c r="L231" s="3">
        <f t="shared" si="25"/>
        <v>375.63307434416163</v>
      </c>
      <c r="M231" s="3">
        <f t="shared" si="26"/>
        <v>4305.9241481909803</v>
      </c>
      <c r="O231" s="3">
        <f t="shared" si="27"/>
        <v>4305.9241481909803</v>
      </c>
      <c r="P231" s="3">
        <f t="shared" si="28"/>
        <v>358.83</v>
      </c>
    </row>
    <row r="232" spans="1:16" x14ac:dyDescent="0.25">
      <c r="A232">
        <v>62211</v>
      </c>
      <c r="B232" t="s">
        <v>236</v>
      </c>
      <c r="C232" t="s">
        <v>232</v>
      </c>
      <c r="D232" s="3">
        <v>2879915.65</v>
      </c>
      <c r="E232" s="9">
        <f t="shared" si="30"/>
        <v>2.474862346002308E-2</v>
      </c>
      <c r="F232" s="3">
        <v>540.96460982757048</v>
      </c>
      <c r="G232" s="3">
        <v>1065.7994693058938</v>
      </c>
      <c r="H232" s="3">
        <v>6161.6647828419464</v>
      </c>
      <c r="I232" s="3">
        <v>742.45870380069243</v>
      </c>
      <c r="K232" s="3">
        <f t="shared" si="24"/>
        <v>7768.4288619754107</v>
      </c>
      <c r="L232" s="3">
        <f t="shared" si="25"/>
        <v>742.45870380069243</v>
      </c>
      <c r="M232" s="3">
        <f t="shared" si="26"/>
        <v>8510.8875657761037</v>
      </c>
      <c r="O232" s="3">
        <f t="shared" si="27"/>
        <v>8510.8875657761037</v>
      </c>
      <c r="P232" s="3">
        <f t="shared" si="28"/>
        <v>709.24</v>
      </c>
    </row>
    <row r="233" spans="1:16" x14ac:dyDescent="0.25">
      <c r="A233">
        <v>62214</v>
      </c>
      <c r="B233" t="s">
        <v>237</v>
      </c>
      <c r="C233" t="s">
        <v>232</v>
      </c>
      <c r="D233" s="3">
        <v>2295431.14</v>
      </c>
      <c r="E233" s="9">
        <f t="shared" si="30"/>
        <v>1.9725841957305774E-2</v>
      </c>
      <c r="F233" s="3">
        <v>431.17478494071707</v>
      </c>
      <c r="G233" s="3">
        <v>849.49338389137313</v>
      </c>
      <c r="H233" s="3">
        <v>4911.1428721104185</v>
      </c>
      <c r="I233" s="3">
        <v>591.77525871917317</v>
      </c>
      <c r="K233" s="3">
        <f t="shared" si="24"/>
        <v>6191.811040942509</v>
      </c>
      <c r="L233" s="3">
        <f t="shared" si="25"/>
        <v>591.77525871917317</v>
      </c>
      <c r="M233" s="3">
        <f t="shared" si="26"/>
        <v>6783.5862996616825</v>
      </c>
      <c r="O233" s="3">
        <f t="shared" si="27"/>
        <v>6783.5862996616825</v>
      </c>
      <c r="P233" s="3">
        <f t="shared" si="28"/>
        <v>565.29999999999995</v>
      </c>
    </row>
    <row r="234" spans="1:16" x14ac:dyDescent="0.25">
      <c r="A234">
        <v>62216</v>
      </c>
      <c r="B234" t="s">
        <v>238</v>
      </c>
      <c r="C234" t="s">
        <v>232</v>
      </c>
      <c r="D234" s="3">
        <v>1328575.8999999999</v>
      </c>
      <c r="E234" s="9">
        <f t="shared" si="30"/>
        <v>1.1417148515152268E-2</v>
      </c>
      <c r="F234" s="3">
        <v>249.56027561772973</v>
      </c>
      <c r="G234" s="3">
        <v>491.67950080503243</v>
      </c>
      <c r="H234" s="3">
        <v>2842.5274658174603</v>
      </c>
      <c r="I234" s="3">
        <v>342.51445545456806</v>
      </c>
      <c r="K234" s="3">
        <f t="shared" si="24"/>
        <v>3583.7672422402225</v>
      </c>
      <c r="L234" s="3">
        <f t="shared" si="25"/>
        <v>342.51445545456806</v>
      </c>
      <c r="M234" s="3">
        <f t="shared" si="26"/>
        <v>3926.2816976947906</v>
      </c>
      <c r="O234" s="3">
        <f t="shared" si="27"/>
        <v>3926.2816976947906</v>
      </c>
      <c r="P234" s="3">
        <f t="shared" si="28"/>
        <v>327.19</v>
      </c>
    </row>
    <row r="235" spans="1:16" x14ac:dyDescent="0.25">
      <c r="A235">
        <v>62219</v>
      </c>
      <c r="B235" t="s">
        <v>239</v>
      </c>
      <c r="C235" t="s">
        <v>232</v>
      </c>
      <c r="D235" s="3">
        <v>11284649.810000001</v>
      </c>
      <c r="E235" s="9">
        <f t="shared" si="30"/>
        <v>9.697490585389576E-2</v>
      </c>
      <c r="F235" s="3">
        <v>2119.7135344944627</v>
      </c>
      <c r="G235" s="3">
        <v>4176.2243205980212</v>
      </c>
      <c r="H235" s="3">
        <v>24143.842310444426</v>
      </c>
      <c r="I235" s="3">
        <v>2909.2471756168729</v>
      </c>
      <c r="K235" s="3">
        <f t="shared" si="24"/>
        <v>30439.780165536911</v>
      </c>
      <c r="L235" s="3">
        <f t="shared" si="25"/>
        <v>2909.2471756168729</v>
      </c>
      <c r="M235" s="3">
        <f t="shared" si="26"/>
        <v>33349.027341153786</v>
      </c>
      <c r="O235" s="3">
        <f t="shared" si="27"/>
        <v>33349.027341153786</v>
      </c>
      <c r="P235" s="3">
        <f t="shared" si="28"/>
        <v>2779.09</v>
      </c>
    </row>
    <row r="236" spans="1:16" x14ac:dyDescent="0.25">
      <c r="A236">
        <v>62220</v>
      </c>
      <c r="B236" t="s">
        <v>240</v>
      </c>
      <c r="C236" t="s">
        <v>232</v>
      </c>
      <c r="D236" s="3">
        <v>2845969.35</v>
      </c>
      <c r="E236" s="9">
        <f t="shared" si="30"/>
        <v>2.4456905125647219E-2</v>
      </c>
      <c r="F236" s="3">
        <v>534.58812205280196</v>
      </c>
      <c r="G236" s="3">
        <v>1053.2366192359975</v>
      </c>
      <c r="H236" s="3">
        <v>6089.0356691323886</v>
      </c>
      <c r="I236" s="3">
        <v>733.70715376941655</v>
      </c>
      <c r="K236" s="3">
        <f t="shared" si="24"/>
        <v>7676.8604104211881</v>
      </c>
      <c r="L236" s="3">
        <f t="shared" si="25"/>
        <v>733.70715376941655</v>
      </c>
      <c r="M236" s="3">
        <f t="shared" si="26"/>
        <v>8410.5675641906055</v>
      </c>
      <c r="O236" s="3">
        <f t="shared" si="27"/>
        <v>8410.5675641906055</v>
      </c>
      <c r="P236" s="3">
        <f t="shared" si="28"/>
        <v>700.88</v>
      </c>
    </row>
    <row r="237" spans="1:16" x14ac:dyDescent="0.25">
      <c r="A237">
        <v>62226</v>
      </c>
      <c r="B237" t="s">
        <v>241</v>
      </c>
      <c r="C237" t="s">
        <v>232</v>
      </c>
      <c r="D237" s="3">
        <v>2452357.06</v>
      </c>
      <c r="E237" s="9">
        <f t="shared" si="30"/>
        <v>2.1074388573661604E-2</v>
      </c>
      <c r="F237" s="3">
        <v>460.65181809084851</v>
      </c>
      <c r="G237" s="3">
        <v>907.56854392473701</v>
      </c>
      <c r="H237" s="3">
        <v>5246.8905231845292</v>
      </c>
      <c r="I237" s="3">
        <v>632.23165720984809</v>
      </c>
      <c r="K237" s="3">
        <f t="shared" si="24"/>
        <v>6615.1108852001144</v>
      </c>
      <c r="L237" s="3">
        <f t="shared" si="25"/>
        <v>632.23165720984809</v>
      </c>
      <c r="M237" s="3">
        <f t="shared" si="26"/>
        <v>7247.3425424099623</v>
      </c>
      <c r="O237" s="3">
        <f t="shared" si="27"/>
        <v>7247.3425424099623</v>
      </c>
      <c r="P237" s="3">
        <f t="shared" si="28"/>
        <v>603.95000000000005</v>
      </c>
    </row>
    <row r="238" spans="1:16" x14ac:dyDescent="0.25">
      <c r="A238">
        <v>62232</v>
      </c>
      <c r="B238" t="s">
        <v>242</v>
      </c>
      <c r="C238" t="s">
        <v>232</v>
      </c>
      <c r="D238" s="3">
        <v>1553748.25</v>
      </c>
      <c r="E238" s="9">
        <f t="shared" si="30"/>
        <v>1.335217244675892E-2</v>
      </c>
      <c r="F238" s="3">
        <v>291.8567478986825</v>
      </c>
      <c r="G238" s="3">
        <v>575.01130641967291</v>
      </c>
      <c r="H238" s="3">
        <v>3324.2903740695683</v>
      </c>
      <c r="I238" s="3">
        <v>400.56517340276764</v>
      </c>
      <c r="K238" s="3">
        <f t="shared" si="24"/>
        <v>4191.1584283879238</v>
      </c>
      <c r="L238" s="3">
        <f t="shared" si="25"/>
        <v>400.56517340276764</v>
      </c>
      <c r="M238" s="3">
        <f t="shared" si="26"/>
        <v>4591.7236017906916</v>
      </c>
      <c r="O238" s="3">
        <f t="shared" si="27"/>
        <v>4591.7236017906916</v>
      </c>
      <c r="P238" s="3">
        <f t="shared" si="28"/>
        <v>382.64</v>
      </c>
    </row>
    <row r="239" spans="1:16" x14ac:dyDescent="0.25">
      <c r="A239">
        <v>62233</v>
      </c>
      <c r="B239" t="s">
        <v>243</v>
      </c>
      <c r="C239" t="s">
        <v>232</v>
      </c>
      <c r="D239" s="3">
        <v>3872181.81</v>
      </c>
      <c r="E239" s="9">
        <f t="shared" si="30"/>
        <v>3.3275686246033158E-2</v>
      </c>
      <c r="F239" s="3">
        <v>727.35231742918086</v>
      </c>
      <c r="G239" s="3">
        <v>1433.0174281854179</v>
      </c>
      <c r="H239" s="3">
        <v>8284.6476046748758</v>
      </c>
      <c r="I239" s="3">
        <v>998.2705873809947</v>
      </c>
      <c r="K239" s="3">
        <f t="shared" si="24"/>
        <v>10445.017350289474</v>
      </c>
      <c r="L239" s="3">
        <f t="shared" si="25"/>
        <v>998.2705873809947</v>
      </c>
      <c r="M239" s="3">
        <f t="shared" si="26"/>
        <v>11443.28793767047</v>
      </c>
      <c r="O239" s="3">
        <f t="shared" si="27"/>
        <v>11443.28793767047</v>
      </c>
      <c r="P239" s="3">
        <f t="shared" si="28"/>
        <v>953.61</v>
      </c>
    </row>
    <row r="240" spans="1:16" x14ac:dyDescent="0.25">
      <c r="A240">
        <v>62235</v>
      </c>
      <c r="B240" t="s">
        <v>244</v>
      </c>
      <c r="C240" t="s">
        <v>232</v>
      </c>
      <c r="D240" s="3">
        <v>2167032.9700000002</v>
      </c>
      <c r="E240" s="9">
        <f t="shared" si="30"/>
        <v>1.8622449237353705E-2</v>
      </c>
      <c r="F240" s="3">
        <v>407.05641677371051</v>
      </c>
      <c r="G240" s="3">
        <v>801.97577640663735</v>
      </c>
      <c r="H240" s="3">
        <v>4636.4311866239523</v>
      </c>
      <c r="I240" s="3">
        <v>558.67347712061121</v>
      </c>
      <c r="K240" s="3">
        <f t="shared" si="24"/>
        <v>5845.4633798042996</v>
      </c>
      <c r="L240" s="3">
        <f t="shared" si="25"/>
        <v>558.67347712061121</v>
      </c>
      <c r="M240" s="3">
        <f t="shared" si="26"/>
        <v>6404.1368569249107</v>
      </c>
      <c r="O240" s="3">
        <f t="shared" si="27"/>
        <v>6404.1368569249107</v>
      </c>
      <c r="P240" s="3">
        <f t="shared" si="28"/>
        <v>533.67999999999995</v>
      </c>
    </row>
    <row r="241" spans="1:16" x14ac:dyDescent="0.25">
      <c r="A241">
        <v>62242</v>
      </c>
      <c r="B241" t="s">
        <v>245</v>
      </c>
      <c r="C241" t="s">
        <v>232</v>
      </c>
      <c r="D241" s="3">
        <v>1123999.3899999999</v>
      </c>
      <c r="E241" s="9">
        <f t="shared" si="30"/>
        <v>9.6591154231915194E-3</v>
      </c>
      <c r="F241" s="3">
        <v>211.13253489135252</v>
      </c>
      <c r="G241" s="3">
        <v>415.96980569974278</v>
      </c>
      <c r="H241" s="3">
        <v>2404.8299669119924</v>
      </c>
      <c r="I241" s="3">
        <v>289.77346269574559</v>
      </c>
      <c r="K241" s="3">
        <f t="shared" si="24"/>
        <v>3031.9323075030879</v>
      </c>
      <c r="L241" s="3">
        <f t="shared" si="25"/>
        <v>289.77346269574559</v>
      </c>
      <c r="M241" s="3">
        <f t="shared" si="26"/>
        <v>3321.7057701988333</v>
      </c>
      <c r="O241" s="3">
        <f t="shared" si="27"/>
        <v>3321.7057701988333</v>
      </c>
      <c r="P241" s="3">
        <f t="shared" si="28"/>
        <v>276.81</v>
      </c>
    </row>
    <row r="242" spans="1:16" x14ac:dyDescent="0.25">
      <c r="A242">
        <v>62244</v>
      </c>
      <c r="B242" t="s">
        <v>246</v>
      </c>
      <c r="C242" t="s">
        <v>232</v>
      </c>
      <c r="D242" s="3">
        <v>3119815.99</v>
      </c>
      <c r="E242" s="9">
        <f t="shared" si="30"/>
        <v>2.681021272309456E-2</v>
      </c>
      <c r="F242" s="3">
        <v>586.02759416379627</v>
      </c>
      <c r="G242" s="3">
        <v>1154.5818109200673</v>
      </c>
      <c r="H242" s="3">
        <v>6674.9386616688525</v>
      </c>
      <c r="I242" s="3">
        <v>804.30638169283679</v>
      </c>
      <c r="K242" s="3">
        <f t="shared" si="24"/>
        <v>8415.5480667527154</v>
      </c>
      <c r="L242" s="3">
        <f t="shared" si="25"/>
        <v>804.30638169283679</v>
      </c>
      <c r="M242" s="3">
        <f t="shared" si="26"/>
        <v>9219.8544484455524</v>
      </c>
      <c r="O242" s="3">
        <f t="shared" si="27"/>
        <v>9219.8544484455524</v>
      </c>
      <c r="P242" s="3">
        <f t="shared" si="28"/>
        <v>768.32</v>
      </c>
    </row>
    <row r="243" spans="1:16" x14ac:dyDescent="0.25">
      <c r="A243">
        <v>62245</v>
      </c>
      <c r="B243" t="s">
        <v>247</v>
      </c>
      <c r="C243" t="s">
        <v>232</v>
      </c>
      <c r="D243" s="3">
        <v>1477768.21</v>
      </c>
      <c r="E243" s="9">
        <f t="shared" si="30"/>
        <v>1.2699236170504617E-2</v>
      </c>
      <c r="F243" s="3">
        <v>277.58462409766662</v>
      </c>
      <c r="G243" s="3">
        <v>546.89260568278132</v>
      </c>
      <c r="H243" s="3">
        <v>3161.7288293705342</v>
      </c>
      <c r="I243" s="3">
        <v>380.97708511513849</v>
      </c>
      <c r="K243" s="3">
        <f t="shared" si="24"/>
        <v>3986.2060591509821</v>
      </c>
      <c r="L243" s="3">
        <f t="shared" si="25"/>
        <v>380.97708511513849</v>
      </c>
      <c r="M243" s="3">
        <f t="shared" si="26"/>
        <v>4367.1831442661205</v>
      </c>
      <c r="O243" s="3">
        <f t="shared" si="27"/>
        <v>4367.1831442661205</v>
      </c>
      <c r="P243" s="3">
        <f t="shared" si="28"/>
        <v>363.93</v>
      </c>
    </row>
    <row r="244" spans="1:16" x14ac:dyDescent="0.25">
      <c r="A244">
        <v>62247</v>
      </c>
      <c r="B244" t="s">
        <v>248</v>
      </c>
      <c r="C244" t="s">
        <v>232</v>
      </c>
      <c r="D244" s="3">
        <v>1386638.55</v>
      </c>
      <c r="E244" s="9">
        <f t="shared" si="30"/>
        <v>1.1916111275377941E-2</v>
      </c>
      <c r="F244" s="3">
        <v>260.46678907856835</v>
      </c>
      <c r="G244" s="3">
        <v>513.16733207415098</v>
      </c>
      <c r="H244" s="3">
        <v>2966.7542242308459</v>
      </c>
      <c r="I244" s="3">
        <v>357.48333826133825</v>
      </c>
      <c r="K244" s="3">
        <f t="shared" si="24"/>
        <v>3740.3883453835651</v>
      </c>
      <c r="L244" s="3">
        <f t="shared" si="25"/>
        <v>357.48333826133825</v>
      </c>
      <c r="M244" s="3">
        <f t="shared" si="26"/>
        <v>4097.871683644903</v>
      </c>
      <c r="O244" s="3">
        <f t="shared" si="27"/>
        <v>4097.871683644903</v>
      </c>
      <c r="P244" s="3">
        <f t="shared" si="28"/>
        <v>341.49</v>
      </c>
    </row>
    <row r="245" spans="1:16" x14ac:dyDescent="0.25">
      <c r="A245">
        <v>62252</v>
      </c>
      <c r="B245" t="s">
        <v>249</v>
      </c>
      <c r="C245" t="s">
        <v>232</v>
      </c>
      <c r="D245" s="3">
        <v>1523534.41</v>
      </c>
      <c r="E245" s="9">
        <f t="shared" si="30"/>
        <v>1.3092529095940161E-2</v>
      </c>
      <c r="F245" s="3">
        <v>286.18136703570735</v>
      </c>
      <c r="G245" s="3">
        <v>563.82976551666297</v>
      </c>
      <c r="H245" s="3">
        <v>3259.6469690162216</v>
      </c>
      <c r="I245" s="3">
        <v>392.77587287820484</v>
      </c>
      <c r="K245" s="3">
        <f t="shared" si="24"/>
        <v>4109.6581015685915</v>
      </c>
      <c r="L245" s="3">
        <f t="shared" si="25"/>
        <v>392.77587287820484</v>
      </c>
      <c r="M245" s="3">
        <f t="shared" si="26"/>
        <v>4502.4339744467961</v>
      </c>
      <c r="O245" s="3">
        <f t="shared" si="27"/>
        <v>4502.4339744467961</v>
      </c>
      <c r="P245" s="3">
        <f t="shared" si="28"/>
        <v>375.2</v>
      </c>
    </row>
    <row r="246" spans="1:16" x14ac:dyDescent="0.25">
      <c r="A246">
        <v>62256</v>
      </c>
      <c r="B246" t="s">
        <v>250</v>
      </c>
      <c r="C246" t="s">
        <v>232</v>
      </c>
      <c r="D246" s="3">
        <v>2637837.08</v>
      </c>
      <c r="E246" s="9">
        <f t="shared" si="30"/>
        <v>2.2668315525771313E-2</v>
      </c>
      <c r="F246" s="3">
        <v>495.49246581957976</v>
      </c>
      <c r="G246" s="3">
        <v>976.21100811734163</v>
      </c>
      <c r="H246" s="3">
        <v>5643.7305164512836</v>
      </c>
      <c r="I246" s="3">
        <v>680.04946577313945</v>
      </c>
      <c r="K246" s="3">
        <f t="shared" si="24"/>
        <v>7115.4339903882046</v>
      </c>
      <c r="L246" s="3">
        <f t="shared" si="25"/>
        <v>680.04946577313945</v>
      </c>
      <c r="M246" s="3">
        <f t="shared" si="26"/>
        <v>7795.4834561613443</v>
      </c>
      <c r="O246" s="3">
        <f t="shared" si="27"/>
        <v>7795.4834561613443</v>
      </c>
      <c r="P246" s="3">
        <f t="shared" si="28"/>
        <v>649.62</v>
      </c>
    </row>
    <row r="247" spans="1:16" x14ac:dyDescent="0.25">
      <c r="A247">
        <v>62262</v>
      </c>
      <c r="B247" t="s">
        <v>251</v>
      </c>
      <c r="C247" t="s">
        <v>232</v>
      </c>
      <c r="D247" s="3">
        <v>1561378.59</v>
      </c>
      <c r="E247" s="9">
        <f t="shared" si="30"/>
        <v>1.3417743954567476E-2</v>
      </c>
      <c r="F247" s="3">
        <v>293.2900342871057</v>
      </c>
      <c r="G247" s="3">
        <v>577.83514340344834</v>
      </c>
      <c r="H247" s="3">
        <v>3340.6157123686648</v>
      </c>
      <c r="I247" s="3">
        <v>402.53231863702428</v>
      </c>
      <c r="K247" s="3">
        <f t="shared" si="24"/>
        <v>4211.7408900592191</v>
      </c>
      <c r="L247" s="3">
        <f t="shared" si="25"/>
        <v>402.53231863702428</v>
      </c>
      <c r="M247" s="3">
        <f t="shared" si="26"/>
        <v>4614.2732086962433</v>
      </c>
      <c r="O247" s="3">
        <f t="shared" si="27"/>
        <v>4614.2732086962433</v>
      </c>
      <c r="P247" s="3">
        <f t="shared" si="28"/>
        <v>384.52</v>
      </c>
    </row>
    <row r="248" spans="1:16" x14ac:dyDescent="0.25">
      <c r="A248">
        <v>62264</v>
      </c>
      <c r="B248" t="s">
        <v>252</v>
      </c>
      <c r="C248" t="s">
        <v>232</v>
      </c>
      <c r="D248" s="3">
        <v>5292964.28</v>
      </c>
      <c r="E248" s="9">
        <f t="shared" si="30"/>
        <v>4.5485214107945204E-2</v>
      </c>
      <c r="F248" s="3">
        <v>994.23271530937632</v>
      </c>
      <c r="G248" s="3">
        <v>1958.8207455586603</v>
      </c>
      <c r="H248" s="3">
        <v>11324.453756455117</v>
      </c>
      <c r="I248" s="3">
        <v>1364.556423238356</v>
      </c>
      <c r="K248" s="3">
        <f t="shared" si="24"/>
        <v>14277.507217323153</v>
      </c>
      <c r="L248" s="3">
        <f t="shared" si="25"/>
        <v>1364.556423238356</v>
      </c>
      <c r="M248" s="3">
        <f t="shared" si="26"/>
        <v>15642.06364056151</v>
      </c>
      <c r="O248" s="3">
        <f t="shared" si="27"/>
        <v>15642.06364056151</v>
      </c>
      <c r="P248" s="3">
        <f t="shared" si="28"/>
        <v>1303.51</v>
      </c>
    </row>
    <row r="249" spans="1:16" x14ac:dyDescent="0.25">
      <c r="A249">
        <v>62265</v>
      </c>
      <c r="B249" t="s">
        <v>253</v>
      </c>
      <c r="C249" t="s">
        <v>232</v>
      </c>
      <c r="D249" s="3">
        <v>2089160.78</v>
      </c>
      <c r="E249" s="9">
        <f t="shared" si="30"/>
        <v>1.7953252725185935E-2</v>
      </c>
      <c r="F249" s="3">
        <v>392.42887069271035</v>
      </c>
      <c r="G249" s="3">
        <v>773.15682861013227</v>
      </c>
      <c r="H249" s="3">
        <v>4469.8213309895418</v>
      </c>
      <c r="I249" s="3">
        <v>538.59758175557806</v>
      </c>
      <c r="K249" s="3">
        <f t="shared" si="24"/>
        <v>5635.4070302923847</v>
      </c>
      <c r="L249" s="3">
        <f t="shared" si="25"/>
        <v>538.59758175557806</v>
      </c>
      <c r="M249" s="3">
        <f t="shared" si="26"/>
        <v>6174.0046120479628</v>
      </c>
      <c r="O249" s="3">
        <f t="shared" si="27"/>
        <v>6174.0046120479628</v>
      </c>
      <c r="P249" s="3">
        <f t="shared" si="28"/>
        <v>514.5</v>
      </c>
    </row>
    <row r="250" spans="1:16" x14ac:dyDescent="0.25">
      <c r="A250">
        <v>62266</v>
      </c>
      <c r="B250" t="s">
        <v>254</v>
      </c>
      <c r="C250" t="s">
        <v>232</v>
      </c>
      <c r="D250" s="3">
        <v>2673825.89</v>
      </c>
      <c r="E250" s="9">
        <f t="shared" si="30"/>
        <v>2.2977586218287712E-2</v>
      </c>
      <c r="F250" s="3">
        <v>502.25261956221061</v>
      </c>
      <c r="G250" s="3">
        <v>989.52975049056033</v>
      </c>
      <c r="H250" s="3">
        <v>5720.729640767092</v>
      </c>
      <c r="I250" s="3">
        <v>689.32758654863142</v>
      </c>
      <c r="K250" s="3">
        <f t="shared" si="24"/>
        <v>7212.5120108198626</v>
      </c>
      <c r="L250" s="3">
        <f t="shared" si="25"/>
        <v>689.32758654863142</v>
      </c>
      <c r="M250" s="3">
        <f t="shared" si="26"/>
        <v>7901.8395973684937</v>
      </c>
      <c r="O250" s="3">
        <f t="shared" si="27"/>
        <v>7901.8395973684937</v>
      </c>
      <c r="P250" s="3">
        <f t="shared" si="28"/>
        <v>658.49</v>
      </c>
    </row>
    <row r="251" spans="1:16" x14ac:dyDescent="0.25">
      <c r="A251">
        <v>62267</v>
      </c>
      <c r="B251" t="s">
        <v>255</v>
      </c>
      <c r="C251" t="s">
        <v>232</v>
      </c>
      <c r="D251" s="3">
        <v>12585388.300000001</v>
      </c>
      <c r="E251" s="9">
        <f t="shared" si="30"/>
        <v>0.10815283292581157</v>
      </c>
      <c r="F251" s="3">
        <v>2364.0448188952932</v>
      </c>
      <c r="G251" s="3">
        <v>4657.6017499500749</v>
      </c>
      <c r="H251" s="3">
        <v>26926.810813539305</v>
      </c>
      <c r="I251" s="3">
        <v>3244.5849877743472</v>
      </c>
      <c r="K251" s="3">
        <f t="shared" si="24"/>
        <v>33948.457382384673</v>
      </c>
      <c r="L251" s="3">
        <f t="shared" si="25"/>
        <v>3244.5849877743472</v>
      </c>
      <c r="M251" s="3">
        <f t="shared" si="26"/>
        <v>37193.042370159019</v>
      </c>
      <c r="O251" s="3">
        <f t="shared" si="27"/>
        <v>37193.042370159019</v>
      </c>
      <c r="P251" s="3">
        <f t="shared" si="28"/>
        <v>3099.42</v>
      </c>
    </row>
    <row r="252" spans="1:16" x14ac:dyDescent="0.25">
      <c r="A252">
        <v>62268</v>
      </c>
      <c r="B252" t="s">
        <v>256</v>
      </c>
      <c r="C252" t="s">
        <v>232</v>
      </c>
      <c r="D252" s="3">
        <v>3891158.18</v>
      </c>
      <c r="E252" s="9">
        <f t="shared" si="30"/>
        <v>3.3438760131814529E-2</v>
      </c>
      <c r="F252" s="3">
        <v>730.91684703371766</v>
      </c>
      <c r="G252" s="3">
        <v>1440.0402050765927</v>
      </c>
      <c r="H252" s="3">
        <v>8325.2481100178629</v>
      </c>
      <c r="I252" s="3">
        <v>1003.1628039544358</v>
      </c>
      <c r="K252" s="3">
        <f t="shared" si="24"/>
        <v>10496.205162128173</v>
      </c>
      <c r="L252" s="3">
        <f t="shared" si="25"/>
        <v>1003.1628039544358</v>
      </c>
      <c r="M252" s="3">
        <f t="shared" si="26"/>
        <v>11499.367966082609</v>
      </c>
      <c r="O252" s="3">
        <f t="shared" si="27"/>
        <v>11499.367966082609</v>
      </c>
      <c r="P252" s="3">
        <f t="shared" si="28"/>
        <v>958.28</v>
      </c>
    </row>
    <row r="253" spans="1:16" x14ac:dyDescent="0.25">
      <c r="A253">
        <v>62269</v>
      </c>
      <c r="B253" t="s">
        <v>257</v>
      </c>
      <c r="C253" t="s">
        <v>232</v>
      </c>
      <c r="D253" s="3">
        <v>3115220.67</v>
      </c>
      <c r="E253" s="9">
        <f t="shared" si="30"/>
        <v>2.6770722731657374E-2</v>
      </c>
      <c r="F253" s="3">
        <v>585.16440725384882</v>
      </c>
      <c r="G253" s="3">
        <v>1152.8811744388247</v>
      </c>
      <c r="H253" s="3">
        <v>6665.1068385007366</v>
      </c>
      <c r="I253" s="3">
        <v>803.12168194972116</v>
      </c>
      <c r="K253" s="3">
        <f t="shared" si="24"/>
        <v>8403.1524201934099</v>
      </c>
      <c r="L253" s="3">
        <f t="shared" si="25"/>
        <v>803.12168194972116</v>
      </c>
      <c r="M253" s="3">
        <f t="shared" si="26"/>
        <v>9206.2741021431302</v>
      </c>
      <c r="O253" s="3">
        <f t="shared" si="27"/>
        <v>9206.2741021431302</v>
      </c>
      <c r="P253" s="3">
        <f t="shared" si="28"/>
        <v>767.19</v>
      </c>
    </row>
    <row r="254" spans="1:16" x14ac:dyDescent="0.25">
      <c r="A254">
        <v>62270</v>
      </c>
      <c r="B254" t="s">
        <v>258</v>
      </c>
      <c r="C254" t="s">
        <v>232</v>
      </c>
      <c r="D254" s="3">
        <v>3083701.57</v>
      </c>
      <c r="E254" s="9">
        <f t="shared" si="30"/>
        <v>2.6499862598063247E-2</v>
      </c>
      <c r="F254" s="3">
        <v>579.24384578406534</v>
      </c>
      <c r="G254" s="3">
        <v>1141.2165827855938</v>
      </c>
      <c r="H254" s="3">
        <v>6597.6707910398063</v>
      </c>
      <c r="I254" s="3">
        <v>794.99587794189745</v>
      </c>
      <c r="K254" s="3">
        <f t="shared" si="24"/>
        <v>8318.1312196094659</v>
      </c>
      <c r="L254" s="3">
        <f t="shared" si="25"/>
        <v>794.99587794189745</v>
      </c>
      <c r="M254" s="3">
        <f t="shared" si="26"/>
        <v>9113.1270975513635</v>
      </c>
      <c r="O254" s="3">
        <f t="shared" si="27"/>
        <v>9113.1270975513635</v>
      </c>
      <c r="P254" s="3">
        <f t="shared" si="28"/>
        <v>759.43</v>
      </c>
    </row>
    <row r="255" spans="1:16" x14ac:dyDescent="0.25">
      <c r="A255">
        <v>62271</v>
      </c>
      <c r="B255" t="s">
        <v>259</v>
      </c>
      <c r="C255" t="s">
        <v>232</v>
      </c>
      <c r="D255" s="3">
        <v>6617682.8700000001</v>
      </c>
      <c r="E255" s="9">
        <f t="shared" si="30"/>
        <v>5.6869214738103482E-2</v>
      </c>
      <c r="F255" s="3">
        <v>1243.0684321369436</v>
      </c>
      <c r="G255" s="3">
        <v>2449.0727326964266</v>
      </c>
      <c r="H255" s="3">
        <v>14158.728393345624</v>
      </c>
      <c r="I255" s="3">
        <v>1706.0764421431045</v>
      </c>
      <c r="K255" s="3">
        <f t="shared" si="24"/>
        <v>17850.869558178994</v>
      </c>
      <c r="L255" s="3">
        <f t="shared" si="25"/>
        <v>1706.0764421431045</v>
      </c>
      <c r="M255" s="3">
        <f t="shared" si="26"/>
        <v>19556.946000322099</v>
      </c>
      <c r="O255" s="3">
        <f t="shared" si="27"/>
        <v>19556.946000322099</v>
      </c>
      <c r="P255" s="3">
        <f t="shared" si="28"/>
        <v>1629.75</v>
      </c>
    </row>
    <row r="256" spans="1:16" x14ac:dyDescent="0.25">
      <c r="A256">
        <v>62272</v>
      </c>
      <c r="B256" t="s">
        <v>260</v>
      </c>
      <c r="C256" t="s">
        <v>232</v>
      </c>
      <c r="D256" s="3">
        <v>3618070.69</v>
      </c>
      <c r="E256" s="9">
        <f t="shared" si="30"/>
        <v>3.1091976307901899E-2</v>
      </c>
      <c r="F256" s="3">
        <v>679.61997398931408</v>
      </c>
      <c r="G256" s="3">
        <v>1338.9759596997953</v>
      </c>
      <c r="H256" s="3">
        <v>7740.9693413783361</v>
      </c>
      <c r="I256" s="3">
        <v>932.75928923705692</v>
      </c>
      <c r="K256" s="3">
        <f t="shared" si="24"/>
        <v>9759.5652750674453</v>
      </c>
      <c r="L256" s="3">
        <f t="shared" si="25"/>
        <v>932.75928923705692</v>
      </c>
      <c r="M256" s="3">
        <f t="shared" si="26"/>
        <v>10692.324564304503</v>
      </c>
      <c r="O256" s="3">
        <f t="shared" si="27"/>
        <v>10692.324564304503</v>
      </c>
      <c r="P256" s="3">
        <f t="shared" si="28"/>
        <v>891.03</v>
      </c>
    </row>
    <row r="257" spans="1:16" x14ac:dyDescent="0.25">
      <c r="A257">
        <v>62273</v>
      </c>
      <c r="B257" t="s">
        <v>261</v>
      </c>
      <c r="C257" t="s">
        <v>232</v>
      </c>
      <c r="D257" s="3">
        <v>2576080.5299999998</v>
      </c>
      <c r="E257" s="9">
        <f t="shared" si="30"/>
        <v>2.2137609148263314E-2</v>
      </c>
      <c r="F257" s="3">
        <v>483.89208857413962</v>
      </c>
      <c r="G257" s="3">
        <v>953.3561379699596</v>
      </c>
      <c r="H257" s="3">
        <v>5511.6005496431171</v>
      </c>
      <c r="I257" s="3">
        <v>664.12827444789946</v>
      </c>
      <c r="K257" s="3">
        <f t="shared" si="24"/>
        <v>6948.8487761872166</v>
      </c>
      <c r="L257" s="3">
        <f t="shared" si="25"/>
        <v>664.12827444789946</v>
      </c>
      <c r="M257" s="3">
        <f t="shared" si="26"/>
        <v>7612.977050635116</v>
      </c>
      <c r="O257" s="3">
        <f t="shared" si="27"/>
        <v>7612.977050635116</v>
      </c>
      <c r="P257" s="3">
        <f t="shared" si="28"/>
        <v>634.41</v>
      </c>
    </row>
    <row r="258" spans="1:16" x14ac:dyDescent="0.25">
      <c r="A258">
        <v>62274</v>
      </c>
      <c r="B258" t="s">
        <v>262</v>
      </c>
      <c r="C258" t="s">
        <v>232</v>
      </c>
      <c r="D258" s="3">
        <v>1570379.72</v>
      </c>
      <c r="E258" s="9">
        <f t="shared" si="30"/>
        <v>1.3495095378760999E-2</v>
      </c>
      <c r="F258" s="3">
        <v>294.98081046607365</v>
      </c>
      <c r="G258" s="3">
        <v>581.16628248634242</v>
      </c>
      <c r="H258" s="3">
        <v>3359.8738964501258</v>
      </c>
      <c r="I258" s="3">
        <v>404.85286136282997</v>
      </c>
      <c r="K258" s="3">
        <f t="shared" si="24"/>
        <v>4236.020989402542</v>
      </c>
      <c r="L258" s="3">
        <f t="shared" si="25"/>
        <v>404.85286136282997</v>
      </c>
      <c r="M258" s="3">
        <f t="shared" si="26"/>
        <v>4640.8738507653716</v>
      </c>
      <c r="O258" s="3">
        <f t="shared" si="27"/>
        <v>4640.8738507653716</v>
      </c>
      <c r="P258" s="3">
        <f t="shared" si="28"/>
        <v>386.74</v>
      </c>
    </row>
    <row r="259" spans="1:16" x14ac:dyDescent="0.25">
      <c r="A259">
        <v>62275</v>
      </c>
      <c r="B259" t="s">
        <v>263</v>
      </c>
      <c r="C259" t="s">
        <v>232</v>
      </c>
      <c r="D259" s="3">
        <v>6941243.2000000002</v>
      </c>
      <c r="E259" s="9">
        <f t="shared" si="30"/>
        <v>5.9649738109949745E-2</v>
      </c>
      <c r="F259" s="3">
        <v>1303.8461454266123</v>
      </c>
      <c r="G259" s="3">
        <v>2568.8159717049857</v>
      </c>
      <c r="H259" s="3">
        <v>14850.995297234187</v>
      </c>
      <c r="I259" s="3">
        <v>1789.4921432984922</v>
      </c>
      <c r="K259" s="3">
        <f t="shared" si="24"/>
        <v>18723.657414365785</v>
      </c>
      <c r="L259" s="3">
        <f t="shared" si="25"/>
        <v>1789.4921432984922</v>
      </c>
      <c r="M259" s="3">
        <f t="shared" si="26"/>
        <v>20513.149557664277</v>
      </c>
      <c r="O259" s="3">
        <f t="shared" si="27"/>
        <v>20513.149557664277</v>
      </c>
      <c r="P259" s="3">
        <f t="shared" si="28"/>
        <v>1709.43</v>
      </c>
    </row>
    <row r="260" spans="1:16" x14ac:dyDescent="0.25">
      <c r="A260">
        <v>62276</v>
      </c>
      <c r="B260" t="s">
        <v>264</v>
      </c>
      <c r="C260" t="s">
        <v>232</v>
      </c>
      <c r="D260" s="3">
        <v>1541114.41</v>
      </c>
      <c r="E260" s="9">
        <f t="shared" si="30"/>
        <v>1.3243603242999714E-2</v>
      </c>
      <c r="F260" s="3">
        <v>289.48360189135974</v>
      </c>
      <c r="G260" s="3">
        <v>570.33577365978272</v>
      </c>
      <c r="H260" s="3">
        <v>3297.2598994096388</v>
      </c>
      <c r="I260" s="3">
        <v>397.30809728999139</v>
      </c>
      <c r="K260" s="3">
        <f t="shared" ref="K260:K288" si="31">F260+G260+H260</f>
        <v>4157.0792749607808</v>
      </c>
      <c r="L260" s="3">
        <f t="shared" ref="L260:L288" si="32">I260</f>
        <v>397.30809728999139</v>
      </c>
      <c r="M260" s="3">
        <f t="shared" ref="M260:M288" si="33">K260+L260</f>
        <v>4554.3873722507724</v>
      </c>
      <c r="O260" s="3">
        <f t="shared" ref="O260:O288" si="34">F260+G260+H260+I260</f>
        <v>4554.3873722507724</v>
      </c>
      <c r="P260" s="3">
        <f t="shared" ref="P260:P288" si="35">ROUND(O260/12,2)</f>
        <v>379.53</v>
      </c>
    </row>
    <row r="261" spans="1:16" x14ac:dyDescent="0.25">
      <c r="A261">
        <v>62277</v>
      </c>
      <c r="B261" t="s">
        <v>265</v>
      </c>
      <c r="C261" t="s">
        <v>232</v>
      </c>
      <c r="D261" s="3">
        <v>3294058.52</v>
      </c>
      <c r="E261" s="9">
        <f t="shared" si="30"/>
        <v>2.8307570038296405E-2</v>
      </c>
      <c r="F261" s="3">
        <v>618.7573868772804</v>
      </c>
      <c r="G261" s="3">
        <v>1219.0655036992346</v>
      </c>
      <c r="H261" s="3">
        <v>7047.7357124346563</v>
      </c>
      <c r="I261" s="3">
        <v>849.22710114889219</v>
      </c>
      <c r="K261" s="3">
        <f t="shared" si="31"/>
        <v>8885.5586030111717</v>
      </c>
      <c r="L261" s="3">
        <f t="shared" si="32"/>
        <v>849.22710114889219</v>
      </c>
      <c r="M261" s="3">
        <f t="shared" si="33"/>
        <v>9734.7857041600637</v>
      </c>
      <c r="O261" s="3">
        <f t="shared" si="34"/>
        <v>9734.7857041600637</v>
      </c>
      <c r="P261" s="3">
        <f t="shared" si="35"/>
        <v>811.23</v>
      </c>
    </row>
    <row r="262" spans="1:16" x14ac:dyDescent="0.25">
      <c r="A262">
        <v>62278</v>
      </c>
      <c r="B262" t="s">
        <v>266</v>
      </c>
      <c r="C262" t="s">
        <v>232</v>
      </c>
      <c r="D262" s="3">
        <v>5124313.29</v>
      </c>
      <c r="E262" s="9">
        <f t="shared" si="30"/>
        <v>4.4035907824384393E-2</v>
      </c>
      <c r="F262" s="3">
        <v>962.5532399044688</v>
      </c>
      <c r="G262" s="3">
        <v>1896.4063704571138</v>
      </c>
      <c r="H262" s="3">
        <v>10963.619971036982</v>
      </c>
      <c r="I262" s="3">
        <v>1321.0772347315317</v>
      </c>
      <c r="K262" s="3">
        <f t="shared" si="31"/>
        <v>13822.579581398564</v>
      </c>
      <c r="L262" s="3">
        <f t="shared" si="32"/>
        <v>1321.0772347315317</v>
      </c>
      <c r="M262" s="3">
        <f t="shared" si="33"/>
        <v>15143.656816130097</v>
      </c>
      <c r="O262" s="3">
        <f t="shared" si="34"/>
        <v>15143.656816130097</v>
      </c>
      <c r="P262" s="3">
        <f t="shared" si="35"/>
        <v>1261.97</v>
      </c>
    </row>
    <row r="263" spans="1:16" x14ac:dyDescent="0.25">
      <c r="A263">
        <v>62279</v>
      </c>
      <c r="B263" t="s">
        <v>267</v>
      </c>
      <c r="C263" t="s">
        <v>232</v>
      </c>
      <c r="D263" s="3">
        <v>1554549.63</v>
      </c>
      <c r="E263" s="9">
        <f t="shared" si="30"/>
        <v>1.3359059124800477E-2</v>
      </c>
      <c r="F263" s="3">
        <v>292.00727946686351</v>
      </c>
      <c r="G263" s="3">
        <v>575.30788120953252</v>
      </c>
      <c r="H263" s="3">
        <v>3326.0049503015748</v>
      </c>
      <c r="I263" s="3">
        <v>400.7717737440143</v>
      </c>
      <c r="K263" s="3">
        <f t="shared" si="31"/>
        <v>4193.3201109779711</v>
      </c>
      <c r="L263" s="3">
        <f t="shared" si="32"/>
        <v>400.7717737440143</v>
      </c>
      <c r="M263" s="3">
        <f t="shared" si="33"/>
        <v>4594.0918847219855</v>
      </c>
      <c r="O263" s="3">
        <f t="shared" si="34"/>
        <v>4594.0918847219855</v>
      </c>
      <c r="P263" s="3">
        <f t="shared" si="35"/>
        <v>382.84</v>
      </c>
    </row>
    <row r="264" spans="1:16" x14ac:dyDescent="0.25">
      <c r="A264">
        <v>62311</v>
      </c>
      <c r="B264" t="s">
        <v>268</v>
      </c>
      <c r="C264" t="s">
        <v>269</v>
      </c>
      <c r="D264" s="3">
        <v>1562358.91</v>
      </c>
      <c r="E264" s="9">
        <f>D264/SUM($D$264:$D$288)</f>
        <v>1.4903035385270954E-2</v>
      </c>
      <c r="F264" s="3">
        <v>326.32240175737769</v>
      </c>
      <c r="G264" s="3">
        <v>595.82335470313274</v>
      </c>
      <c r="H264" s="3">
        <v>4072.403449379141</v>
      </c>
      <c r="I264" s="3">
        <v>447.09106155812862</v>
      </c>
      <c r="K264" s="3">
        <f t="shared" si="31"/>
        <v>4994.5492058396512</v>
      </c>
      <c r="L264" s="3">
        <f t="shared" si="32"/>
        <v>447.09106155812862</v>
      </c>
      <c r="M264" s="3">
        <f t="shared" si="33"/>
        <v>5441.64026739778</v>
      </c>
      <c r="O264" s="3">
        <f t="shared" si="34"/>
        <v>5441.64026739778</v>
      </c>
      <c r="P264" s="3">
        <f t="shared" si="35"/>
        <v>453.47</v>
      </c>
    </row>
    <row r="265" spans="1:16" x14ac:dyDescent="0.25">
      <c r="A265">
        <v>62314</v>
      </c>
      <c r="B265" t="s">
        <v>270</v>
      </c>
      <c r="C265" t="s">
        <v>269</v>
      </c>
      <c r="D265" s="3">
        <v>1361301.41</v>
      </c>
      <c r="E265" s="9">
        <f t="shared" ref="E265:E288" si="36">D265/SUM($D$264:$D$288)</f>
        <v>1.2985187304528665E-2</v>
      </c>
      <c r="F265" s="3">
        <v>284.32848738124113</v>
      </c>
      <c r="G265" s="3">
        <v>519.14778843505599</v>
      </c>
      <c r="H265" s="3">
        <v>3548.3322828355031</v>
      </c>
      <c r="I265" s="3">
        <v>389.55561913585996</v>
      </c>
      <c r="K265" s="3">
        <f t="shared" si="31"/>
        <v>4351.8085586518</v>
      </c>
      <c r="L265" s="3">
        <f t="shared" si="32"/>
        <v>389.55561913585996</v>
      </c>
      <c r="M265" s="3">
        <f t="shared" si="33"/>
        <v>4741.3641777876601</v>
      </c>
      <c r="O265" s="3">
        <f t="shared" si="34"/>
        <v>4741.3641777876601</v>
      </c>
      <c r="P265" s="3">
        <f t="shared" si="35"/>
        <v>395.11</v>
      </c>
    </row>
    <row r="266" spans="1:16" x14ac:dyDescent="0.25">
      <c r="A266">
        <v>62326</v>
      </c>
      <c r="B266" t="s">
        <v>271</v>
      </c>
      <c r="C266" t="s">
        <v>269</v>
      </c>
      <c r="D266" s="3">
        <v>2053528.61</v>
      </c>
      <c r="E266" s="9">
        <f t="shared" si="36"/>
        <v>1.9588206873346586E-2</v>
      </c>
      <c r="F266" s="3">
        <v>428.91065798235144</v>
      </c>
      <c r="G266" s="3">
        <v>783.13651079639658</v>
      </c>
      <c r="H266" s="3">
        <v>5352.6734102106884</v>
      </c>
      <c r="I266" s="3">
        <v>587.64620620039761</v>
      </c>
      <c r="K266" s="3">
        <f t="shared" si="31"/>
        <v>6564.720578989436</v>
      </c>
      <c r="L266" s="3">
        <f t="shared" si="32"/>
        <v>587.64620620039761</v>
      </c>
      <c r="M266" s="3">
        <f t="shared" si="33"/>
        <v>7152.3667851898335</v>
      </c>
      <c r="O266" s="3">
        <f t="shared" si="34"/>
        <v>7152.3667851898335</v>
      </c>
      <c r="P266" s="3">
        <f t="shared" si="35"/>
        <v>596.03</v>
      </c>
    </row>
    <row r="267" spans="1:16" x14ac:dyDescent="0.25">
      <c r="A267">
        <v>62330</v>
      </c>
      <c r="B267" t="s">
        <v>272</v>
      </c>
      <c r="C267" t="s">
        <v>269</v>
      </c>
      <c r="D267" s="3">
        <v>1823589.28</v>
      </c>
      <c r="E267" s="9">
        <f t="shared" si="36"/>
        <v>1.7394860677717634E-2</v>
      </c>
      <c r="F267" s="3">
        <v>380.88433448919051</v>
      </c>
      <c r="G267" s="3">
        <v>695.446529895151</v>
      </c>
      <c r="H267" s="3">
        <v>4753.3196287931205</v>
      </c>
      <c r="I267" s="3">
        <v>521.84582033152901</v>
      </c>
      <c r="K267" s="3">
        <f t="shared" si="31"/>
        <v>5829.6504931774616</v>
      </c>
      <c r="L267" s="3">
        <f t="shared" si="32"/>
        <v>521.84582033152901</v>
      </c>
      <c r="M267" s="3">
        <f t="shared" si="33"/>
        <v>6351.4963135089911</v>
      </c>
      <c r="O267" s="3">
        <f t="shared" si="34"/>
        <v>6351.4963135089911</v>
      </c>
      <c r="P267" s="3">
        <f t="shared" si="35"/>
        <v>529.29</v>
      </c>
    </row>
    <row r="268" spans="1:16" x14ac:dyDescent="0.25">
      <c r="A268">
        <v>62332</v>
      </c>
      <c r="B268" t="s">
        <v>273</v>
      </c>
      <c r="C268" t="s">
        <v>269</v>
      </c>
      <c r="D268" s="3">
        <v>1736495.23</v>
      </c>
      <c r="E268" s="9">
        <f t="shared" si="36"/>
        <v>1.6564087607145419E-2</v>
      </c>
      <c r="F268" s="3">
        <v>362.69341856528342</v>
      </c>
      <c r="G268" s="3">
        <v>662.23222253367385</v>
      </c>
      <c r="H268" s="3">
        <v>4526.3025795285575</v>
      </c>
      <c r="I268" s="3">
        <v>496.92262821436259</v>
      </c>
      <c r="K268" s="3">
        <f t="shared" si="31"/>
        <v>5551.2282206275149</v>
      </c>
      <c r="L268" s="3">
        <f t="shared" si="32"/>
        <v>496.92262821436259</v>
      </c>
      <c r="M268" s="3">
        <f t="shared" si="33"/>
        <v>6048.1508488418776</v>
      </c>
      <c r="O268" s="3">
        <f t="shared" si="34"/>
        <v>6048.1508488418776</v>
      </c>
      <c r="P268" s="3">
        <f t="shared" si="35"/>
        <v>504.01</v>
      </c>
    </row>
    <row r="269" spans="1:16" x14ac:dyDescent="0.25">
      <c r="A269">
        <v>62335</v>
      </c>
      <c r="B269" t="s">
        <v>274</v>
      </c>
      <c r="C269" t="s">
        <v>269</v>
      </c>
      <c r="D269" s="3">
        <v>1449092.38</v>
      </c>
      <c r="E269" s="9">
        <f t="shared" si="36"/>
        <v>1.3822608158369004E-2</v>
      </c>
      <c r="F269" s="3">
        <v>302.66496563834653</v>
      </c>
      <c r="G269" s="3">
        <v>552.62787417159279</v>
      </c>
      <c r="H269" s="3">
        <v>3777.1659053559138</v>
      </c>
      <c r="I269" s="3">
        <v>414.67824475107011</v>
      </c>
      <c r="K269" s="3">
        <f t="shared" si="31"/>
        <v>4632.4587451658535</v>
      </c>
      <c r="L269" s="3">
        <f t="shared" si="32"/>
        <v>414.67824475107011</v>
      </c>
      <c r="M269" s="3">
        <f t="shared" si="33"/>
        <v>5047.136989916924</v>
      </c>
      <c r="O269" s="3">
        <f t="shared" si="34"/>
        <v>5047.136989916924</v>
      </c>
      <c r="P269" s="3">
        <f t="shared" si="35"/>
        <v>420.59</v>
      </c>
    </row>
    <row r="270" spans="1:16" x14ac:dyDescent="0.25">
      <c r="A270">
        <v>62343</v>
      </c>
      <c r="B270" t="s">
        <v>275</v>
      </c>
      <c r="C270" t="s">
        <v>269</v>
      </c>
      <c r="D270" s="3">
        <v>1796361.39</v>
      </c>
      <c r="E270" s="9">
        <f t="shared" si="36"/>
        <v>1.7135139172281814E-2</v>
      </c>
      <c r="F270" s="3">
        <v>375.19737587634165</v>
      </c>
      <c r="G270" s="3">
        <v>685.06286410782695</v>
      </c>
      <c r="H270" s="3">
        <v>4682.3481302177288</v>
      </c>
      <c r="I270" s="3">
        <v>514.05417516845444</v>
      </c>
      <c r="K270" s="3">
        <f t="shared" si="31"/>
        <v>5742.6083702018968</v>
      </c>
      <c r="L270" s="3">
        <f t="shared" si="32"/>
        <v>514.05417516845444</v>
      </c>
      <c r="M270" s="3">
        <f t="shared" si="33"/>
        <v>6256.6625453703509</v>
      </c>
      <c r="O270" s="3">
        <f t="shared" si="34"/>
        <v>6256.6625453703509</v>
      </c>
      <c r="P270" s="3">
        <f t="shared" si="35"/>
        <v>521.39</v>
      </c>
    </row>
    <row r="271" spans="1:16" x14ac:dyDescent="0.25">
      <c r="A271">
        <v>62368</v>
      </c>
      <c r="B271" t="s">
        <v>276</v>
      </c>
      <c r="C271" t="s">
        <v>269</v>
      </c>
      <c r="D271" s="3">
        <v>1307007.8799999999</v>
      </c>
      <c r="E271" s="9">
        <f t="shared" si="36"/>
        <v>1.2467291964602405E-2</v>
      </c>
      <c r="F271" s="3">
        <v>272.98845853378111</v>
      </c>
      <c r="G271" s="3">
        <v>498.44233274480416</v>
      </c>
      <c r="H271" s="3">
        <v>3406.812202247253</v>
      </c>
      <c r="I271" s="3">
        <v>374.01875893807215</v>
      </c>
      <c r="K271" s="3">
        <f t="shared" si="31"/>
        <v>4178.2429935258388</v>
      </c>
      <c r="L271" s="3">
        <f t="shared" si="32"/>
        <v>374.01875893807215</v>
      </c>
      <c r="M271" s="3">
        <f t="shared" si="33"/>
        <v>4552.2617524639109</v>
      </c>
      <c r="O271" s="3">
        <f t="shared" si="34"/>
        <v>4552.2617524639109</v>
      </c>
      <c r="P271" s="3">
        <f t="shared" si="35"/>
        <v>379.36</v>
      </c>
    </row>
    <row r="272" spans="1:16" x14ac:dyDescent="0.25">
      <c r="A272">
        <v>62372</v>
      </c>
      <c r="B272" t="s">
        <v>277</v>
      </c>
      <c r="C272" t="s">
        <v>269</v>
      </c>
      <c r="D272" s="3">
        <v>1293909.29</v>
      </c>
      <c r="E272" s="9">
        <f t="shared" si="36"/>
        <v>1.2342347082208414E-2</v>
      </c>
      <c r="F272" s="3">
        <v>270.25261895103432</v>
      </c>
      <c r="G272" s="3">
        <v>493.44703634669236</v>
      </c>
      <c r="H272" s="3">
        <v>3372.6697636842709</v>
      </c>
      <c r="I272" s="3">
        <v>370.27041246625242</v>
      </c>
      <c r="K272" s="3">
        <f t="shared" si="31"/>
        <v>4136.369418981998</v>
      </c>
      <c r="L272" s="3">
        <f t="shared" si="32"/>
        <v>370.27041246625242</v>
      </c>
      <c r="M272" s="3">
        <f t="shared" si="33"/>
        <v>4506.6398314482503</v>
      </c>
      <c r="O272" s="3">
        <f t="shared" si="34"/>
        <v>4506.6398314482503</v>
      </c>
      <c r="P272" s="3">
        <f t="shared" si="35"/>
        <v>375.55</v>
      </c>
    </row>
    <row r="273" spans="1:16" x14ac:dyDescent="0.25">
      <c r="A273">
        <v>62375</v>
      </c>
      <c r="B273" t="s">
        <v>278</v>
      </c>
      <c r="C273" t="s">
        <v>269</v>
      </c>
      <c r="D273" s="3">
        <v>7221684.79</v>
      </c>
      <c r="E273" s="9">
        <f t="shared" si="36"/>
        <v>6.8886235600399304E-2</v>
      </c>
      <c r="F273" s="3">
        <v>1508.3586174239078</v>
      </c>
      <c r="G273" s="3">
        <v>2754.0716993039641</v>
      </c>
      <c r="H273" s="3">
        <v>18823.852740165115</v>
      </c>
      <c r="I273" s="3">
        <v>2066.5870680119792</v>
      </c>
      <c r="K273" s="3">
        <f t="shared" si="31"/>
        <v>23086.283056892986</v>
      </c>
      <c r="L273" s="3">
        <f t="shared" si="32"/>
        <v>2066.5870680119792</v>
      </c>
      <c r="M273" s="3">
        <f t="shared" si="33"/>
        <v>25152.870124904966</v>
      </c>
      <c r="O273" s="3">
        <f t="shared" si="34"/>
        <v>25152.870124904966</v>
      </c>
      <c r="P273" s="3">
        <f t="shared" si="35"/>
        <v>2096.0700000000002</v>
      </c>
    </row>
    <row r="274" spans="1:16" x14ac:dyDescent="0.25">
      <c r="A274">
        <v>62376</v>
      </c>
      <c r="B274" t="s">
        <v>279</v>
      </c>
      <c r="C274" t="s">
        <v>269</v>
      </c>
      <c r="D274" s="3">
        <v>5523504.7800000003</v>
      </c>
      <c r="E274" s="9">
        <f t="shared" si="36"/>
        <v>5.2687629366195546E-2</v>
      </c>
      <c r="F274" s="3">
        <v>1153.6679148377987</v>
      </c>
      <c r="G274" s="3">
        <v>2106.4514220604979</v>
      </c>
      <c r="H274" s="3">
        <v>14397.421600606594</v>
      </c>
      <c r="I274" s="3">
        <v>1580.6288809858663</v>
      </c>
      <c r="K274" s="3">
        <f t="shared" si="31"/>
        <v>17657.540937504891</v>
      </c>
      <c r="L274" s="3">
        <f t="shared" si="32"/>
        <v>1580.6288809858663</v>
      </c>
      <c r="M274" s="3">
        <f t="shared" si="33"/>
        <v>19238.169818490758</v>
      </c>
      <c r="O274" s="3">
        <f t="shared" si="34"/>
        <v>19238.169818490758</v>
      </c>
      <c r="P274" s="3">
        <f t="shared" si="35"/>
        <v>1603.18</v>
      </c>
    </row>
    <row r="275" spans="1:16" x14ac:dyDescent="0.25">
      <c r="A275">
        <v>62377</v>
      </c>
      <c r="B275" t="s">
        <v>280</v>
      </c>
      <c r="C275" t="s">
        <v>269</v>
      </c>
      <c r="D275" s="3">
        <v>2486016.7799999998</v>
      </c>
      <c r="E275" s="9">
        <f t="shared" si="36"/>
        <v>2.3713626749641895E-2</v>
      </c>
      <c r="F275" s="3">
        <v>519.24238487476759</v>
      </c>
      <c r="G275" s="3">
        <v>948.07079745068302</v>
      </c>
      <c r="H275" s="3">
        <v>6479.9856456071439</v>
      </c>
      <c r="I275" s="3">
        <v>711.40880248925691</v>
      </c>
      <c r="K275" s="3">
        <f t="shared" si="31"/>
        <v>7947.2988279325946</v>
      </c>
      <c r="L275" s="3">
        <f t="shared" si="32"/>
        <v>711.40880248925691</v>
      </c>
      <c r="M275" s="3">
        <f t="shared" si="33"/>
        <v>8658.7076304218517</v>
      </c>
      <c r="O275" s="3">
        <f t="shared" si="34"/>
        <v>8658.7076304218517</v>
      </c>
      <c r="P275" s="3">
        <f t="shared" si="35"/>
        <v>721.56</v>
      </c>
    </row>
    <row r="276" spans="1:16" x14ac:dyDescent="0.25">
      <c r="A276">
        <v>62378</v>
      </c>
      <c r="B276" t="s">
        <v>281</v>
      </c>
      <c r="C276" t="s">
        <v>269</v>
      </c>
      <c r="D276" s="3">
        <v>8639911.8800000008</v>
      </c>
      <c r="E276" s="9">
        <f t="shared" si="36"/>
        <v>8.2414425807744079E-2</v>
      </c>
      <c r="F276" s="3">
        <v>1804.5768981812896</v>
      </c>
      <c r="G276" s="3">
        <v>3294.9287437936082</v>
      </c>
      <c r="H276" s="3">
        <v>22520.565996224148</v>
      </c>
      <c r="I276" s="3">
        <v>2472.4327742323226</v>
      </c>
      <c r="K276" s="3">
        <f t="shared" si="31"/>
        <v>27620.071638199046</v>
      </c>
      <c r="L276" s="3">
        <f t="shared" si="32"/>
        <v>2472.4327742323226</v>
      </c>
      <c r="M276" s="3">
        <f t="shared" si="33"/>
        <v>30092.504412431368</v>
      </c>
      <c r="O276" s="3">
        <f t="shared" si="34"/>
        <v>30092.504412431368</v>
      </c>
      <c r="P276" s="3">
        <f t="shared" si="35"/>
        <v>2507.71</v>
      </c>
    </row>
    <row r="277" spans="1:16" x14ac:dyDescent="0.25">
      <c r="A277">
        <v>62379</v>
      </c>
      <c r="B277" t="s">
        <v>282</v>
      </c>
      <c r="C277" t="s">
        <v>269</v>
      </c>
      <c r="D277" s="3">
        <v>19826925.879999999</v>
      </c>
      <c r="E277" s="9">
        <f t="shared" si="36"/>
        <v>0.18912515944929995</v>
      </c>
      <c r="F277" s="3">
        <v>4141.1547828194671</v>
      </c>
      <c r="G277" s="3">
        <v>7561.2238747830115</v>
      </c>
      <c r="H277" s="3">
        <v>51680.341071115705</v>
      </c>
      <c r="I277" s="3">
        <v>5673.7547834789984</v>
      </c>
      <c r="K277" s="3">
        <f t="shared" si="31"/>
        <v>63382.719728718184</v>
      </c>
      <c r="L277" s="3">
        <f t="shared" si="32"/>
        <v>5673.7547834789984</v>
      </c>
      <c r="M277" s="3">
        <f t="shared" si="33"/>
        <v>69056.474512197179</v>
      </c>
      <c r="O277" s="3">
        <f t="shared" si="34"/>
        <v>69056.474512197179</v>
      </c>
      <c r="P277" s="3">
        <f t="shared" si="35"/>
        <v>5754.71</v>
      </c>
    </row>
    <row r="278" spans="1:16" x14ac:dyDescent="0.25">
      <c r="A278">
        <v>62380</v>
      </c>
      <c r="B278" t="s">
        <v>283</v>
      </c>
      <c r="C278" t="s">
        <v>269</v>
      </c>
      <c r="D278" s="3">
        <v>6773407.1200000001</v>
      </c>
      <c r="E278" s="9">
        <f t="shared" si="36"/>
        <v>6.4610202778698417E-2</v>
      </c>
      <c r="F278" s="3">
        <v>1414.7290135010799</v>
      </c>
      <c r="G278" s="3">
        <v>2583.1159070923627</v>
      </c>
      <c r="H278" s="3">
        <v>17655.384011307131</v>
      </c>
      <c r="I278" s="3">
        <v>1938.3060833609525</v>
      </c>
      <c r="K278" s="3">
        <f t="shared" si="31"/>
        <v>21653.228931900572</v>
      </c>
      <c r="L278" s="3">
        <f t="shared" si="32"/>
        <v>1938.3060833609525</v>
      </c>
      <c r="M278" s="3">
        <f t="shared" si="33"/>
        <v>23591.535015261525</v>
      </c>
      <c r="O278" s="3">
        <f t="shared" si="34"/>
        <v>23591.535015261525</v>
      </c>
      <c r="P278" s="3">
        <f t="shared" si="35"/>
        <v>1965.96</v>
      </c>
    </row>
    <row r="279" spans="1:16" x14ac:dyDescent="0.25">
      <c r="A279">
        <v>62381</v>
      </c>
      <c r="B279" t="s">
        <v>284</v>
      </c>
      <c r="C279" t="s">
        <v>269</v>
      </c>
      <c r="D279" s="3">
        <v>3696028.95</v>
      </c>
      <c r="E279" s="9">
        <f t="shared" si="36"/>
        <v>3.525569564987846E-2</v>
      </c>
      <c r="F279" s="3">
        <v>771.97181531662193</v>
      </c>
      <c r="G279" s="3">
        <v>1409.5227120821407</v>
      </c>
      <c r="H279" s="3">
        <v>9633.9713932857885</v>
      </c>
      <c r="I279" s="3">
        <v>1057.6708694963538</v>
      </c>
      <c r="K279" s="3">
        <f t="shared" si="31"/>
        <v>11815.465920684552</v>
      </c>
      <c r="L279" s="3">
        <f t="shared" si="32"/>
        <v>1057.6708694963538</v>
      </c>
      <c r="M279" s="3">
        <f t="shared" si="33"/>
        <v>12873.136790180906</v>
      </c>
      <c r="O279" s="3">
        <f t="shared" si="34"/>
        <v>12873.136790180906</v>
      </c>
      <c r="P279" s="3">
        <f t="shared" si="35"/>
        <v>1072.76</v>
      </c>
    </row>
    <row r="280" spans="1:16" x14ac:dyDescent="0.25">
      <c r="A280">
        <v>62382</v>
      </c>
      <c r="B280" t="s">
        <v>285</v>
      </c>
      <c r="C280" t="s">
        <v>269</v>
      </c>
      <c r="D280" s="3">
        <v>5797516.1399999997</v>
      </c>
      <c r="E280" s="9">
        <f t="shared" si="36"/>
        <v>5.5301370016892899E-2</v>
      </c>
      <c r="F280" s="3">
        <v>1210.8993515657432</v>
      </c>
      <c r="G280" s="3">
        <v>2210.9487732753782</v>
      </c>
      <c r="H280" s="3">
        <v>15111.652370816153</v>
      </c>
      <c r="I280" s="3">
        <v>1659.041100506787</v>
      </c>
      <c r="K280" s="3">
        <f t="shared" si="31"/>
        <v>18533.500495657274</v>
      </c>
      <c r="L280" s="3">
        <f t="shared" si="32"/>
        <v>1659.041100506787</v>
      </c>
      <c r="M280" s="3">
        <f t="shared" si="33"/>
        <v>20192.541596164061</v>
      </c>
      <c r="O280" s="3">
        <f t="shared" si="34"/>
        <v>20192.541596164061</v>
      </c>
      <c r="P280" s="3">
        <f t="shared" si="35"/>
        <v>1682.71</v>
      </c>
    </row>
    <row r="281" spans="1:16" x14ac:dyDescent="0.25">
      <c r="A281">
        <v>62383</v>
      </c>
      <c r="B281" t="s">
        <v>286</v>
      </c>
      <c r="C281" t="s">
        <v>269</v>
      </c>
      <c r="D281" s="3">
        <v>4229597.76</v>
      </c>
      <c r="E281" s="9">
        <f t="shared" si="36"/>
        <v>4.0345303937072155E-2</v>
      </c>
      <c r="F281" s="3">
        <v>883.41577001076178</v>
      </c>
      <c r="G281" s="3">
        <v>1613.0052514041447</v>
      </c>
      <c r="H281" s="3">
        <v>11024.757753844337</v>
      </c>
      <c r="I281" s="3">
        <v>1210.3591181121647</v>
      </c>
      <c r="K281" s="3">
        <f t="shared" si="31"/>
        <v>13521.178775259243</v>
      </c>
      <c r="L281" s="3">
        <f t="shared" si="32"/>
        <v>1210.3591181121647</v>
      </c>
      <c r="M281" s="3">
        <f t="shared" si="33"/>
        <v>14731.537893371407</v>
      </c>
      <c r="O281" s="3">
        <f t="shared" si="34"/>
        <v>14731.537893371407</v>
      </c>
      <c r="P281" s="3">
        <f t="shared" si="35"/>
        <v>1227.6300000000001</v>
      </c>
    </row>
    <row r="282" spans="1:16" x14ac:dyDescent="0.25">
      <c r="A282">
        <v>62384</v>
      </c>
      <c r="B282" t="s">
        <v>287</v>
      </c>
      <c r="C282" t="s">
        <v>269</v>
      </c>
      <c r="D282" s="3">
        <v>3595744.55</v>
      </c>
      <c r="E282" s="9">
        <f t="shared" si="36"/>
        <v>3.4299102416259261E-2</v>
      </c>
      <c r="F282" s="3">
        <v>751.02589433947742</v>
      </c>
      <c r="G282" s="3">
        <v>1371.2781146020452</v>
      </c>
      <c r="H282" s="3">
        <v>9372.5727262670061</v>
      </c>
      <c r="I282" s="3">
        <v>1028.9730724877779</v>
      </c>
      <c r="K282" s="3">
        <f t="shared" si="31"/>
        <v>11494.876735208529</v>
      </c>
      <c r="L282" s="3">
        <f t="shared" si="32"/>
        <v>1028.9730724877779</v>
      </c>
      <c r="M282" s="3">
        <f t="shared" si="33"/>
        <v>12523.849807696306</v>
      </c>
      <c r="O282" s="3">
        <f t="shared" si="34"/>
        <v>12523.849807696306</v>
      </c>
      <c r="P282" s="3">
        <f t="shared" si="35"/>
        <v>1043.6500000000001</v>
      </c>
    </row>
    <row r="283" spans="1:16" x14ac:dyDescent="0.25">
      <c r="A283">
        <v>62385</v>
      </c>
      <c r="B283" t="s">
        <v>288</v>
      </c>
      <c r="C283" t="s">
        <v>269</v>
      </c>
      <c r="D283" s="3">
        <v>2606062.11</v>
      </c>
      <c r="E283" s="9">
        <f t="shared" si="36"/>
        <v>2.4858715620947741E-2</v>
      </c>
      <c r="F283" s="3">
        <v>544.3156763922442</v>
      </c>
      <c r="G283" s="3">
        <v>993.85145052549069</v>
      </c>
      <c r="H283" s="3">
        <v>6792.8926305801797</v>
      </c>
      <c r="I283" s="3">
        <v>745.76146862843223</v>
      </c>
      <c r="K283" s="3">
        <f t="shared" si="31"/>
        <v>8331.0597574979147</v>
      </c>
      <c r="L283" s="3">
        <f t="shared" si="32"/>
        <v>745.76146862843223</v>
      </c>
      <c r="M283" s="3">
        <f t="shared" si="33"/>
        <v>9076.821226126347</v>
      </c>
      <c r="O283" s="3">
        <f t="shared" si="34"/>
        <v>9076.821226126347</v>
      </c>
      <c r="P283" s="3">
        <f t="shared" si="35"/>
        <v>756.4</v>
      </c>
    </row>
    <row r="284" spans="1:16" x14ac:dyDescent="0.25">
      <c r="A284">
        <v>62386</v>
      </c>
      <c r="B284" t="s">
        <v>289</v>
      </c>
      <c r="C284" t="s">
        <v>269</v>
      </c>
      <c r="D284" s="3">
        <v>5462074.2999999998</v>
      </c>
      <c r="E284" s="9">
        <f t="shared" si="36"/>
        <v>5.2101656059220784E-2</v>
      </c>
      <c r="F284" s="3">
        <v>1140.8372255215336</v>
      </c>
      <c r="G284" s="3">
        <v>2083.0242092476469</v>
      </c>
      <c r="H284" s="3">
        <v>14237.298534742671</v>
      </c>
      <c r="I284" s="3">
        <v>1563.0496817766236</v>
      </c>
      <c r="K284" s="3">
        <f t="shared" si="31"/>
        <v>17461.159969511853</v>
      </c>
      <c r="L284" s="3">
        <f t="shared" si="32"/>
        <v>1563.0496817766236</v>
      </c>
      <c r="M284" s="3">
        <f t="shared" si="33"/>
        <v>19024.209651288478</v>
      </c>
      <c r="O284" s="3">
        <f t="shared" si="34"/>
        <v>19024.209651288478</v>
      </c>
      <c r="P284" s="3">
        <f t="shared" si="35"/>
        <v>1585.35</v>
      </c>
    </row>
    <row r="285" spans="1:16" x14ac:dyDescent="0.25">
      <c r="A285">
        <v>62387</v>
      </c>
      <c r="B285" t="s">
        <v>290</v>
      </c>
      <c r="C285" t="s">
        <v>269</v>
      </c>
      <c r="D285" s="3">
        <v>2441439.19</v>
      </c>
      <c r="E285" s="9">
        <f t="shared" si="36"/>
        <v>2.3288409856834533E-2</v>
      </c>
      <c r="F285" s="3">
        <v>509.9316777509124</v>
      </c>
      <c r="G285" s="3">
        <v>931.07062607624459</v>
      </c>
      <c r="H285" s="3">
        <v>6363.7908774786047</v>
      </c>
      <c r="I285" s="3">
        <v>698.65229570503595</v>
      </c>
      <c r="K285" s="3">
        <f t="shared" si="31"/>
        <v>7804.7931813057621</v>
      </c>
      <c r="L285" s="3">
        <f t="shared" si="32"/>
        <v>698.65229570503595</v>
      </c>
      <c r="M285" s="3">
        <f t="shared" si="33"/>
        <v>8503.4454770107986</v>
      </c>
      <c r="O285" s="3">
        <f t="shared" si="34"/>
        <v>8503.4454770107986</v>
      </c>
      <c r="P285" s="3">
        <f t="shared" si="35"/>
        <v>708.62</v>
      </c>
    </row>
    <row r="286" spans="1:16" x14ac:dyDescent="0.25">
      <c r="A286">
        <v>62388</v>
      </c>
      <c r="B286" t="s">
        <v>291</v>
      </c>
      <c r="C286" t="s">
        <v>269</v>
      </c>
      <c r="D286" s="3">
        <v>3157164.47</v>
      </c>
      <c r="E286" s="9">
        <f t="shared" si="36"/>
        <v>3.0115573004624287E-2</v>
      </c>
      <c r="F286" s="3">
        <v>659.42177946388676</v>
      </c>
      <c r="G286" s="3">
        <v>1204.0206087248789</v>
      </c>
      <c r="H286" s="3">
        <v>8229.3814792436333</v>
      </c>
      <c r="I286" s="3">
        <v>903.4671901387286</v>
      </c>
      <c r="K286" s="3">
        <f t="shared" si="31"/>
        <v>10092.823867432398</v>
      </c>
      <c r="L286" s="3">
        <f t="shared" si="32"/>
        <v>903.4671901387286</v>
      </c>
      <c r="M286" s="3">
        <f t="shared" si="33"/>
        <v>10996.291057571127</v>
      </c>
      <c r="O286" s="3">
        <f t="shared" si="34"/>
        <v>10996.291057571127</v>
      </c>
      <c r="P286" s="3">
        <f t="shared" si="35"/>
        <v>916.36</v>
      </c>
    </row>
    <row r="287" spans="1:16" x14ac:dyDescent="0.25">
      <c r="A287">
        <v>62389</v>
      </c>
      <c r="B287" t="s">
        <v>292</v>
      </c>
      <c r="C287" t="s">
        <v>269</v>
      </c>
      <c r="D287" s="3">
        <v>4620082.51</v>
      </c>
      <c r="E287" s="9">
        <f t="shared" si="36"/>
        <v>4.4070061423595333E-2</v>
      </c>
      <c r="F287" s="3">
        <v>964.97444430387247</v>
      </c>
      <c r="G287" s="3">
        <v>1761.9210557153415</v>
      </c>
      <c r="H287" s="3">
        <v>12042.58498461166</v>
      </c>
      <c r="I287" s="3">
        <v>1322.10184270786</v>
      </c>
      <c r="K287" s="3">
        <f t="shared" si="31"/>
        <v>14769.480484630874</v>
      </c>
      <c r="L287" s="3">
        <f t="shared" si="32"/>
        <v>1322.10184270786</v>
      </c>
      <c r="M287" s="3">
        <f t="shared" si="33"/>
        <v>16091.582327338734</v>
      </c>
      <c r="O287" s="3">
        <f t="shared" si="34"/>
        <v>16091.582327338734</v>
      </c>
      <c r="P287" s="3">
        <f t="shared" si="35"/>
        <v>1340.97</v>
      </c>
    </row>
    <row r="288" spans="1:16" ht="15.75" thickBot="1" x14ac:dyDescent="0.3">
      <c r="A288" s="6">
        <v>62390</v>
      </c>
      <c r="B288" s="6" t="s">
        <v>293</v>
      </c>
      <c r="C288" s="6" t="s">
        <v>269</v>
      </c>
      <c r="D288" s="7">
        <v>4374140.42</v>
      </c>
      <c r="E288" s="10">
        <f t="shared" si="36"/>
        <v>4.1724068037224532E-2</v>
      </c>
      <c r="F288" s="7">
        <v>913.60570118835551</v>
      </c>
      <c r="G288" s="7">
        <v>1668.1282401282367</v>
      </c>
      <c r="H288" s="7">
        <v>11401.518831851976</v>
      </c>
      <c r="I288" s="7">
        <v>1251.7220411167359</v>
      </c>
      <c r="J288" s="6"/>
      <c r="K288" s="7">
        <f t="shared" si="31"/>
        <v>13983.252773168568</v>
      </c>
      <c r="L288" s="7">
        <f t="shared" si="32"/>
        <v>1251.7220411167359</v>
      </c>
      <c r="M288" s="7">
        <f t="shared" si="33"/>
        <v>15234.974814285304</v>
      </c>
      <c r="O288" s="7">
        <f t="shared" si="34"/>
        <v>15234.974814285304</v>
      </c>
      <c r="P288" s="7">
        <f t="shared" si="35"/>
        <v>1269.58</v>
      </c>
    </row>
    <row r="289" spans="2:16" s="32" customFormat="1" x14ac:dyDescent="0.25">
      <c r="B289" s="53" t="s">
        <v>295</v>
      </c>
      <c r="C289" s="60"/>
      <c r="D289" s="54">
        <f>SUM(D3:D288)</f>
        <v>1888603767.6400032</v>
      </c>
      <c r="E289" s="60"/>
      <c r="F289" s="54">
        <f>SUM(F3:F288)</f>
        <v>256928.06000000003</v>
      </c>
      <c r="G289" s="54">
        <f>SUM(G3:G288)</f>
        <v>536147.00000000012</v>
      </c>
      <c r="H289" s="54">
        <f>SUM(H3:H288)</f>
        <v>3062334</v>
      </c>
      <c r="I289" s="54">
        <f>SUM(I3:I288)</f>
        <v>360000.00000000017</v>
      </c>
      <c r="J289" s="54"/>
      <c r="K289" s="54">
        <f>SUM(K3:K288)</f>
        <v>3855409.0599999968</v>
      </c>
      <c r="L289" s="54">
        <f>SUM(L3:L288)</f>
        <v>360000.00000000017</v>
      </c>
      <c r="M289" s="54">
        <f>K289+L289</f>
        <v>4215409.0599999968</v>
      </c>
      <c r="N289" s="54"/>
      <c r="O289" s="54">
        <f t="shared" ref="O289" si="37">M289+N289</f>
        <v>4215409.0599999968</v>
      </c>
      <c r="P289" s="54">
        <f>SUM(P3:P288)</f>
        <v>351284.12000000017</v>
      </c>
    </row>
  </sheetData>
  <mergeCells count="1">
    <mergeCell ref="A1:I1"/>
  </mergeCells>
  <pageMargins left="0.7" right="0.7" top="0.78740157499999996" bottom="0.78740157499999996" header="0.3" footer="0.3"/>
  <pageSetup paperSize="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I18"/>
  <sheetViews>
    <sheetView workbookViewId="0">
      <selection activeCell="C14" sqref="C14"/>
    </sheetView>
  </sheetViews>
  <sheetFormatPr baseColWidth="10" defaultRowHeight="15" x14ac:dyDescent="0.25"/>
  <cols>
    <col min="1" max="1" width="20.28515625" customWidth="1"/>
    <col min="2" max="2" width="40.85546875" style="3" customWidth="1"/>
    <col min="3" max="3" width="39.7109375" style="3" bestFit="1" customWidth="1"/>
    <col min="4" max="4" width="39.28515625" style="3" bestFit="1" customWidth="1"/>
    <col min="5" max="5" width="40.7109375" style="3" customWidth="1"/>
    <col min="6" max="6" width="12" bestFit="1" customWidth="1"/>
    <col min="8" max="8" width="19.85546875" bestFit="1" customWidth="1"/>
    <col min="9" max="9" width="12.140625" bestFit="1" customWidth="1"/>
  </cols>
  <sheetData>
    <row r="1" spans="1:9" s="1" customFormat="1" ht="62.25" customHeight="1" x14ac:dyDescent="0.25">
      <c r="A1" s="4" t="s">
        <v>298</v>
      </c>
      <c r="B1" s="11" t="s">
        <v>299</v>
      </c>
      <c r="C1" s="14" t="s">
        <v>300</v>
      </c>
      <c r="D1" s="12" t="s">
        <v>301</v>
      </c>
      <c r="E1" s="12" t="s">
        <v>302</v>
      </c>
      <c r="I1" s="1" t="s">
        <v>314</v>
      </c>
    </row>
    <row r="2" spans="1:9" x14ac:dyDescent="0.25">
      <c r="A2" s="3" t="s">
        <v>5</v>
      </c>
      <c r="B2" s="3">
        <v>17676.371666666666</v>
      </c>
      <c r="C2" s="3">
        <v>25666</v>
      </c>
      <c r="D2" s="3">
        <v>151811</v>
      </c>
      <c r="E2" s="3">
        <v>30000</v>
      </c>
      <c r="H2" t="s">
        <v>5</v>
      </c>
      <c r="I2" s="3">
        <f>SUM(B2:E2)</f>
        <v>225153.37166666667</v>
      </c>
    </row>
    <row r="3" spans="1:9" x14ac:dyDescent="0.25">
      <c r="A3" s="3" t="s">
        <v>20</v>
      </c>
      <c r="B3" s="3">
        <v>29728.871666666666</v>
      </c>
      <c r="C3" s="3">
        <v>54418</v>
      </c>
      <c r="D3" s="3">
        <v>425071</v>
      </c>
      <c r="E3" s="3">
        <v>30000</v>
      </c>
      <c r="H3" t="s">
        <v>20</v>
      </c>
      <c r="I3" s="3">
        <f t="shared" ref="I3:I13" si="0">SUM(B3:E3)</f>
        <v>539217.8716666667</v>
      </c>
    </row>
    <row r="4" spans="1:9" x14ac:dyDescent="0.25">
      <c r="A4" s="3" t="s">
        <v>57</v>
      </c>
      <c r="B4" s="3">
        <v>22699.871666666666</v>
      </c>
      <c r="C4" s="3">
        <v>42695</v>
      </c>
      <c r="D4" s="3">
        <v>291477</v>
      </c>
      <c r="E4" s="3">
        <v>30000</v>
      </c>
      <c r="H4" t="s">
        <v>57</v>
      </c>
      <c r="I4" s="3">
        <f t="shared" si="0"/>
        <v>386871.87166666664</v>
      </c>
    </row>
    <row r="5" spans="1:9" x14ac:dyDescent="0.25">
      <c r="A5" s="3" t="s">
        <v>86</v>
      </c>
      <c r="B5" s="3">
        <v>18973.371666666666</v>
      </c>
      <c r="C5" s="3">
        <v>26407</v>
      </c>
      <c r="D5" s="3">
        <v>188246</v>
      </c>
      <c r="E5" s="3">
        <v>30000</v>
      </c>
      <c r="H5" t="s">
        <v>86</v>
      </c>
      <c r="I5" s="3">
        <f t="shared" si="0"/>
        <v>263626.3716666667</v>
      </c>
    </row>
    <row r="6" spans="1:9" x14ac:dyDescent="0.25">
      <c r="A6" s="3" t="s">
        <v>102</v>
      </c>
      <c r="B6" s="3">
        <v>18663.371666666666</v>
      </c>
      <c r="C6" s="3">
        <v>26407</v>
      </c>
      <c r="D6" s="3">
        <v>188246</v>
      </c>
      <c r="E6" s="3">
        <v>30000</v>
      </c>
      <c r="H6" t="s">
        <v>102</v>
      </c>
      <c r="I6" s="3">
        <f t="shared" si="0"/>
        <v>263316.3716666667</v>
      </c>
    </row>
    <row r="7" spans="1:9" x14ac:dyDescent="0.25">
      <c r="A7" s="3" t="s">
        <v>131</v>
      </c>
      <c r="B7" s="3">
        <v>14664.871666666666</v>
      </c>
      <c r="C7" s="3">
        <v>19743</v>
      </c>
      <c r="D7" s="3">
        <v>109304</v>
      </c>
      <c r="E7" s="3">
        <v>30000</v>
      </c>
      <c r="H7" t="s">
        <v>131</v>
      </c>
      <c r="I7" s="3">
        <f t="shared" si="0"/>
        <v>173711.87166666667</v>
      </c>
    </row>
    <row r="8" spans="1:9" x14ac:dyDescent="0.25">
      <c r="A8" s="3" t="s">
        <v>145</v>
      </c>
      <c r="B8" s="3">
        <v>19302.371666666666</v>
      </c>
      <c r="C8" s="3">
        <v>29738</v>
      </c>
      <c r="D8" s="3">
        <v>176101</v>
      </c>
      <c r="E8" s="3">
        <v>30000</v>
      </c>
      <c r="H8" t="s">
        <v>145</v>
      </c>
      <c r="I8" s="3">
        <f t="shared" si="0"/>
        <v>255141.37166666667</v>
      </c>
    </row>
    <row r="9" spans="1:9" x14ac:dyDescent="0.25">
      <c r="A9" s="3" t="s">
        <v>160</v>
      </c>
      <c r="B9" s="3">
        <v>24745.921666666665</v>
      </c>
      <c r="C9" s="3">
        <v>41091</v>
      </c>
      <c r="D9" s="3">
        <v>321232</v>
      </c>
      <c r="E9" s="3">
        <v>30000</v>
      </c>
      <c r="H9" t="s">
        <v>160</v>
      </c>
      <c r="I9" s="3">
        <f t="shared" si="0"/>
        <v>417068.92166666663</v>
      </c>
    </row>
    <row r="10" spans="1:9" x14ac:dyDescent="0.25">
      <c r="A10" s="3" t="s">
        <v>191</v>
      </c>
      <c r="B10" s="3">
        <v>22079.871666666666</v>
      </c>
      <c r="C10" s="3">
        <v>49358</v>
      </c>
      <c r="D10" s="3">
        <v>337021</v>
      </c>
      <c r="E10" s="3">
        <v>30000</v>
      </c>
      <c r="H10" t="s">
        <v>191</v>
      </c>
      <c r="I10" s="3">
        <f t="shared" si="0"/>
        <v>438458.8716666667</v>
      </c>
    </row>
    <row r="11" spans="1:9" x14ac:dyDescent="0.25">
      <c r="A11" s="3" t="s">
        <v>212</v>
      </c>
      <c r="B11" s="3">
        <v>24638.421666666665</v>
      </c>
      <c r="C11" s="3">
        <v>59354</v>
      </c>
      <c r="D11" s="3">
        <v>351595</v>
      </c>
      <c r="E11" s="3">
        <v>30000</v>
      </c>
      <c r="H11" t="s">
        <v>212</v>
      </c>
      <c r="I11" s="3">
        <f t="shared" si="0"/>
        <v>465587.42166666663</v>
      </c>
    </row>
    <row r="12" spans="1:9" x14ac:dyDescent="0.25">
      <c r="A12" s="3" t="s">
        <v>232</v>
      </c>
      <c r="B12" s="3">
        <v>21858.371666666666</v>
      </c>
      <c r="C12" s="3">
        <v>43065</v>
      </c>
      <c r="D12" s="3">
        <v>248970</v>
      </c>
      <c r="E12" s="3">
        <v>30000</v>
      </c>
      <c r="H12" t="s">
        <v>232</v>
      </c>
      <c r="I12" s="3">
        <f t="shared" si="0"/>
        <v>343893.37166666664</v>
      </c>
    </row>
    <row r="13" spans="1:9" ht="15.75" thickBot="1" x14ac:dyDescent="0.3">
      <c r="A13" s="7" t="s">
        <v>269</v>
      </c>
      <c r="B13" s="7">
        <v>21896.371666666666</v>
      </c>
      <c r="C13" s="7">
        <v>39980</v>
      </c>
      <c r="D13" s="7">
        <v>273260</v>
      </c>
      <c r="E13" s="7">
        <v>30000</v>
      </c>
      <c r="H13" t="s">
        <v>269</v>
      </c>
      <c r="I13" s="7">
        <f t="shared" si="0"/>
        <v>365136.37166666664</v>
      </c>
    </row>
    <row r="14" spans="1:9" x14ac:dyDescent="0.25">
      <c r="B14" s="5">
        <f t="shared" ref="B14:C14" si="1">SUM(B2:B13)</f>
        <v>256928.06000000003</v>
      </c>
      <c r="C14" s="5">
        <f t="shared" si="1"/>
        <v>457922</v>
      </c>
      <c r="D14" s="5">
        <f>SUM(D2:D13)</f>
        <v>3062334</v>
      </c>
      <c r="E14" s="5">
        <f>SUM(E2:E13)</f>
        <v>360000</v>
      </c>
      <c r="F14" s="57"/>
      <c r="I14" s="3">
        <f>SUM(I2:I13)</f>
        <v>4137184.0599999996</v>
      </c>
    </row>
    <row r="15" spans="1:9" x14ac:dyDescent="0.25">
      <c r="B15" s="24"/>
      <c r="C15" s="24"/>
      <c r="D15" s="24"/>
      <c r="E15" s="24"/>
      <c r="F15" s="24"/>
    </row>
    <row r="16" spans="1:9" x14ac:dyDescent="0.25">
      <c r="A16" s="32"/>
      <c r="B16" s="34"/>
      <c r="C16" s="34"/>
      <c r="D16" s="34"/>
      <c r="E16" s="34"/>
      <c r="F16" s="33"/>
      <c r="G16" s="32"/>
      <c r="H16" s="32"/>
    </row>
    <row r="17" spans="1:8" x14ac:dyDescent="0.25">
      <c r="A17" s="32"/>
      <c r="B17" s="33"/>
      <c r="C17" s="33"/>
      <c r="D17" s="33"/>
      <c r="E17" s="34"/>
      <c r="F17" s="33"/>
      <c r="G17" s="32"/>
      <c r="H17" s="32"/>
    </row>
    <row r="18" spans="1:8" x14ac:dyDescent="0.25">
      <c r="A18" s="32"/>
      <c r="B18" s="33"/>
      <c r="C18" s="33"/>
      <c r="D18" s="33"/>
      <c r="E18" s="33"/>
      <c r="F18" s="32"/>
      <c r="G18" s="32"/>
      <c r="H18" s="32"/>
    </row>
  </sheetData>
  <pageMargins left="0.7" right="0.7" top="0.78740157499999996" bottom="0.78740157499999996" header="0.3" footer="0.3"/>
  <pageSetup paperSize="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P293"/>
  <sheetViews>
    <sheetView workbookViewId="0">
      <selection activeCell="L270" sqref="L270"/>
    </sheetView>
  </sheetViews>
  <sheetFormatPr baseColWidth="10" defaultRowHeight="15" x14ac:dyDescent="0.25"/>
  <cols>
    <col min="1" max="1" width="8.85546875" customWidth="1"/>
    <col min="2" max="2" width="31.5703125" bestFit="1" customWidth="1"/>
    <col min="3" max="3" width="19.85546875" bestFit="1" customWidth="1"/>
    <col min="4" max="4" width="20.7109375" style="3" customWidth="1"/>
    <col min="5" max="5" width="15.85546875" style="9" customWidth="1"/>
    <col min="6" max="6" width="20.85546875" style="3" customWidth="1"/>
    <col min="7" max="7" width="21.5703125" style="3" customWidth="1"/>
    <col min="8" max="8" width="20.42578125" style="3" customWidth="1"/>
    <col min="9" max="9" width="20.7109375" style="3" customWidth="1"/>
    <col min="10" max="10" width="15" customWidth="1"/>
    <col min="11" max="11" width="24.140625" style="3" customWidth="1"/>
    <col min="12" max="12" width="25.140625" customWidth="1"/>
    <col min="13" max="13" width="29.28515625" customWidth="1"/>
    <col min="15" max="15" width="16" customWidth="1"/>
    <col min="16" max="16" width="13" style="3" bestFit="1" customWidth="1"/>
  </cols>
  <sheetData>
    <row r="1" spans="1:16" ht="30.75" customHeight="1" x14ac:dyDescent="0.25">
      <c r="A1" s="65" t="s">
        <v>335</v>
      </c>
      <c r="B1" s="65"/>
      <c r="C1" s="65"/>
      <c r="D1" s="65"/>
      <c r="E1" s="65"/>
      <c r="F1" s="65"/>
      <c r="G1" s="65"/>
      <c r="H1" s="65"/>
      <c r="I1" s="65"/>
    </row>
    <row r="2" spans="1:16" ht="60" x14ac:dyDescent="0.25">
      <c r="A2" s="2" t="s">
        <v>0</v>
      </c>
      <c r="B2" s="2" t="s">
        <v>1</v>
      </c>
      <c r="C2" s="2" t="s">
        <v>2</v>
      </c>
      <c r="D2" s="4" t="s">
        <v>294</v>
      </c>
      <c r="E2" s="13" t="s">
        <v>296</v>
      </c>
      <c r="F2" s="11" t="s">
        <v>299</v>
      </c>
      <c r="G2" s="14" t="s">
        <v>300</v>
      </c>
      <c r="H2" s="12" t="s">
        <v>301</v>
      </c>
      <c r="I2" s="12" t="s">
        <v>302</v>
      </c>
      <c r="K2" s="17" t="s">
        <v>303</v>
      </c>
      <c r="L2" s="17" t="s">
        <v>304</v>
      </c>
      <c r="M2" s="18" t="s">
        <v>305</v>
      </c>
      <c r="O2" s="61" t="s">
        <v>297</v>
      </c>
      <c r="P2" s="59" t="s">
        <v>306</v>
      </c>
    </row>
    <row r="3" spans="1:16" x14ac:dyDescent="0.25">
      <c r="A3">
        <v>60101</v>
      </c>
      <c r="B3" t="s">
        <v>3</v>
      </c>
      <c r="C3" t="s">
        <v>3</v>
      </c>
      <c r="D3" s="15">
        <v>0</v>
      </c>
      <c r="E3" s="16">
        <v>0</v>
      </c>
      <c r="F3" s="3">
        <v>0</v>
      </c>
      <c r="G3" s="3">
        <v>0</v>
      </c>
      <c r="H3" s="3">
        <v>0</v>
      </c>
      <c r="I3" s="3">
        <v>0</v>
      </c>
      <c r="K3" s="3">
        <f>F3+G3+H3</f>
        <v>0</v>
      </c>
      <c r="L3" s="3">
        <f>I3</f>
        <v>0</v>
      </c>
      <c r="M3" s="3">
        <f>K3+L3</f>
        <v>0</v>
      </c>
      <c r="O3" s="3">
        <f>F3+G3+H3+I3</f>
        <v>0</v>
      </c>
      <c r="P3" s="3">
        <f>ROUND(O3/12,2)</f>
        <v>0</v>
      </c>
    </row>
    <row r="4" spans="1:16" x14ac:dyDescent="0.25">
      <c r="A4">
        <v>60305</v>
      </c>
      <c r="B4" t="s">
        <v>4</v>
      </c>
      <c r="C4" t="s">
        <v>5</v>
      </c>
      <c r="D4" s="3">
        <v>5025330.5599999996</v>
      </c>
      <c r="E4" s="9">
        <f>D4/SUM($D$4:$D$18)</f>
        <v>5.4277049838462391E-2</v>
      </c>
      <c r="F4" s="3">
        <f>Kostenersätze_PLAN!$B$2*'Aufteilung Kostenersätze_PLAN'!E4</f>
        <v>959.42130591485113</v>
      </c>
      <c r="G4" s="3">
        <f>Kostenersätze_PLAN!$C$2*'Aufteilung Kostenersätze_PLAN'!E4</f>
        <v>1393.0747611539757</v>
      </c>
      <c r="H4" s="3">
        <f>Kostenersätze_PLAN!$D$2*'Aufteilung Kostenersätze_PLAN'!E4</f>
        <v>8239.853213026814</v>
      </c>
      <c r="I4" s="3">
        <f>Kostenersätze_PLAN!$E$2*'Aufteilung Kostenersätze_PLAN'!E4</f>
        <v>1628.3114951538716</v>
      </c>
      <c r="K4" s="3">
        <f t="shared" ref="K4:K67" si="0">F4+G4+H4</f>
        <v>10592.349280095641</v>
      </c>
      <c r="L4" s="3">
        <f t="shared" ref="L4:L67" si="1">I4</f>
        <v>1628.3114951538716</v>
      </c>
      <c r="M4" s="3">
        <f t="shared" ref="M4:M67" si="2">K4+L4</f>
        <v>12220.660775249513</v>
      </c>
      <c r="O4" s="3">
        <f t="shared" ref="O4:O67" si="3">F4+G4+H4+I4</f>
        <v>12220.660775249513</v>
      </c>
      <c r="P4" s="3">
        <f t="shared" ref="P4:P67" si="4">ROUND(O4/12,2)</f>
        <v>1018.39</v>
      </c>
    </row>
    <row r="5" spans="1:16" x14ac:dyDescent="0.25">
      <c r="A5">
        <v>60318</v>
      </c>
      <c r="B5" t="s">
        <v>6</v>
      </c>
      <c r="C5" t="s">
        <v>5</v>
      </c>
      <c r="D5" s="3">
        <v>10313026.109999999</v>
      </c>
      <c r="E5" s="9">
        <f>D5/SUM(D$4:D$18)</f>
        <v>0.11138782324357863</v>
      </c>
      <c r="F5" s="3">
        <f>Kostenersätze_PLAN!$B$2*'Aufteilung Kostenersätze_PLAN'!E5</f>
        <v>1968.9325627944679</v>
      </c>
      <c r="G5" s="3">
        <f>Kostenersätze_PLAN!$C$2*'Aufteilung Kostenersätze_PLAN'!E5</f>
        <v>2858.8798713696892</v>
      </c>
      <c r="H5" s="3">
        <f>Kostenersätze_PLAN!$D$2*'Aufteilung Kostenersätze_PLAN'!E5</f>
        <v>16909.896834430914</v>
      </c>
      <c r="I5" s="3">
        <f>Kostenersätze_PLAN!$E$2*'Aufteilung Kostenersätze_PLAN'!E5</f>
        <v>3341.6346973073587</v>
      </c>
      <c r="K5" s="3">
        <f t="shared" si="0"/>
        <v>21737.70926859507</v>
      </c>
      <c r="L5" s="3">
        <f t="shared" si="1"/>
        <v>3341.6346973073587</v>
      </c>
      <c r="M5" s="3">
        <f t="shared" si="2"/>
        <v>25079.34396590243</v>
      </c>
      <c r="O5" s="3">
        <f t="shared" si="3"/>
        <v>25079.34396590243</v>
      </c>
      <c r="P5" s="3">
        <f t="shared" si="4"/>
        <v>2089.9499999999998</v>
      </c>
    </row>
    <row r="6" spans="1:16" x14ac:dyDescent="0.25">
      <c r="A6">
        <v>60323</v>
      </c>
      <c r="B6" t="s">
        <v>7</v>
      </c>
      <c r="C6" t="s">
        <v>5</v>
      </c>
      <c r="D6" s="3">
        <v>2145484.66</v>
      </c>
      <c r="E6" s="9">
        <f>D6/SUM(D$4:D$18)</f>
        <v>2.3172719968987784E-2</v>
      </c>
      <c r="F6" s="3">
        <f>Kostenersätze_PLAN!$B$2*'Aufteilung Kostenersätze_PLAN'!E6</f>
        <v>409.60961069941652</v>
      </c>
      <c r="G6" s="3">
        <f>Kostenersätze_PLAN!$C$2*'Aufteilung Kostenersätze_PLAN'!E6</f>
        <v>594.75103072404045</v>
      </c>
      <c r="H6" s="3">
        <f>Kostenersätze_PLAN!$D$2*'Aufteilung Kostenersätze_PLAN'!E6</f>
        <v>3517.8737912120046</v>
      </c>
      <c r="I6" s="3">
        <f>Kostenersätze_PLAN!$E$2*'Aufteilung Kostenersätze_PLAN'!E6</f>
        <v>695.18159906963353</v>
      </c>
      <c r="K6" s="3">
        <f t="shared" si="0"/>
        <v>4522.2344326354614</v>
      </c>
      <c r="L6" s="3">
        <f t="shared" si="1"/>
        <v>695.18159906963353</v>
      </c>
      <c r="M6" s="3">
        <f t="shared" si="2"/>
        <v>5217.4160317050946</v>
      </c>
      <c r="O6" s="3">
        <f t="shared" si="3"/>
        <v>5217.4160317050946</v>
      </c>
      <c r="P6" s="3">
        <f t="shared" si="4"/>
        <v>434.78</v>
      </c>
    </row>
    <row r="7" spans="1:16" x14ac:dyDescent="0.25">
      <c r="A7">
        <v>60324</v>
      </c>
      <c r="B7" t="s">
        <v>8</v>
      </c>
      <c r="C7" t="s">
        <v>5</v>
      </c>
      <c r="D7" s="3">
        <v>2618715.91</v>
      </c>
      <c r="E7" s="9">
        <f t="shared" ref="E7:E18" si="5">D7/SUM(D$4:D$18)</f>
        <v>2.8283945157996617E-2</v>
      </c>
      <c r="F7" s="3">
        <f>Kostenersätze_PLAN!$B$2*'Aufteilung Kostenersätze_PLAN'!E7</f>
        <v>499.95752681236524</v>
      </c>
      <c r="G7" s="3">
        <f>Kostenersätze_PLAN!$C$2*'Aufteilung Kostenersätze_PLAN'!E7</f>
        <v>725.93573642514116</v>
      </c>
      <c r="H7" s="3">
        <f>Kostenersätze_PLAN!$D$2*'Aufteilung Kostenersätze_PLAN'!E7</f>
        <v>4293.8139983806241</v>
      </c>
      <c r="I7" s="3">
        <f>Kostenersätze_PLAN!$E$2*'Aufteilung Kostenersätze_PLAN'!E7</f>
        <v>848.51835473989854</v>
      </c>
      <c r="K7" s="3">
        <f t="shared" si="0"/>
        <v>5519.7072616181304</v>
      </c>
      <c r="L7" s="3">
        <f t="shared" si="1"/>
        <v>848.51835473989854</v>
      </c>
      <c r="M7" s="3">
        <f t="shared" si="2"/>
        <v>6368.2256163580287</v>
      </c>
      <c r="O7" s="3">
        <f t="shared" si="3"/>
        <v>6368.2256163580287</v>
      </c>
      <c r="P7" s="3">
        <f t="shared" si="4"/>
        <v>530.69000000000005</v>
      </c>
    </row>
    <row r="8" spans="1:16" x14ac:dyDescent="0.25">
      <c r="A8">
        <v>60326</v>
      </c>
      <c r="B8" t="s">
        <v>9</v>
      </c>
      <c r="C8" t="s">
        <v>5</v>
      </c>
      <c r="D8" s="3">
        <v>2008599.18</v>
      </c>
      <c r="E8" s="9">
        <f t="shared" si="5"/>
        <v>2.1694261998628544E-2</v>
      </c>
      <c r="F8" s="3">
        <f>Kostenersätze_PLAN!$B$2*'Aufteilung Kostenersätze_PLAN'!E8</f>
        <v>383.47583812180096</v>
      </c>
      <c r="G8" s="3">
        <f>Kostenersätze_PLAN!$C$2*'Aufteilung Kostenersätze_PLAN'!E8</f>
        <v>556.80492845680021</v>
      </c>
      <c r="H8" s="3">
        <f>Kostenersätze_PLAN!$D$2*'Aufteilung Kostenersätze_PLAN'!E8</f>
        <v>3293.4276082737979</v>
      </c>
      <c r="I8" s="3">
        <f>Kostenersätze_PLAN!$E$2*'Aufteilung Kostenersätze_PLAN'!E8</f>
        <v>650.82785995885627</v>
      </c>
      <c r="K8" s="3">
        <f t="shared" si="0"/>
        <v>4233.7083748523992</v>
      </c>
      <c r="L8" s="3">
        <f t="shared" si="1"/>
        <v>650.82785995885627</v>
      </c>
      <c r="M8" s="3">
        <f t="shared" si="2"/>
        <v>4884.5362348112558</v>
      </c>
      <c r="O8" s="3">
        <f t="shared" si="3"/>
        <v>4884.5362348112558</v>
      </c>
      <c r="P8" s="3">
        <f t="shared" si="4"/>
        <v>407.04</v>
      </c>
    </row>
    <row r="9" spans="1:16" x14ac:dyDescent="0.25">
      <c r="A9">
        <v>60329</v>
      </c>
      <c r="B9" t="s">
        <v>10</v>
      </c>
      <c r="C9" t="s">
        <v>5</v>
      </c>
      <c r="D9" s="3">
        <v>1728850.7</v>
      </c>
      <c r="E9" s="9">
        <f t="shared" si="5"/>
        <v>1.8672784702775971E-2</v>
      </c>
      <c r="F9" s="3">
        <f>Kostenersätze_PLAN!$B$2*'Aufteilung Kostenersätze_PLAN'!E9</f>
        <v>330.06708245791589</v>
      </c>
      <c r="G9" s="3">
        <f>Kostenersätze_PLAN!$C$2*'Aufteilung Kostenersätze_PLAN'!E9</f>
        <v>479.25569218144807</v>
      </c>
      <c r="H9" s="3">
        <f>Kostenersätze_PLAN!$D$2*'Aufteilung Kostenersätze_PLAN'!E9</f>
        <v>2834.7341185131227</v>
      </c>
      <c r="I9" s="3">
        <f>Kostenersätze_PLAN!$E$2*'Aufteilung Kostenersätze_PLAN'!E9</f>
        <v>560.18354108327912</v>
      </c>
      <c r="K9" s="3">
        <f t="shared" si="0"/>
        <v>3644.0568931524867</v>
      </c>
      <c r="L9" s="3">
        <f t="shared" si="1"/>
        <v>560.18354108327912</v>
      </c>
      <c r="M9" s="3">
        <f t="shared" si="2"/>
        <v>4204.2404342357659</v>
      </c>
      <c r="O9" s="3">
        <f t="shared" si="3"/>
        <v>4204.2404342357659</v>
      </c>
      <c r="P9" s="3">
        <f t="shared" si="4"/>
        <v>350.35</v>
      </c>
    </row>
    <row r="10" spans="1:16" x14ac:dyDescent="0.25">
      <c r="A10">
        <v>60341</v>
      </c>
      <c r="B10" t="s">
        <v>11</v>
      </c>
      <c r="C10" t="s">
        <v>5</v>
      </c>
      <c r="D10" s="3">
        <v>2475816.19</v>
      </c>
      <c r="E10" s="9">
        <f t="shared" si="5"/>
        <v>2.6740529231076511E-2</v>
      </c>
      <c r="F10" s="3">
        <f>Kostenersätze_PLAN!$B$2*'Aufteilung Kostenersätze_PLAN'!E10</f>
        <v>472.67553325187259</v>
      </c>
      <c r="G10" s="3">
        <f>Kostenersätze_PLAN!$C$2*'Aufteilung Kostenersätze_PLAN'!E10</f>
        <v>686.32242324480978</v>
      </c>
      <c r="H10" s="3">
        <f>Kostenersätze_PLAN!$D$2*'Aufteilung Kostenersätze_PLAN'!E10</f>
        <v>4059.5064830989563</v>
      </c>
      <c r="I10" s="3">
        <f>Kostenersätze_PLAN!$E$2*'Aufteilung Kostenersätze_PLAN'!E10</f>
        <v>802.21587693229537</v>
      </c>
      <c r="K10" s="3">
        <f t="shared" si="0"/>
        <v>5218.5044395956393</v>
      </c>
      <c r="L10" s="3">
        <f t="shared" si="1"/>
        <v>802.21587693229537</v>
      </c>
      <c r="M10" s="3">
        <f t="shared" si="2"/>
        <v>6020.7203165279343</v>
      </c>
      <c r="O10" s="3">
        <f t="shared" si="3"/>
        <v>6020.7203165279343</v>
      </c>
      <c r="P10" s="3">
        <f t="shared" si="4"/>
        <v>501.73</v>
      </c>
    </row>
    <row r="11" spans="1:16" x14ac:dyDescent="0.25">
      <c r="A11">
        <v>60344</v>
      </c>
      <c r="B11" t="s">
        <v>5</v>
      </c>
      <c r="C11" t="s">
        <v>5</v>
      </c>
      <c r="D11" s="3">
        <v>20633631.350000001</v>
      </c>
      <c r="E11" s="9">
        <f t="shared" si="5"/>
        <v>0.22285750633932633</v>
      </c>
      <c r="F11" s="3">
        <f>Kostenersätze_PLAN!$B$2*'Aufteilung Kostenersätze_PLAN'!E11</f>
        <v>3939.3121107604547</v>
      </c>
      <c r="G11" s="3">
        <f>Kostenersätze_PLAN!$C$2*'Aufteilung Kostenersätze_PLAN'!E11</f>
        <v>5719.8607577051498</v>
      </c>
      <c r="H11" s="3">
        <f>Kostenersätze_PLAN!$D$2*'Aufteilung Kostenersätze_PLAN'!E11</f>
        <v>33832.220894879472</v>
      </c>
      <c r="I11" s="3">
        <f>Kostenersätze_PLAN!$E$2*'Aufteilung Kostenersätze_PLAN'!E11</f>
        <v>6685.7251901797899</v>
      </c>
      <c r="K11" s="3">
        <f t="shared" si="0"/>
        <v>43491.393763345077</v>
      </c>
      <c r="L11" s="3">
        <f t="shared" si="1"/>
        <v>6685.7251901797899</v>
      </c>
      <c r="M11" s="3">
        <f t="shared" si="2"/>
        <v>50177.11895352487</v>
      </c>
      <c r="O11" s="3">
        <f t="shared" si="3"/>
        <v>50177.11895352487</v>
      </c>
      <c r="P11" s="3">
        <f t="shared" si="4"/>
        <v>4181.43</v>
      </c>
    </row>
    <row r="12" spans="1:16" x14ac:dyDescent="0.25">
      <c r="A12">
        <v>60345</v>
      </c>
      <c r="B12" t="s">
        <v>12</v>
      </c>
      <c r="C12" t="s">
        <v>5</v>
      </c>
      <c r="D12" s="3">
        <v>8287227.21</v>
      </c>
      <c r="E12" s="9">
        <f t="shared" si="5"/>
        <v>8.9507792359002886E-2</v>
      </c>
      <c r="F12" s="3">
        <f>Kostenersätze_PLAN!$B$2*'Aufteilung Kostenersätze_PLAN'!E12</f>
        <v>1582.1730048005618</v>
      </c>
      <c r="G12" s="3">
        <f>Kostenersätze_PLAN!$C$2*'Aufteilung Kostenersätze_PLAN'!E12</f>
        <v>2297.3069986861678</v>
      </c>
      <c r="H12" s="3">
        <f>Kostenersätze_PLAN!$D$2*'Aufteilung Kostenersätze_PLAN'!E12</f>
        <v>13588.267465812587</v>
      </c>
      <c r="I12" s="3">
        <f>Kostenersätze_PLAN!$E$2*'Aufteilung Kostenersätze_PLAN'!E12</f>
        <v>2685.2337707700867</v>
      </c>
      <c r="K12" s="3">
        <f t="shared" si="0"/>
        <v>17467.747469299316</v>
      </c>
      <c r="L12" s="3">
        <f t="shared" si="1"/>
        <v>2685.2337707700867</v>
      </c>
      <c r="M12" s="3">
        <f t="shared" si="2"/>
        <v>20152.981240069403</v>
      </c>
      <c r="O12" s="3">
        <f t="shared" si="3"/>
        <v>20152.981240069403</v>
      </c>
      <c r="P12" s="3">
        <f t="shared" si="4"/>
        <v>1679.42</v>
      </c>
    </row>
    <row r="13" spans="1:16" x14ac:dyDescent="0.25">
      <c r="A13">
        <v>60346</v>
      </c>
      <c r="B13" t="s">
        <v>13</v>
      </c>
      <c r="C13" t="s">
        <v>5</v>
      </c>
      <c r="D13" s="3">
        <v>5520593.0099999998</v>
      </c>
      <c r="E13" s="9">
        <f t="shared" si="5"/>
        <v>5.9626227242977052E-2</v>
      </c>
      <c r="F13" s="3">
        <f>Kostenersätze_PLAN!$B$2*'Aufteilung Kostenersätze_PLAN'!E13</f>
        <v>1053.9753538279876</v>
      </c>
      <c r="G13" s="3">
        <f>Kostenersätze_PLAN!$C$2*'Aufteilung Kostenersätze_PLAN'!E13</f>
        <v>1530.366748418249</v>
      </c>
      <c r="H13" s="3">
        <f>Kostenersätze_PLAN!$D$2*'Aufteilung Kostenersätze_PLAN'!E13</f>
        <v>9051.917183983589</v>
      </c>
      <c r="I13" s="3">
        <f>Kostenersätze_PLAN!$E$2*'Aufteilung Kostenersätze_PLAN'!E13</f>
        <v>1788.7868172893116</v>
      </c>
      <c r="K13" s="3">
        <f t="shared" si="0"/>
        <v>11636.259286229826</v>
      </c>
      <c r="L13" s="3">
        <f t="shared" si="1"/>
        <v>1788.7868172893116</v>
      </c>
      <c r="M13" s="3">
        <f t="shared" si="2"/>
        <v>13425.046103519138</v>
      </c>
      <c r="O13" s="3">
        <f t="shared" si="3"/>
        <v>13425.046103519138</v>
      </c>
      <c r="P13" s="3">
        <f t="shared" si="4"/>
        <v>1118.75</v>
      </c>
    </row>
    <row r="14" spans="1:16" x14ac:dyDescent="0.25">
      <c r="A14">
        <v>60347</v>
      </c>
      <c r="B14" t="s">
        <v>14</v>
      </c>
      <c r="C14" t="s">
        <v>5</v>
      </c>
      <c r="D14" s="3">
        <v>4440838.43</v>
      </c>
      <c r="E14" s="9">
        <f t="shared" si="5"/>
        <v>4.7964130102850208E-2</v>
      </c>
      <c r="F14" s="3">
        <f>Kostenersätze_PLAN!$B$2*'Aufteilung Kostenersätze_PLAN'!E14</f>
        <v>847.8317903663351</v>
      </c>
      <c r="G14" s="3">
        <f>Kostenersätze_PLAN!$C$2*'Aufteilung Kostenersätze_PLAN'!E14</f>
        <v>1231.0473632197534</v>
      </c>
      <c r="H14" s="3">
        <f>Kostenersätze_PLAN!$D$2*'Aufteilung Kostenersätze_PLAN'!E14</f>
        <v>7281.4825550437927</v>
      </c>
      <c r="I14" s="3">
        <f>Kostenersätze_PLAN!$E$2*'Aufteilung Kostenersätze_PLAN'!E14</f>
        <v>1438.9239030855063</v>
      </c>
      <c r="K14" s="3">
        <f t="shared" si="0"/>
        <v>9360.36170862988</v>
      </c>
      <c r="L14" s="3">
        <f t="shared" si="1"/>
        <v>1438.9239030855063</v>
      </c>
      <c r="M14" s="3">
        <f t="shared" si="2"/>
        <v>10799.285611715386</v>
      </c>
      <c r="O14" s="3">
        <f t="shared" si="3"/>
        <v>10799.285611715386</v>
      </c>
      <c r="P14" s="3">
        <f t="shared" si="4"/>
        <v>899.94</v>
      </c>
    </row>
    <row r="15" spans="1:16" x14ac:dyDescent="0.25">
      <c r="A15">
        <v>60348</v>
      </c>
      <c r="B15" t="s">
        <v>15</v>
      </c>
      <c r="C15" t="s">
        <v>5</v>
      </c>
      <c r="D15" s="3">
        <v>4509073.68</v>
      </c>
      <c r="E15" s="9">
        <f t="shared" si="5"/>
        <v>4.8701118052353366E-2</v>
      </c>
      <c r="F15" s="3">
        <f>Kostenersätze_PLAN!$B$2*'Aufteilung Kostenersätze_PLAN'!E15</f>
        <v>860.85906327560758</v>
      </c>
      <c r="G15" s="3">
        <f>Kostenersätze_PLAN!$C$2*'Aufteilung Kostenersätze_PLAN'!E15</f>
        <v>1249.9628959317015</v>
      </c>
      <c r="H15" s="3">
        <f>Kostenersätze_PLAN!$D$2*'Aufteilung Kostenersätze_PLAN'!E15</f>
        <v>7393.3654326458172</v>
      </c>
      <c r="I15" s="3">
        <f>Kostenersätze_PLAN!$E$2*'Aufteilung Kostenersätze_PLAN'!E15</f>
        <v>1461.0335415706011</v>
      </c>
      <c r="K15" s="3">
        <f t="shared" si="0"/>
        <v>9504.1873918531273</v>
      </c>
      <c r="L15" s="3">
        <f t="shared" si="1"/>
        <v>1461.0335415706011</v>
      </c>
      <c r="M15" s="3">
        <f t="shared" si="2"/>
        <v>10965.220933423729</v>
      </c>
      <c r="O15" s="3">
        <f t="shared" si="3"/>
        <v>10965.220933423729</v>
      </c>
      <c r="P15" s="3">
        <f t="shared" si="4"/>
        <v>913.77</v>
      </c>
    </row>
    <row r="16" spans="1:16" x14ac:dyDescent="0.25">
      <c r="A16">
        <v>60349</v>
      </c>
      <c r="B16" t="s">
        <v>16</v>
      </c>
      <c r="C16" t="s">
        <v>5</v>
      </c>
      <c r="D16" s="3">
        <v>5688135.1699999999</v>
      </c>
      <c r="E16" s="9">
        <f t="shared" si="5"/>
        <v>6.1435798585556284E-2</v>
      </c>
      <c r="F16" s="3">
        <f>Kostenersätze_PLAN!$B$2*'Aufteilung Kostenersätze_PLAN'!E16</f>
        <v>1085.9620094367672</v>
      </c>
      <c r="G16" s="3">
        <f>Kostenersätze_PLAN!$C$2*'Aufteilung Kostenersätze_PLAN'!E16</f>
        <v>1576.8112064968875</v>
      </c>
      <c r="H16" s="3">
        <f>Kostenersätze_PLAN!$D$2*'Aufteilung Kostenersätze_PLAN'!E16</f>
        <v>9326.6300190718848</v>
      </c>
      <c r="I16" s="3">
        <f>Kostenersätze_PLAN!$E$2*'Aufteilung Kostenersätze_PLAN'!E16</f>
        <v>1843.0739575666885</v>
      </c>
      <c r="K16" s="3">
        <f t="shared" si="0"/>
        <v>11989.403235005539</v>
      </c>
      <c r="L16" s="3">
        <f t="shared" si="1"/>
        <v>1843.0739575666885</v>
      </c>
      <c r="M16" s="3">
        <f t="shared" si="2"/>
        <v>13832.477192572227</v>
      </c>
      <c r="O16" s="3">
        <f t="shared" si="3"/>
        <v>13832.477192572227</v>
      </c>
      <c r="P16" s="3">
        <f t="shared" si="4"/>
        <v>1152.71</v>
      </c>
    </row>
    <row r="17" spans="1:16" x14ac:dyDescent="0.25">
      <c r="A17">
        <v>60350</v>
      </c>
      <c r="B17" t="s">
        <v>17</v>
      </c>
      <c r="C17" t="s">
        <v>5</v>
      </c>
      <c r="D17" s="3">
        <v>11368323.029999999</v>
      </c>
      <c r="E17" s="9">
        <f t="shared" si="5"/>
        <v>0.12278576071999726</v>
      </c>
      <c r="F17" s="3">
        <f>Kostenersätze_PLAN!$B$2*'Aufteilung Kostenersätze_PLAN'!E17</f>
        <v>2170.4067418610725</v>
      </c>
      <c r="G17" s="3">
        <f>Kostenersätze_PLAN!$C$2*'Aufteilung Kostenersätze_PLAN'!E17</f>
        <v>3151.41933463945</v>
      </c>
      <c r="H17" s="3">
        <f>Kostenersätze_PLAN!$D$2*'Aufteilung Kostenersätze_PLAN'!E17</f>
        <v>18640.229120663505</v>
      </c>
      <c r="I17" s="3">
        <f>Kostenersätze_PLAN!$E$2*'Aufteilung Kostenersätze_PLAN'!E17</f>
        <v>3683.5728215999179</v>
      </c>
      <c r="K17" s="3">
        <f t="shared" si="0"/>
        <v>23962.055197164027</v>
      </c>
      <c r="L17" s="3">
        <f t="shared" si="1"/>
        <v>3683.5728215999179</v>
      </c>
      <c r="M17" s="3">
        <f t="shared" si="2"/>
        <v>27645.628018763946</v>
      </c>
      <c r="O17" s="3">
        <f t="shared" si="3"/>
        <v>27645.628018763946</v>
      </c>
      <c r="P17" s="3">
        <f t="shared" si="4"/>
        <v>2303.8000000000002</v>
      </c>
    </row>
    <row r="18" spans="1:16" x14ac:dyDescent="0.25">
      <c r="A18">
        <v>60351</v>
      </c>
      <c r="B18" t="s">
        <v>18</v>
      </c>
      <c r="C18" t="s">
        <v>5</v>
      </c>
      <c r="D18" s="3">
        <v>5823011.1399999997</v>
      </c>
      <c r="E18" s="9">
        <f t="shared" si="5"/>
        <v>6.289255245643019E-2</v>
      </c>
      <c r="F18" s="3">
        <f>Kostenersätze_PLAN!$B$2*'Aufteilung Kostenersätze_PLAN'!E18</f>
        <v>1111.7121322851897</v>
      </c>
      <c r="G18" s="3">
        <f>Kostenersätze_PLAN!$C$2*'Aufteilung Kostenersätze_PLAN'!E18</f>
        <v>1614.2002513467373</v>
      </c>
      <c r="H18" s="3">
        <f>Kostenersätze_PLAN!$D$2*'Aufteilung Kostenersätze_PLAN'!E18</f>
        <v>9547.7812809631232</v>
      </c>
      <c r="I18" s="3">
        <f>Kostenersätze_PLAN!$E$2*'Aufteilung Kostenersätze_PLAN'!E18</f>
        <v>1886.7765736929057</v>
      </c>
      <c r="K18" s="3">
        <f t="shared" si="0"/>
        <v>12273.69366459505</v>
      </c>
      <c r="L18" s="3">
        <f t="shared" si="1"/>
        <v>1886.7765736929057</v>
      </c>
      <c r="M18" s="3">
        <f t="shared" si="2"/>
        <v>14160.470238287955</v>
      </c>
      <c r="O18" s="3">
        <f t="shared" si="3"/>
        <v>14160.470238287955</v>
      </c>
      <c r="P18" s="3">
        <f t="shared" si="4"/>
        <v>1180.04</v>
      </c>
    </row>
    <row r="19" spans="1:16" x14ac:dyDescent="0.25">
      <c r="A19">
        <v>60608</v>
      </c>
      <c r="B19" t="s">
        <v>19</v>
      </c>
      <c r="C19" t="s">
        <v>20</v>
      </c>
      <c r="D19" s="3">
        <v>11346305.74</v>
      </c>
      <c r="E19" s="9">
        <f>D19/SUM($D$19:$D$54)</f>
        <v>4.3892694550767379E-2</v>
      </c>
      <c r="F19" s="3">
        <f>Kostenersätze_PLAN!$B$3*'Aufteilung Kostenersätze_PLAN'!E19</f>
        <v>1304.8802834039627</v>
      </c>
      <c r="G19" s="3">
        <f>Kostenersätze_PLAN!$C$3*'Aufteilung Kostenersätze_PLAN'!E19</f>
        <v>2388.552652063659</v>
      </c>
      <c r="H19" s="3">
        <f>Kostenersätze_PLAN!$D$3*'Aufteilung Kostenersätze_PLAN'!E19</f>
        <v>18657.511565389239</v>
      </c>
      <c r="I19" s="3">
        <f>Kostenersätze_PLAN!$E$3*'Aufteilung Kostenersätze_PLAN'!E19</f>
        <v>1316.7808365230214</v>
      </c>
      <c r="K19" s="3">
        <f t="shared" si="0"/>
        <v>22350.944500856862</v>
      </c>
      <c r="L19" s="3">
        <f t="shared" si="1"/>
        <v>1316.7808365230214</v>
      </c>
      <c r="M19" s="3">
        <f t="shared" si="2"/>
        <v>23667.725337379885</v>
      </c>
      <c r="O19" s="3">
        <f t="shared" si="3"/>
        <v>23667.725337379885</v>
      </c>
      <c r="P19" s="3">
        <f t="shared" si="4"/>
        <v>1972.31</v>
      </c>
    </row>
    <row r="20" spans="1:16" x14ac:dyDescent="0.25">
      <c r="A20">
        <v>60611</v>
      </c>
      <c r="B20" t="s">
        <v>21</v>
      </c>
      <c r="C20" t="s">
        <v>20</v>
      </c>
      <c r="D20" s="3">
        <v>6430171.75</v>
      </c>
      <c r="E20" s="9">
        <f t="shared" ref="E20:E54" si="6">D20/SUM($D$19:$D$54)</f>
        <v>2.4874842173230854E-2</v>
      </c>
      <c r="F20" s="3">
        <f>Kostenersätze_PLAN!$B$3*'Aufteilung Kostenersätze_PLAN'!E20</f>
        <v>739.50099069656778</v>
      </c>
      <c r="G20" s="3">
        <f>Kostenersätze_PLAN!$C$3*'Aufteilung Kostenersätze_PLAN'!E20</f>
        <v>1353.6391613828766</v>
      </c>
      <c r="H20" s="3">
        <f>Kostenersätze_PLAN!$D$3*'Aufteilung Kostenersätze_PLAN'!E20</f>
        <v>10573.574037417413</v>
      </c>
      <c r="I20" s="3">
        <f>Kostenersätze_PLAN!$E$3*'Aufteilung Kostenersätze_PLAN'!E20</f>
        <v>746.24526519692563</v>
      </c>
      <c r="K20" s="3">
        <f t="shared" si="0"/>
        <v>12666.714189496857</v>
      </c>
      <c r="L20" s="3">
        <f t="shared" si="1"/>
        <v>746.24526519692563</v>
      </c>
      <c r="M20" s="3">
        <f t="shared" si="2"/>
        <v>13412.959454693782</v>
      </c>
      <c r="O20" s="3">
        <f t="shared" si="3"/>
        <v>13412.959454693782</v>
      </c>
      <c r="P20" s="3">
        <f t="shared" si="4"/>
        <v>1117.75</v>
      </c>
    </row>
    <row r="21" spans="1:16" x14ac:dyDescent="0.25">
      <c r="A21">
        <v>60613</v>
      </c>
      <c r="B21" t="s">
        <v>22</v>
      </c>
      <c r="C21" t="s">
        <v>20</v>
      </c>
      <c r="D21" s="3">
        <v>15909075.68</v>
      </c>
      <c r="E21" s="9">
        <f t="shared" si="6"/>
        <v>6.1543573336433094E-2</v>
      </c>
      <c r="F21" s="3">
        <f>Kostenersätze_PLAN!$B$3*'Aufteilung Kostenersätze_PLAN'!E21</f>
        <v>1829.6209936269079</v>
      </c>
      <c r="G21" s="3">
        <f>Kostenersätze_PLAN!$C$3*'Aufteilung Kostenersätze_PLAN'!E21</f>
        <v>3349.0781738220162</v>
      </c>
      <c r="H21" s="3">
        <f>Kostenersätze_PLAN!$D$3*'Aufteilung Kostenersätze_PLAN'!E21</f>
        <v>26160.38826169095</v>
      </c>
      <c r="I21" s="3">
        <f>Kostenersätze_PLAN!$E$3*'Aufteilung Kostenersätze_PLAN'!E21</f>
        <v>1846.3072000929928</v>
      </c>
      <c r="K21" s="3">
        <f t="shared" si="0"/>
        <v>31339.087429139872</v>
      </c>
      <c r="L21" s="3">
        <f t="shared" si="1"/>
        <v>1846.3072000929928</v>
      </c>
      <c r="M21" s="3">
        <f t="shared" si="2"/>
        <v>33185.394629232862</v>
      </c>
      <c r="O21" s="3">
        <f t="shared" si="3"/>
        <v>33185.394629232862</v>
      </c>
      <c r="P21" s="3">
        <f t="shared" si="4"/>
        <v>2765.45</v>
      </c>
    </row>
    <row r="22" spans="1:16" x14ac:dyDescent="0.25">
      <c r="A22">
        <v>60617</v>
      </c>
      <c r="B22" t="s">
        <v>23</v>
      </c>
      <c r="C22" t="s">
        <v>20</v>
      </c>
      <c r="D22" s="3">
        <v>12554322.6</v>
      </c>
      <c r="E22" s="9">
        <f t="shared" si="6"/>
        <v>4.8565855689130737E-2</v>
      </c>
      <c r="F22" s="3">
        <f>Kostenersätze_PLAN!$B$3*'Aufteilung Kostenersätze_PLAN'!E22</f>
        <v>1443.8080911640209</v>
      </c>
      <c r="G22" s="3">
        <f>Kostenersätze_PLAN!$C$3*'Aufteilung Kostenersätze_PLAN'!E22</f>
        <v>2642.8567348911165</v>
      </c>
      <c r="H22" s="3">
        <f>Kostenersätze_PLAN!$D$3*'Aufteilung Kostenersätze_PLAN'!E22</f>
        <v>20643.936843634492</v>
      </c>
      <c r="I22" s="3">
        <f>Kostenersätze_PLAN!$E$3*'Aufteilung Kostenersätze_PLAN'!E22</f>
        <v>1456.9756706739222</v>
      </c>
      <c r="K22" s="3">
        <f t="shared" si="0"/>
        <v>24730.601669689629</v>
      </c>
      <c r="L22" s="3">
        <f t="shared" si="1"/>
        <v>1456.9756706739222</v>
      </c>
      <c r="M22" s="3">
        <f t="shared" si="2"/>
        <v>26187.57734036355</v>
      </c>
      <c r="O22" s="3">
        <f t="shared" si="3"/>
        <v>26187.57734036355</v>
      </c>
      <c r="P22" s="3">
        <f t="shared" si="4"/>
        <v>2182.3000000000002</v>
      </c>
    </row>
    <row r="23" spans="1:16" x14ac:dyDescent="0.25">
      <c r="A23">
        <v>60618</v>
      </c>
      <c r="B23" t="s">
        <v>24</v>
      </c>
      <c r="C23" t="s">
        <v>20</v>
      </c>
      <c r="D23" s="3">
        <v>1958570.79</v>
      </c>
      <c r="E23" s="9">
        <f t="shared" si="6"/>
        <v>7.5766466558766605E-3</v>
      </c>
      <c r="F23" s="3">
        <f>Kostenersätze_PLAN!$B$3*'Aufteilung Kostenersätze_PLAN'!E23</f>
        <v>225.2451560962364</v>
      </c>
      <c r="G23" s="3">
        <f>Kostenersätze_PLAN!$C$3*'Aufteilung Kostenersätze_PLAN'!E23</f>
        <v>412.30595771949612</v>
      </c>
      <c r="H23" s="3">
        <f>Kostenersätze_PLAN!$D$3*'Aufteilung Kostenersätze_PLAN'!E23</f>
        <v>3220.6127706601478</v>
      </c>
      <c r="I23" s="3">
        <f>Kostenersätze_PLAN!$E$3*'Aufteilung Kostenersätze_PLAN'!E23</f>
        <v>227.29939967629983</v>
      </c>
      <c r="K23" s="3">
        <f t="shared" si="0"/>
        <v>3858.1638844758804</v>
      </c>
      <c r="L23" s="3">
        <f t="shared" si="1"/>
        <v>227.29939967629983</v>
      </c>
      <c r="M23" s="3">
        <f t="shared" si="2"/>
        <v>4085.4632841521802</v>
      </c>
      <c r="O23" s="3">
        <f t="shared" si="3"/>
        <v>4085.4632841521802</v>
      </c>
      <c r="P23" s="3">
        <f t="shared" si="4"/>
        <v>340.46</v>
      </c>
    </row>
    <row r="24" spans="1:16" x14ac:dyDescent="0.25">
      <c r="A24">
        <v>60619</v>
      </c>
      <c r="B24" t="s">
        <v>25</v>
      </c>
      <c r="C24" t="s">
        <v>20</v>
      </c>
      <c r="D24" s="3">
        <v>5062277.9000000004</v>
      </c>
      <c r="E24" s="9">
        <f t="shared" si="6"/>
        <v>1.9583203792267998E-2</v>
      </c>
      <c r="F24" s="3">
        <f>Kostenersätze_PLAN!$B$3*'Aufteilung Kostenersätze_PLAN'!E24</f>
        <v>582.18655236251527</v>
      </c>
      <c r="G24" s="3">
        <f>Kostenersätze_PLAN!$C$3*'Aufteilung Kostenersätze_PLAN'!E24</f>
        <v>1065.6787839676399</v>
      </c>
      <c r="H24" s="3">
        <f>Kostenersätze_PLAN!$D$3*'Aufteilung Kostenersätze_PLAN'!E24</f>
        <v>8324.25201918315</v>
      </c>
      <c r="I24" s="3">
        <f>Kostenersätze_PLAN!$E$3*'Aufteilung Kostenersätze_PLAN'!E24</f>
        <v>587.49611376803989</v>
      </c>
      <c r="K24" s="3">
        <f t="shared" si="0"/>
        <v>9972.1173555133046</v>
      </c>
      <c r="L24" s="3">
        <f t="shared" si="1"/>
        <v>587.49611376803989</v>
      </c>
      <c r="M24" s="3">
        <f t="shared" si="2"/>
        <v>10559.613469281345</v>
      </c>
      <c r="O24" s="3">
        <f t="shared" si="3"/>
        <v>10559.613469281345</v>
      </c>
      <c r="P24" s="3">
        <f t="shared" si="4"/>
        <v>879.97</v>
      </c>
    </row>
    <row r="25" spans="1:16" x14ac:dyDescent="0.25">
      <c r="A25">
        <v>60623</v>
      </c>
      <c r="B25" t="s">
        <v>26</v>
      </c>
      <c r="C25" t="s">
        <v>20</v>
      </c>
      <c r="D25" s="3">
        <v>3167132.85</v>
      </c>
      <c r="E25" s="9">
        <f t="shared" si="6"/>
        <v>1.2251916876933316E-2</v>
      </c>
      <c r="F25" s="3">
        <f>Kostenersätze_PLAN!$B$3*'Aufteilung Kostenersätze_PLAN'!E25</f>
        <v>364.23566450501801</v>
      </c>
      <c r="G25" s="3">
        <f>Kostenersätze_PLAN!$C$3*'Aufteilung Kostenersätze_PLAN'!E25</f>
        <v>666.72481260895722</v>
      </c>
      <c r="H25" s="3">
        <f>Kostenersätze_PLAN!$D$3*'Aufteilung Kostenersätze_PLAN'!E25</f>
        <v>5207.934558794921</v>
      </c>
      <c r="I25" s="3">
        <f>Kostenersätze_PLAN!$E$3*'Aufteilung Kostenersätze_PLAN'!E25</f>
        <v>367.55750630799946</v>
      </c>
      <c r="K25" s="3">
        <f t="shared" si="0"/>
        <v>6238.8950359088958</v>
      </c>
      <c r="L25" s="3">
        <f t="shared" si="1"/>
        <v>367.55750630799946</v>
      </c>
      <c r="M25" s="3">
        <f t="shared" si="2"/>
        <v>6606.4525422168954</v>
      </c>
      <c r="O25" s="3">
        <f t="shared" si="3"/>
        <v>6606.4525422168954</v>
      </c>
      <c r="P25" s="3">
        <f t="shared" si="4"/>
        <v>550.54</v>
      </c>
    </row>
    <row r="26" spans="1:16" x14ac:dyDescent="0.25">
      <c r="A26">
        <v>60624</v>
      </c>
      <c r="B26" t="s">
        <v>27</v>
      </c>
      <c r="C26" t="s">
        <v>20</v>
      </c>
      <c r="D26" s="3">
        <v>15798250.800000001</v>
      </c>
      <c r="E26" s="9">
        <f t="shared" si="6"/>
        <v>6.1114852066450343E-2</v>
      </c>
      <c r="F26" s="3">
        <f>Kostenersätze_PLAN!$B$3*'Aufteilung Kostenersätze_PLAN'!E26</f>
        <v>1816.8755940108204</v>
      </c>
      <c r="G26" s="3">
        <f>Kostenersätze_PLAN!$C$3*'Aufteilung Kostenersätze_PLAN'!E26</f>
        <v>3325.7480197520949</v>
      </c>
      <c r="H26" s="3">
        <f>Kostenersätze_PLAN!$D$3*'Aufteilung Kostenersätze_PLAN'!E26</f>
        <v>25978.151282738112</v>
      </c>
      <c r="I26" s="3">
        <f>Kostenersätze_PLAN!$E$3*'Aufteilung Kostenersätze_PLAN'!E26</f>
        <v>1833.4455619935102</v>
      </c>
      <c r="K26" s="3">
        <f t="shared" si="0"/>
        <v>31120.774896501025</v>
      </c>
      <c r="L26" s="3">
        <f t="shared" si="1"/>
        <v>1833.4455619935102</v>
      </c>
      <c r="M26" s="3">
        <f t="shared" si="2"/>
        <v>32954.220458494536</v>
      </c>
      <c r="O26" s="3">
        <f t="shared" si="3"/>
        <v>32954.220458494536</v>
      </c>
      <c r="P26" s="3">
        <f t="shared" si="4"/>
        <v>2746.19</v>
      </c>
    </row>
    <row r="27" spans="1:16" x14ac:dyDescent="0.25">
      <c r="A27">
        <v>60626</v>
      </c>
      <c r="B27" t="s">
        <v>28</v>
      </c>
      <c r="C27" t="s">
        <v>20</v>
      </c>
      <c r="D27" s="3">
        <v>4630316.83</v>
      </c>
      <c r="E27" s="9">
        <f t="shared" si="6"/>
        <v>1.791218101729625E-2</v>
      </c>
      <c r="F27" s="3">
        <f>Kostenersätze_PLAN!$B$3*'Aufteilung Kostenersätze_PLAN'!E27</f>
        <v>532.50893073330303</v>
      </c>
      <c r="G27" s="3">
        <f>Kostenersätze_PLAN!$C$3*'Aufteilung Kostenersätze_PLAN'!E27</f>
        <v>974.74506659922736</v>
      </c>
      <c r="H27" s="3">
        <f>Kostenersätze_PLAN!$D$3*'Aufteilung Kostenersätze_PLAN'!E27</f>
        <v>7613.9486972031345</v>
      </c>
      <c r="I27" s="3">
        <f>Kostenersätze_PLAN!$E$3*'Aufteilung Kostenersätze_PLAN'!E27</f>
        <v>537.36543051888748</v>
      </c>
      <c r="K27" s="3">
        <f t="shared" si="0"/>
        <v>9121.2026945356647</v>
      </c>
      <c r="L27" s="3">
        <f t="shared" si="1"/>
        <v>537.36543051888748</v>
      </c>
      <c r="M27" s="3">
        <f t="shared" si="2"/>
        <v>9658.5681250545531</v>
      </c>
      <c r="O27" s="3">
        <f t="shared" si="3"/>
        <v>9658.5681250545531</v>
      </c>
      <c r="P27" s="3">
        <f t="shared" si="4"/>
        <v>804.88</v>
      </c>
    </row>
    <row r="28" spans="1:16" x14ac:dyDescent="0.25">
      <c r="A28">
        <v>60628</v>
      </c>
      <c r="B28" t="s">
        <v>29</v>
      </c>
      <c r="C28" t="s">
        <v>20</v>
      </c>
      <c r="D28" s="3">
        <v>4191886.52</v>
      </c>
      <c r="E28" s="9">
        <f t="shared" si="6"/>
        <v>1.6216132266310603E-2</v>
      </c>
      <c r="F28" s="3">
        <f>Kostenersätze_PLAN!$B$3*'Aufteilung Kostenersätze_PLAN'!E28</f>
        <v>482.08731507484038</v>
      </c>
      <c r="G28" s="3">
        <f>Kostenersätze_PLAN!$C$3*'Aufteilung Kostenersätze_PLAN'!E28</f>
        <v>882.44948566809046</v>
      </c>
      <c r="H28" s="3">
        <f>Kostenersätze_PLAN!$D$3*'Aufteilung Kostenersätze_PLAN'!E28</f>
        <v>6893.0075585729146</v>
      </c>
      <c r="I28" s="3">
        <f>Kostenersätze_PLAN!$E$3*'Aufteilung Kostenersätze_PLAN'!E28</f>
        <v>486.4839679893181</v>
      </c>
      <c r="K28" s="3">
        <f t="shared" si="0"/>
        <v>8257.5443593158452</v>
      </c>
      <c r="L28" s="3">
        <f t="shared" si="1"/>
        <v>486.4839679893181</v>
      </c>
      <c r="M28" s="3">
        <f t="shared" si="2"/>
        <v>8744.0283273051627</v>
      </c>
      <c r="O28" s="3">
        <f t="shared" si="3"/>
        <v>8744.0283273051627</v>
      </c>
      <c r="P28" s="3">
        <f t="shared" si="4"/>
        <v>728.67</v>
      </c>
    </row>
    <row r="29" spans="1:16" x14ac:dyDescent="0.25">
      <c r="A29">
        <v>60629</v>
      </c>
      <c r="B29" t="s">
        <v>30</v>
      </c>
      <c r="C29" t="s">
        <v>20</v>
      </c>
      <c r="D29" s="3">
        <v>8730336.1899999995</v>
      </c>
      <c r="E29" s="9">
        <f t="shared" si="6"/>
        <v>3.3772929136067879E-2</v>
      </c>
      <c r="F29" s="3">
        <f>Kostenersätze_PLAN!$B$3*'Aufteilung Kostenersätze_PLAN'!E29</f>
        <v>1004.0310760935895</v>
      </c>
      <c r="G29" s="3">
        <f>Kostenersätze_PLAN!$C$3*'Aufteilung Kostenersätze_PLAN'!E29</f>
        <v>1837.8552577265418</v>
      </c>
      <c r="H29" s="3">
        <f>Kostenersätze_PLAN!$D$3*'Aufteilung Kostenersätze_PLAN'!E29</f>
        <v>14355.892760797509</v>
      </c>
      <c r="I29" s="3">
        <f>Kostenersätze_PLAN!$E$3*'Aufteilung Kostenersätze_PLAN'!E29</f>
        <v>1013.1878740820364</v>
      </c>
      <c r="K29" s="3">
        <f t="shared" si="0"/>
        <v>17197.779094617639</v>
      </c>
      <c r="L29" s="3">
        <f t="shared" si="1"/>
        <v>1013.1878740820364</v>
      </c>
      <c r="M29" s="3">
        <f t="shared" si="2"/>
        <v>18210.966968699675</v>
      </c>
      <c r="O29" s="3">
        <f t="shared" si="3"/>
        <v>18210.966968699675</v>
      </c>
      <c r="P29" s="3">
        <f t="shared" si="4"/>
        <v>1517.58</v>
      </c>
    </row>
    <row r="30" spans="1:16" x14ac:dyDescent="0.25">
      <c r="A30">
        <v>60632</v>
      </c>
      <c r="B30" t="s">
        <v>31</v>
      </c>
      <c r="C30" t="s">
        <v>20</v>
      </c>
      <c r="D30" s="3">
        <v>4543776.67</v>
      </c>
      <c r="E30" s="9">
        <f t="shared" si="6"/>
        <v>1.7577404139579703E-2</v>
      </c>
      <c r="F30" s="3">
        <f>Kostenersätze_PLAN!$B$3*'Aufteilung Kostenersätze_PLAN'!E30</f>
        <v>522.55639189870044</v>
      </c>
      <c r="G30" s="3">
        <f>Kostenersätze_PLAN!$C$3*'Aufteilung Kostenersätze_PLAN'!E30</f>
        <v>956.52717846764824</v>
      </c>
      <c r="H30" s="3">
        <f>Kostenersätze_PLAN!$D$3*'Aufteilung Kostenersätze_PLAN'!E30</f>
        <v>7471.6447550152843</v>
      </c>
      <c r="I30" s="3">
        <f>Kostenersätze_PLAN!$E$3*'Aufteilung Kostenersätze_PLAN'!E30</f>
        <v>527.32212418739107</v>
      </c>
      <c r="K30" s="3">
        <f t="shared" si="0"/>
        <v>8950.7283253816331</v>
      </c>
      <c r="L30" s="3">
        <f t="shared" si="1"/>
        <v>527.32212418739107</v>
      </c>
      <c r="M30" s="3">
        <f t="shared" si="2"/>
        <v>9478.0504495690238</v>
      </c>
      <c r="O30" s="3">
        <f t="shared" si="3"/>
        <v>9478.0504495690238</v>
      </c>
      <c r="P30" s="3">
        <f t="shared" si="4"/>
        <v>789.84</v>
      </c>
    </row>
    <row r="31" spans="1:16" x14ac:dyDescent="0.25">
      <c r="A31">
        <v>60639</v>
      </c>
      <c r="B31" t="s">
        <v>32</v>
      </c>
      <c r="C31" t="s">
        <v>20</v>
      </c>
      <c r="D31" s="3">
        <v>1908552.49</v>
      </c>
      <c r="E31" s="9">
        <f t="shared" si="6"/>
        <v>7.3831530189029182E-3</v>
      </c>
      <c r="F31" s="3">
        <f>Kostenersätze_PLAN!$B$3*'Aufteilung Kostenersätze_PLAN'!E31</f>
        <v>219.49280859432741</v>
      </c>
      <c r="G31" s="3">
        <f>Kostenersätze_PLAN!$C$3*'Aufteilung Kostenersätze_PLAN'!E31</f>
        <v>401.77642098265898</v>
      </c>
      <c r="H31" s="3">
        <f>Kostenersätze_PLAN!$D$3*'Aufteilung Kostenersätze_PLAN'!E31</f>
        <v>3138.3642368980823</v>
      </c>
      <c r="I31" s="3">
        <f>Kostenersätze_PLAN!$E$3*'Aufteilung Kostenersätze_PLAN'!E31</f>
        <v>221.49459056708756</v>
      </c>
      <c r="K31" s="3">
        <f t="shared" si="0"/>
        <v>3759.6334664750684</v>
      </c>
      <c r="L31" s="3">
        <f t="shared" si="1"/>
        <v>221.49459056708756</v>
      </c>
      <c r="M31" s="3">
        <f t="shared" si="2"/>
        <v>3981.1280570421559</v>
      </c>
      <c r="O31" s="3">
        <f t="shared" si="3"/>
        <v>3981.1280570421559</v>
      </c>
      <c r="P31" s="3">
        <f t="shared" si="4"/>
        <v>331.76</v>
      </c>
    </row>
    <row r="32" spans="1:16" x14ac:dyDescent="0.25">
      <c r="A32">
        <v>60641</v>
      </c>
      <c r="B32" t="s">
        <v>33</v>
      </c>
      <c r="C32" t="s">
        <v>20</v>
      </c>
      <c r="D32" s="3">
        <v>1419818.94</v>
      </c>
      <c r="E32" s="9">
        <f t="shared" si="6"/>
        <v>5.4925083528389309E-3</v>
      </c>
      <c r="F32" s="3">
        <f>Kostenersätze_PLAN!$B$3*'Aufteilung Kostenersätze_PLAN'!E32</f>
        <v>163.2860759496433</v>
      </c>
      <c r="G32" s="3">
        <f>Kostenersätze_PLAN!$C$3*'Aufteilung Kostenersätze_PLAN'!E32</f>
        <v>298.89131954478893</v>
      </c>
      <c r="H32" s="3">
        <f>Kostenersätze_PLAN!$D$3*'Aufteilung Kostenersätze_PLAN'!E32</f>
        <v>2334.7060180495973</v>
      </c>
      <c r="I32" s="3">
        <f>Kostenersätze_PLAN!$E$3*'Aufteilung Kostenersätze_PLAN'!E32</f>
        <v>164.77525058516792</v>
      </c>
      <c r="K32" s="3">
        <f t="shared" si="0"/>
        <v>2796.8834135440297</v>
      </c>
      <c r="L32" s="3">
        <f t="shared" si="1"/>
        <v>164.77525058516792</v>
      </c>
      <c r="M32" s="3">
        <f t="shared" si="2"/>
        <v>2961.6586641291979</v>
      </c>
      <c r="O32" s="3">
        <f t="shared" si="3"/>
        <v>2961.6586641291979</v>
      </c>
      <c r="P32" s="3">
        <f t="shared" si="4"/>
        <v>246.8</v>
      </c>
    </row>
    <row r="33" spans="1:16" x14ac:dyDescent="0.25">
      <c r="A33">
        <v>60642</v>
      </c>
      <c r="B33" t="s">
        <v>34</v>
      </c>
      <c r="C33" t="s">
        <v>20</v>
      </c>
      <c r="D33" s="3">
        <v>2834685.3</v>
      </c>
      <c r="E33" s="9">
        <f t="shared" si="6"/>
        <v>1.0965857863482038E-2</v>
      </c>
      <c r="F33" s="3">
        <f>Kostenersätze_PLAN!$B$3*'Aufteilung Kostenersätze_PLAN'!E33</f>
        <v>326.00258113836503</v>
      </c>
      <c r="G33" s="3">
        <f>Kostenersätze_PLAN!$C$3*'Aufteilung Kostenersätze_PLAN'!E33</f>
        <v>596.74005321496554</v>
      </c>
      <c r="H33" s="3">
        <f>Kostenersätze_PLAN!$D$3*'Aufteilung Kostenersätze_PLAN'!E33</f>
        <v>4661.2681678881736</v>
      </c>
      <c r="I33" s="3">
        <f>Kostenersätze_PLAN!$E$3*'Aufteilung Kostenersätze_PLAN'!E33</f>
        <v>328.97573590446115</v>
      </c>
      <c r="K33" s="3">
        <f t="shared" si="0"/>
        <v>5584.0108022415043</v>
      </c>
      <c r="L33" s="3">
        <f t="shared" si="1"/>
        <v>328.97573590446115</v>
      </c>
      <c r="M33" s="3">
        <f t="shared" si="2"/>
        <v>5912.9865381459658</v>
      </c>
      <c r="O33" s="3">
        <f t="shared" si="3"/>
        <v>5912.9865381459658</v>
      </c>
      <c r="P33" s="3">
        <f t="shared" si="4"/>
        <v>492.75</v>
      </c>
    </row>
    <row r="34" spans="1:16" x14ac:dyDescent="0.25">
      <c r="A34">
        <v>60645</v>
      </c>
      <c r="B34" t="s">
        <v>35</v>
      </c>
      <c r="C34" t="s">
        <v>20</v>
      </c>
      <c r="D34" s="3">
        <v>4067431.72</v>
      </c>
      <c r="E34" s="9">
        <f t="shared" si="6"/>
        <v>1.5734684238472001E-2</v>
      </c>
      <c r="F34" s="3">
        <f>Kostenersätze_PLAN!$B$3*'Aufteilung Kostenersätze_PLAN'!E34</f>
        <v>467.77440844105683</v>
      </c>
      <c r="G34" s="3">
        <f>Kostenersätze_PLAN!$C$3*'Aufteilung Kostenersätze_PLAN'!E34</f>
        <v>856.25004688916943</v>
      </c>
      <c r="H34" s="3">
        <f>Kostenersätze_PLAN!$D$3*'Aufteilung Kostenersätze_PLAN'!E34</f>
        <v>6688.3579639315321</v>
      </c>
      <c r="I34" s="3">
        <f>Kostenersätze_PLAN!$E$3*'Aufteilung Kostenersätze_PLAN'!E34</f>
        <v>472.04052715416003</v>
      </c>
      <c r="K34" s="3">
        <f t="shared" si="0"/>
        <v>8012.3824192617585</v>
      </c>
      <c r="L34" s="3">
        <f t="shared" si="1"/>
        <v>472.04052715416003</v>
      </c>
      <c r="M34" s="3">
        <f t="shared" si="2"/>
        <v>8484.422946415918</v>
      </c>
      <c r="O34" s="3">
        <f t="shared" si="3"/>
        <v>8484.422946415918</v>
      </c>
      <c r="P34" s="3">
        <f t="shared" si="4"/>
        <v>707.04</v>
      </c>
    </row>
    <row r="35" spans="1:16" x14ac:dyDescent="0.25">
      <c r="A35">
        <v>60646</v>
      </c>
      <c r="B35" t="s">
        <v>36</v>
      </c>
      <c r="C35" t="s">
        <v>20</v>
      </c>
      <c r="D35" s="3">
        <v>3443015.87</v>
      </c>
      <c r="E35" s="9">
        <f t="shared" si="6"/>
        <v>1.3319158444901433E-2</v>
      </c>
      <c r="F35" s="3">
        <f>Kostenersätze_PLAN!$B$3*'Aufteilung Kostenersätze_PLAN'!E35</f>
        <v>395.96355211647426</v>
      </c>
      <c r="G35" s="3">
        <f>Kostenersätze_PLAN!$C$3*'Aufteilung Kostenersätze_PLAN'!E35</f>
        <v>724.80196425464612</v>
      </c>
      <c r="H35" s="3">
        <f>Kostenersätze_PLAN!$D$3*'Aufteilung Kostenersätze_PLAN'!E35</f>
        <v>5661.5879993326971</v>
      </c>
      <c r="I35" s="3">
        <f>Kostenersätze_PLAN!$E$3*'Aufteilung Kostenersätze_PLAN'!E35</f>
        <v>399.57475334704299</v>
      </c>
      <c r="K35" s="3">
        <f t="shared" si="0"/>
        <v>6782.3535157038177</v>
      </c>
      <c r="L35" s="3">
        <f t="shared" si="1"/>
        <v>399.57475334704299</v>
      </c>
      <c r="M35" s="3">
        <f t="shared" si="2"/>
        <v>7181.9282690508608</v>
      </c>
      <c r="O35" s="3">
        <f t="shared" si="3"/>
        <v>7181.9282690508608</v>
      </c>
      <c r="P35" s="3">
        <f t="shared" si="4"/>
        <v>598.49</v>
      </c>
    </row>
    <row r="36" spans="1:16" x14ac:dyDescent="0.25">
      <c r="A36">
        <v>60647</v>
      </c>
      <c r="B36" t="s">
        <v>37</v>
      </c>
      <c r="C36" t="s">
        <v>20</v>
      </c>
      <c r="D36" s="3">
        <v>735468.26</v>
      </c>
      <c r="E36" s="9">
        <f t="shared" si="6"/>
        <v>2.8451272535481987E-3</v>
      </c>
      <c r="F36" s="3">
        <f>Kostenersätze_PLAN!$B$3*'Aufteilung Kostenersätze_PLAN'!E36</f>
        <v>84.582422996070193</v>
      </c>
      <c r="G36" s="3">
        <f>Kostenersätze_PLAN!$C$3*'Aufteilung Kostenersätze_PLAN'!E36</f>
        <v>154.82613488358587</v>
      </c>
      <c r="H36" s="3">
        <f>Kostenersätze_PLAN!$D$3*'Aufteilung Kostenersätze_PLAN'!E36</f>
        <v>1209.3810867929865</v>
      </c>
      <c r="I36" s="3">
        <f>Kostenersätze_PLAN!$E$3*'Aufteilung Kostenersätze_PLAN'!E36</f>
        <v>85.353817606445958</v>
      </c>
      <c r="K36" s="3">
        <f t="shared" si="0"/>
        <v>1448.7896446726425</v>
      </c>
      <c r="L36" s="3">
        <f t="shared" si="1"/>
        <v>85.353817606445958</v>
      </c>
      <c r="M36" s="3">
        <f t="shared" si="2"/>
        <v>1534.1434622790885</v>
      </c>
      <c r="O36" s="3">
        <f t="shared" si="3"/>
        <v>1534.1434622790885</v>
      </c>
      <c r="P36" s="3">
        <f t="shared" si="4"/>
        <v>127.85</v>
      </c>
    </row>
    <row r="37" spans="1:16" x14ac:dyDescent="0.25">
      <c r="A37">
        <v>60648</v>
      </c>
      <c r="B37" t="s">
        <v>38</v>
      </c>
      <c r="C37" t="s">
        <v>20</v>
      </c>
      <c r="D37" s="3">
        <v>2826081.03</v>
      </c>
      <c r="E37" s="9">
        <f t="shared" si="6"/>
        <v>1.0932572615966547E-2</v>
      </c>
      <c r="F37" s="3">
        <f>Kostenersätze_PLAN!$B$3*'Aufteilung Kostenersätze_PLAN'!E37</f>
        <v>325.01304828658374</v>
      </c>
      <c r="G37" s="3">
        <f>Kostenersätze_PLAN!$C$3*'Aufteilung Kostenersätze_PLAN'!E37</f>
        <v>594.9287366156675</v>
      </c>
      <c r="H37" s="3">
        <f>Kostenersätze_PLAN!$D$3*'Aufteilung Kostenersätze_PLAN'!E37</f>
        <v>4647.1195744415163</v>
      </c>
      <c r="I37" s="3">
        <f>Kostenersätze_PLAN!$E$3*'Aufteilung Kostenersätze_PLAN'!E37</f>
        <v>327.97717847899639</v>
      </c>
      <c r="K37" s="3">
        <f t="shared" si="0"/>
        <v>5567.0613593437674</v>
      </c>
      <c r="L37" s="3">
        <f t="shared" si="1"/>
        <v>327.97717847899639</v>
      </c>
      <c r="M37" s="3">
        <f t="shared" si="2"/>
        <v>5895.0385378227638</v>
      </c>
      <c r="O37" s="3">
        <f t="shared" si="3"/>
        <v>5895.0385378227638</v>
      </c>
      <c r="P37" s="3">
        <f t="shared" si="4"/>
        <v>491.25</v>
      </c>
    </row>
    <row r="38" spans="1:16" x14ac:dyDescent="0.25">
      <c r="A38">
        <v>60651</v>
      </c>
      <c r="B38" t="s">
        <v>39</v>
      </c>
      <c r="C38" t="s">
        <v>20</v>
      </c>
      <c r="D38" s="3">
        <v>2950535.09</v>
      </c>
      <c r="E38" s="9">
        <f t="shared" si="6"/>
        <v>1.1414017781147057E-2</v>
      </c>
      <c r="F38" s="3">
        <f>Kostenersätze_PLAN!$B$3*'Aufteilung Kostenersätze_PLAN'!E38</f>
        <v>339.3258698167723</v>
      </c>
      <c r="G38" s="3">
        <f>Kostenersätze_PLAN!$C$3*'Aufteilung Kostenersätze_PLAN'!E38</f>
        <v>621.12801961446053</v>
      </c>
      <c r="H38" s="3">
        <f>Kostenersätze_PLAN!$D$3*'Aufteilung Kostenersätze_PLAN'!E38</f>
        <v>4851.7679522499611</v>
      </c>
      <c r="I38" s="3">
        <f>Kostenersätze_PLAN!$E$3*'Aufteilung Kostenersätze_PLAN'!E38</f>
        <v>342.42053343441171</v>
      </c>
      <c r="K38" s="3">
        <f t="shared" si="0"/>
        <v>5812.2218416811938</v>
      </c>
      <c r="L38" s="3">
        <f t="shared" si="1"/>
        <v>342.42053343441171</v>
      </c>
      <c r="M38" s="3">
        <f t="shared" si="2"/>
        <v>6154.6423751156053</v>
      </c>
      <c r="O38" s="3">
        <f t="shared" si="3"/>
        <v>6154.6423751156053</v>
      </c>
      <c r="P38" s="3">
        <f t="shared" si="4"/>
        <v>512.89</v>
      </c>
    </row>
    <row r="39" spans="1:16" x14ac:dyDescent="0.25">
      <c r="A39">
        <v>60653</v>
      </c>
      <c r="B39" t="s">
        <v>40</v>
      </c>
      <c r="C39" t="s">
        <v>20</v>
      </c>
      <c r="D39" s="3">
        <v>5468456.8499999996</v>
      </c>
      <c r="E39" s="9">
        <f t="shared" si="6"/>
        <v>2.1154489547635047E-2</v>
      </c>
      <c r="F39" s="3">
        <f>Kostenersätze_PLAN!$B$3*'Aufteilung Kostenersätze_PLAN'!E39</f>
        <v>628.89910493548371</v>
      </c>
      <c r="G39" s="3">
        <f>Kostenersätze_PLAN!$C$3*'Aufteilung Kostenersätze_PLAN'!E39</f>
        <v>1151.185012203204</v>
      </c>
      <c r="H39" s="3">
        <f>Kostenersätze_PLAN!$D$3*'Aufteilung Kostenersätze_PLAN'!E39</f>
        <v>8992.1600265027773</v>
      </c>
      <c r="I39" s="3">
        <f>Kostenersätze_PLAN!$E$3*'Aufteilung Kostenersätze_PLAN'!E39</f>
        <v>634.63468642905138</v>
      </c>
      <c r="K39" s="3">
        <f t="shared" si="0"/>
        <v>10772.244143641465</v>
      </c>
      <c r="L39" s="3">
        <f t="shared" si="1"/>
        <v>634.63468642905138</v>
      </c>
      <c r="M39" s="3">
        <f t="shared" si="2"/>
        <v>11406.878830070516</v>
      </c>
      <c r="O39" s="3">
        <f t="shared" si="3"/>
        <v>11406.878830070516</v>
      </c>
      <c r="P39" s="3">
        <f t="shared" si="4"/>
        <v>950.57</v>
      </c>
    </row>
    <row r="40" spans="1:16" x14ac:dyDescent="0.25">
      <c r="A40">
        <v>60654</v>
      </c>
      <c r="B40" t="s">
        <v>41</v>
      </c>
      <c r="C40" t="s">
        <v>20</v>
      </c>
      <c r="D40" s="3">
        <v>3339366.82</v>
      </c>
      <c r="E40" s="9">
        <f t="shared" si="6"/>
        <v>1.291819656388242E-2</v>
      </c>
      <c r="F40" s="3">
        <f>Kostenersätze_PLAN!$B$3*'Aufteilung Kostenersätze_PLAN'!E40</f>
        <v>384.04340781243474</v>
      </c>
      <c r="G40" s="3">
        <f>Kostenersätze_PLAN!$C$3*'Aufteilung Kostenersätze_PLAN'!E40</f>
        <v>702.9824206133535</v>
      </c>
      <c r="H40" s="3">
        <f>Kostenersätze_PLAN!$D$3*'Aufteilung Kostenersätze_PLAN'!E40</f>
        <v>5491.1507316060643</v>
      </c>
      <c r="I40" s="3">
        <f>Kostenersätze_PLAN!$E$3*'Aufteilung Kostenersätze_PLAN'!E40</f>
        <v>387.5458969164726</v>
      </c>
      <c r="K40" s="3">
        <f t="shared" si="0"/>
        <v>6578.1765600318522</v>
      </c>
      <c r="L40" s="3">
        <f t="shared" si="1"/>
        <v>387.5458969164726</v>
      </c>
      <c r="M40" s="3">
        <f t="shared" si="2"/>
        <v>6965.7224569483251</v>
      </c>
      <c r="O40" s="3">
        <f t="shared" si="3"/>
        <v>6965.7224569483251</v>
      </c>
      <c r="P40" s="3">
        <f t="shared" si="4"/>
        <v>580.48</v>
      </c>
    </row>
    <row r="41" spans="1:16" x14ac:dyDescent="0.25">
      <c r="A41">
        <v>60655</v>
      </c>
      <c r="B41" t="s">
        <v>42</v>
      </c>
      <c r="C41" t="s">
        <v>20</v>
      </c>
      <c r="D41" s="3">
        <v>4990958.57</v>
      </c>
      <c r="E41" s="9">
        <f t="shared" si="6"/>
        <v>1.9307308039149026E-2</v>
      </c>
      <c r="F41" s="3">
        <f>Kostenersätze_PLAN!$B$3*'Aufteilung Kostenersätze_PLAN'!E41</f>
        <v>573.98448292466298</v>
      </c>
      <c r="G41" s="3">
        <f>Kostenersätze_PLAN!$C$3*'Aufteilung Kostenersätze_PLAN'!E41</f>
        <v>1050.6650888744118</v>
      </c>
      <c r="H41" s="3">
        <f>Kostenersätze_PLAN!$D$3*'Aufteilung Kostenersätze_PLAN'!E41</f>
        <v>8206.9767355091153</v>
      </c>
      <c r="I41" s="3">
        <f>Kostenersätze_PLAN!$E$3*'Aufteilung Kostenersätze_PLAN'!E41</f>
        <v>579.21924117447077</v>
      </c>
      <c r="K41" s="3">
        <f t="shared" si="0"/>
        <v>9831.62630730819</v>
      </c>
      <c r="L41" s="3">
        <f t="shared" si="1"/>
        <v>579.21924117447077</v>
      </c>
      <c r="M41" s="3">
        <f t="shared" si="2"/>
        <v>10410.845548482661</v>
      </c>
      <c r="O41" s="3">
        <f t="shared" si="3"/>
        <v>10410.845548482661</v>
      </c>
      <c r="P41" s="3">
        <f t="shared" si="4"/>
        <v>867.57</v>
      </c>
    </row>
    <row r="42" spans="1:16" x14ac:dyDescent="0.25">
      <c r="A42">
        <v>60656</v>
      </c>
      <c r="B42" t="s">
        <v>43</v>
      </c>
      <c r="C42" t="s">
        <v>20</v>
      </c>
      <c r="D42" s="3">
        <v>3682827.34</v>
      </c>
      <c r="E42" s="9">
        <f t="shared" si="6"/>
        <v>1.4246858776946293E-2</v>
      </c>
      <c r="F42" s="3">
        <f>Kostenersätze_PLAN!$B$3*'Aufteilung Kostenersätze_PLAN'!E42</f>
        <v>423.54303623295999</v>
      </c>
      <c r="G42" s="3">
        <f>Kostenersätze_PLAN!$C$3*'Aufteilung Kostenersätze_PLAN'!E42</f>
        <v>775.28556092386339</v>
      </c>
      <c r="H42" s="3">
        <f>Kostenersätze_PLAN!$D$3*'Aufteilung Kostenersätze_PLAN'!E42</f>
        <v>6055.926507175338</v>
      </c>
      <c r="I42" s="3">
        <f>Kostenersätze_PLAN!$E$3*'Aufteilung Kostenersätze_PLAN'!E42</f>
        <v>427.40576330838877</v>
      </c>
      <c r="K42" s="3">
        <f t="shared" si="0"/>
        <v>7254.7551043321619</v>
      </c>
      <c r="L42" s="3">
        <f t="shared" si="1"/>
        <v>427.40576330838877</v>
      </c>
      <c r="M42" s="3">
        <f t="shared" si="2"/>
        <v>7682.1608676405504</v>
      </c>
      <c r="O42" s="3">
        <f t="shared" si="3"/>
        <v>7682.1608676405504</v>
      </c>
      <c r="P42" s="3">
        <f t="shared" si="4"/>
        <v>640.17999999999995</v>
      </c>
    </row>
    <row r="43" spans="1:16" x14ac:dyDescent="0.25">
      <c r="A43">
        <v>60659</v>
      </c>
      <c r="B43" t="s">
        <v>44</v>
      </c>
      <c r="C43" t="s">
        <v>20</v>
      </c>
      <c r="D43" s="3">
        <v>5423323.2599999998</v>
      </c>
      <c r="E43" s="9">
        <f t="shared" si="6"/>
        <v>2.0979892200688393E-2</v>
      </c>
      <c r="F43" s="3">
        <f>Kostenersätze_PLAN!$B$3*'Aufteilung Kostenersätze_PLAN'!E43</f>
        <v>623.70852281476618</v>
      </c>
      <c r="G43" s="3">
        <f>Kostenersätze_PLAN!$C$3*'Aufteilung Kostenersätze_PLAN'!E43</f>
        <v>1141.6837737770609</v>
      </c>
      <c r="H43" s="3">
        <f>Kostenersätze_PLAN!$D$3*'Aufteilung Kostenersätze_PLAN'!E43</f>
        <v>8917.9437576388154</v>
      </c>
      <c r="I43" s="3">
        <f>Kostenersätze_PLAN!$E$3*'Aufteilung Kostenersätze_PLAN'!E43</f>
        <v>629.39676602065174</v>
      </c>
      <c r="K43" s="3">
        <f t="shared" si="0"/>
        <v>10683.336054230642</v>
      </c>
      <c r="L43" s="3">
        <f t="shared" si="1"/>
        <v>629.39676602065174</v>
      </c>
      <c r="M43" s="3">
        <f t="shared" si="2"/>
        <v>11312.732820251294</v>
      </c>
      <c r="O43" s="3">
        <f t="shared" si="3"/>
        <v>11312.732820251294</v>
      </c>
      <c r="P43" s="3">
        <f t="shared" si="4"/>
        <v>942.73</v>
      </c>
    </row>
    <row r="44" spans="1:16" x14ac:dyDescent="0.25">
      <c r="A44">
        <v>60660</v>
      </c>
      <c r="B44" t="s">
        <v>45</v>
      </c>
      <c r="C44" t="s">
        <v>20</v>
      </c>
      <c r="D44" s="3">
        <v>6312668.1799999997</v>
      </c>
      <c r="E44" s="9">
        <f t="shared" si="6"/>
        <v>2.442028467893979E-2</v>
      </c>
      <c r="F44" s="3">
        <f>Kostenersätze_PLAN!$B$3*'Aufteilung Kostenersätze_PLAN'!E44</f>
        <v>725.98750928366724</v>
      </c>
      <c r="G44" s="3">
        <f>Kostenersätze_PLAN!$C$3*'Aufteilung Kostenersätze_PLAN'!E44</f>
        <v>1328.9030516585456</v>
      </c>
      <c r="H44" s="3">
        <f>Kostenersätze_PLAN!$D$3*'Aufteilung Kostenersätze_PLAN'!E44</f>
        <v>10380.354828761616</v>
      </c>
      <c r="I44" s="3">
        <f>Kostenersätze_PLAN!$E$3*'Aufteilung Kostenersätze_PLAN'!E44</f>
        <v>732.60854036819376</v>
      </c>
      <c r="K44" s="3">
        <f t="shared" si="0"/>
        <v>12435.245389703829</v>
      </c>
      <c r="L44" s="3">
        <f t="shared" si="1"/>
        <v>732.60854036819376</v>
      </c>
      <c r="M44" s="3">
        <f t="shared" si="2"/>
        <v>13167.853930072022</v>
      </c>
      <c r="O44" s="3">
        <f t="shared" si="3"/>
        <v>13167.853930072022</v>
      </c>
      <c r="P44" s="3">
        <f t="shared" si="4"/>
        <v>1097.32</v>
      </c>
    </row>
    <row r="45" spans="1:16" x14ac:dyDescent="0.25">
      <c r="A45">
        <v>60661</v>
      </c>
      <c r="B45" t="s">
        <v>46</v>
      </c>
      <c r="C45" t="s">
        <v>20</v>
      </c>
      <c r="D45" s="3">
        <v>8605384.1300000008</v>
      </c>
      <c r="E45" s="9">
        <f t="shared" si="6"/>
        <v>3.3289557479359015E-2</v>
      </c>
      <c r="F45" s="3">
        <f>Kostenersätze_PLAN!$B$3*'Aufteilung Kostenersätze_PLAN'!E45</f>
        <v>989.66098214398767</v>
      </c>
      <c r="G45" s="3">
        <f>Kostenersätze_PLAN!$C$3*'Aufteilung Kostenersätze_PLAN'!E45</f>
        <v>1811.5511389117589</v>
      </c>
      <c r="H45" s="3">
        <f>Kostenersätze_PLAN!$D$3*'Aufteilung Kostenersätze_PLAN'!E45</f>
        <v>14150.425487308616</v>
      </c>
      <c r="I45" s="3">
        <f>Kostenersätze_PLAN!$E$3*'Aufteilung Kostenersätze_PLAN'!E45</f>
        <v>998.68672438077044</v>
      </c>
      <c r="K45" s="3">
        <f t="shared" si="0"/>
        <v>16951.637608364363</v>
      </c>
      <c r="L45" s="3">
        <f t="shared" si="1"/>
        <v>998.68672438077044</v>
      </c>
      <c r="M45" s="3">
        <f t="shared" si="2"/>
        <v>17950.324332745135</v>
      </c>
      <c r="O45" s="3">
        <f t="shared" si="3"/>
        <v>17950.324332745135</v>
      </c>
      <c r="P45" s="3">
        <f t="shared" si="4"/>
        <v>1495.86</v>
      </c>
    </row>
    <row r="46" spans="1:16" x14ac:dyDescent="0.25">
      <c r="A46">
        <v>60662</v>
      </c>
      <c r="B46" t="s">
        <v>47</v>
      </c>
      <c r="C46" t="s">
        <v>20</v>
      </c>
      <c r="D46" s="3">
        <v>6697327.8799999999</v>
      </c>
      <c r="E46" s="9">
        <f t="shared" si="6"/>
        <v>2.5908324143500333E-2</v>
      </c>
      <c r="F46" s="3">
        <f>Kostenersätze_PLAN!$B$3*'Aufteilung Kostenersätze_PLAN'!E46</f>
        <v>770.22524356052293</v>
      </c>
      <c r="G46" s="3">
        <f>Kostenersätze_PLAN!$C$3*'Aufteilung Kostenersätze_PLAN'!E46</f>
        <v>1409.8791832410011</v>
      </c>
      <c r="H46" s="3">
        <f>Kostenersätze_PLAN!$D$3*'Aufteilung Kostenersätze_PLAN'!E46</f>
        <v>11012.87725200183</v>
      </c>
      <c r="I46" s="3">
        <f>Kostenersätze_PLAN!$E$3*'Aufteilung Kostenersätze_PLAN'!E46</f>
        <v>777.24972430500998</v>
      </c>
      <c r="K46" s="3">
        <f t="shared" si="0"/>
        <v>13192.981678803353</v>
      </c>
      <c r="L46" s="3">
        <f t="shared" si="1"/>
        <v>777.24972430500998</v>
      </c>
      <c r="M46" s="3">
        <f t="shared" si="2"/>
        <v>13970.231403108362</v>
      </c>
      <c r="O46" s="3">
        <f t="shared" si="3"/>
        <v>13970.231403108362</v>
      </c>
      <c r="P46" s="3">
        <f t="shared" si="4"/>
        <v>1164.19</v>
      </c>
    </row>
    <row r="47" spans="1:16" x14ac:dyDescent="0.25">
      <c r="A47">
        <v>60663</v>
      </c>
      <c r="B47" t="s">
        <v>48</v>
      </c>
      <c r="C47" t="s">
        <v>20</v>
      </c>
      <c r="D47" s="3">
        <v>10284830.02</v>
      </c>
      <c r="E47" s="9">
        <f t="shared" si="6"/>
        <v>3.9786421494263625E-2</v>
      </c>
      <c r="F47" s="3">
        <f>Kostenersätze_PLAN!$B$3*'Aufteilung Kostenersätze_PLAN'!E47</f>
        <v>1182.8054186788715</v>
      </c>
      <c r="G47" s="3">
        <f>Kostenersätze_PLAN!$C$3*'Aufteilung Kostenersätze_PLAN'!E47</f>
        <v>2165.0974848748378</v>
      </c>
      <c r="H47" s="3">
        <f>Kostenersätze_PLAN!$D$3*'Aufteilung Kostenersätze_PLAN'!E47</f>
        <v>16912.053970988134</v>
      </c>
      <c r="I47" s="3">
        <f>Kostenersätze_PLAN!$E$3*'Aufteilung Kostenersätze_PLAN'!E47</f>
        <v>1193.5926448279088</v>
      </c>
      <c r="K47" s="3">
        <f t="shared" si="0"/>
        <v>20259.956874541844</v>
      </c>
      <c r="L47" s="3">
        <f t="shared" si="1"/>
        <v>1193.5926448279088</v>
      </c>
      <c r="M47" s="3">
        <f t="shared" si="2"/>
        <v>21453.549519369753</v>
      </c>
      <c r="O47" s="3">
        <f t="shared" si="3"/>
        <v>21453.549519369753</v>
      </c>
      <c r="P47" s="3">
        <f t="shared" si="4"/>
        <v>1787.8</v>
      </c>
    </row>
    <row r="48" spans="1:16" x14ac:dyDescent="0.25">
      <c r="A48">
        <v>60664</v>
      </c>
      <c r="B48" t="s">
        <v>49</v>
      </c>
      <c r="C48" t="s">
        <v>20</v>
      </c>
      <c r="D48" s="3">
        <v>17559154.359999999</v>
      </c>
      <c r="E48" s="9">
        <f t="shared" si="6"/>
        <v>6.7926831565641846E-2</v>
      </c>
      <c r="F48" s="3">
        <f>Kostenersätze_PLAN!$B$3*'Aufteilung Kostenersätze_PLAN'!E48</f>
        <v>2019.3880583382488</v>
      </c>
      <c r="G48" s="3">
        <f>Kostenersätze_PLAN!$C$3*'Aufteilung Kostenersätze_PLAN'!E48</f>
        <v>3696.4423201390978</v>
      </c>
      <c r="H48" s="3">
        <f>Kostenersätze_PLAN!$D$3*'Aufteilung Kostenersätze_PLAN'!E48</f>
        <v>28873.726220438944</v>
      </c>
      <c r="I48" s="3">
        <f>Kostenersätze_PLAN!$E$3*'Aufteilung Kostenersätze_PLAN'!E48</f>
        <v>2037.8049469692553</v>
      </c>
      <c r="K48" s="3">
        <f t="shared" si="0"/>
        <v>34589.556598916293</v>
      </c>
      <c r="L48" s="3">
        <f t="shared" si="1"/>
        <v>2037.8049469692553</v>
      </c>
      <c r="M48" s="3">
        <f t="shared" si="2"/>
        <v>36627.361545885549</v>
      </c>
      <c r="O48" s="3">
        <f t="shared" si="3"/>
        <v>36627.361545885549</v>
      </c>
      <c r="P48" s="3">
        <f t="shared" si="4"/>
        <v>3052.28</v>
      </c>
    </row>
    <row r="49" spans="1:16" x14ac:dyDescent="0.25">
      <c r="A49">
        <v>60665</v>
      </c>
      <c r="B49" t="s">
        <v>50</v>
      </c>
      <c r="C49" t="s">
        <v>20</v>
      </c>
      <c r="D49" s="3">
        <v>8342917.3399999999</v>
      </c>
      <c r="E49" s="9">
        <f t="shared" si="6"/>
        <v>3.2274216018695144E-2</v>
      </c>
      <c r="F49" s="3">
        <f>Kostenersätze_PLAN!$B$3*'Aufteilung Kostenersätze_PLAN'!E49</f>
        <v>959.47602616206552</v>
      </c>
      <c r="G49" s="3">
        <f>Kostenersätze_PLAN!$C$3*'Aufteilung Kostenersätze_PLAN'!E49</f>
        <v>1756.2982873053525</v>
      </c>
      <c r="H49" s="3">
        <f>Kostenersätze_PLAN!$D$3*'Aufteilung Kostenersätze_PLAN'!E49</f>
        <v>13718.833277282763</v>
      </c>
      <c r="I49" s="3">
        <f>Kostenersätze_PLAN!$E$3*'Aufteilung Kostenersätze_PLAN'!E49</f>
        <v>968.22648056085427</v>
      </c>
      <c r="K49" s="3">
        <f t="shared" si="0"/>
        <v>16434.60759075018</v>
      </c>
      <c r="L49" s="3">
        <f t="shared" si="1"/>
        <v>968.22648056085427</v>
      </c>
      <c r="M49" s="3">
        <f t="shared" si="2"/>
        <v>17402.834071311034</v>
      </c>
      <c r="O49" s="3">
        <f t="shared" si="3"/>
        <v>17402.834071311034</v>
      </c>
      <c r="P49" s="3">
        <f t="shared" si="4"/>
        <v>1450.24</v>
      </c>
    </row>
    <row r="50" spans="1:16" x14ac:dyDescent="0.25">
      <c r="A50">
        <v>60666</v>
      </c>
      <c r="B50" t="s">
        <v>51</v>
      </c>
      <c r="C50" t="s">
        <v>20</v>
      </c>
      <c r="D50" s="3">
        <v>3159926.19</v>
      </c>
      <c r="E50" s="9">
        <f t="shared" si="6"/>
        <v>1.2224038223443829E-2</v>
      </c>
      <c r="F50" s="3">
        <f>Kostenersätze_PLAN!$B$3*'Aufteilung Kostenersätze_PLAN'!E50</f>
        <v>363.4068635931896</v>
      </c>
      <c r="G50" s="3">
        <f>Kostenersätze_PLAN!$C$3*'Aufteilung Kostenersätze_PLAN'!E50</f>
        <v>665.20771204336631</v>
      </c>
      <c r="H50" s="3">
        <f>Kostenersätze_PLAN!$D$3*'Aufteilung Kostenersätze_PLAN'!E50</f>
        <v>5196.0841516774917</v>
      </c>
      <c r="I50" s="3">
        <f>Kostenersätze_PLAN!$E$3*'Aufteilung Kostenersätze_PLAN'!E50</f>
        <v>366.72114670331484</v>
      </c>
      <c r="K50" s="3">
        <f t="shared" si="0"/>
        <v>6224.6987273140476</v>
      </c>
      <c r="L50" s="3">
        <f t="shared" si="1"/>
        <v>366.72114670331484</v>
      </c>
      <c r="M50" s="3">
        <f t="shared" si="2"/>
        <v>6591.4198740173624</v>
      </c>
      <c r="O50" s="3">
        <f t="shared" si="3"/>
        <v>6591.4198740173624</v>
      </c>
      <c r="P50" s="3">
        <f t="shared" si="4"/>
        <v>549.28</v>
      </c>
    </row>
    <row r="51" spans="1:16" x14ac:dyDescent="0.25">
      <c r="A51">
        <v>60667</v>
      </c>
      <c r="B51" t="s">
        <v>52</v>
      </c>
      <c r="C51" t="s">
        <v>20</v>
      </c>
      <c r="D51" s="3">
        <v>16173488.890000001</v>
      </c>
      <c r="E51" s="9">
        <f t="shared" si="6"/>
        <v>6.2566444438945615E-2</v>
      </c>
      <c r="F51" s="3">
        <f>Kostenersätze_PLAN!$B$3*'Aufteilung Kostenersätze_PLAN'!E51</f>
        <v>1860.0297973650445</v>
      </c>
      <c r="G51" s="3">
        <f>Kostenersätze_PLAN!$C$3*'Aufteilung Kostenersätze_PLAN'!E51</f>
        <v>3404.7407734785425</v>
      </c>
      <c r="H51" s="3">
        <f>Kostenersätze_PLAN!$D$3*'Aufteilung Kostenersätze_PLAN'!E51</f>
        <v>26595.18110410705</v>
      </c>
      <c r="I51" s="3">
        <f>Kostenersätze_PLAN!$E$3*'Aufteilung Kostenersätze_PLAN'!E51</f>
        <v>1876.9933331683685</v>
      </c>
      <c r="K51" s="3">
        <f t="shared" si="0"/>
        <v>31859.951674950637</v>
      </c>
      <c r="L51" s="3">
        <f t="shared" si="1"/>
        <v>1876.9933331683685</v>
      </c>
      <c r="M51" s="3">
        <f t="shared" si="2"/>
        <v>33736.945008119008</v>
      </c>
      <c r="O51" s="3">
        <f t="shared" si="3"/>
        <v>33736.945008119008</v>
      </c>
      <c r="P51" s="3">
        <f t="shared" si="4"/>
        <v>2811.41</v>
      </c>
    </row>
    <row r="52" spans="1:16" x14ac:dyDescent="0.25">
      <c r="A52">
        <v>60668</v>
      </c>
      <c r="B52" t="s">
        <v>53</v>
      </c>
      <c r="C52" t="s">
        <v>20</v>
      </c>
      <c r="D52" s="3">
        <v>4272138.66</v>
      </c>
      <c r="E52" s="9">
        <f t="shared" si="6"/>
        <v>1.6526584209769817E-2</v>
      </c>
      <c r="F52" s="3">
        <f>Kostenersätze_PLAN!$B$3*'Aufteilung Kostenersätze_PLAN'!E52</f>
        <v>491.31670106060659</v>
      </c>
      <c r="G52" s="3">
        <f>Kostenersätze_PLAN!$C$3*'Aufteilung Kostenersätze_PLAN'!E52</f>
        <v>899.34365952725386</v>
      </c>
      <c r="H52" s="3">
        <f>Kostenersätze_PLAN!$D$3*'Aufteilung Kostenersätze_PLAN'!E52</f>
        <v>7024.9716766310657</v>
      </c>
      <c r="I52" s="3">
        <f>Kostenersätze_PLAN!$E$3*'Aufteilung Kostenersätze_PLAN'!E52</f>
        <v>495.79752629309451</v>
      </c>
      <c r="K52" s="3">
        <f t="shared" si="0"/>
        <v>8415.6320372189257</v>
      </c>
      <c r="L52" s="3">
        <f t="shared" si="1"/>
        <v>495.79752629309451</v>
      </c>
      <c r="M52" s="3">
        <f t="shared" si="2"/>
        <v>8911.4295635120197</v>
      </c>
      <c r="O52" s="3">
        <f t="shared" si="3"/>
        <v>8911.4295635120197</v>
      </c>
      <c r="P52" s="3">
        <f t="shared" si="4"/>
        <v>742.62</v>
      </c>
    </row>
    <row r="53" spans="1:16" x14ac:dyDescent="0.25">
      <c r="A53">
        <v>60669</v>
      </c>
      <c r="B53" t="s">
        <v>54</v>
      </c>
      <c r="C53" t="s">
        <v>20</v>
      </c>
      <c r="D53" s="3">
        <v>22100359.129999999</v>
      </c>
      <c r="E53" s="9">
        <f t="shared" si="6"/>
        <v>8.5494286420960922E-2</v>
      </c>
      <c r="F53" s="3">
        <f>Kostenersätze_PLAN!$B$3*'Aufteilung Kostenersätze_PLAN'!E53</f>
        <v>2541.6486692419899</v>
      </c>
      <c r="G53" s="3">
        <f>Kostenersätze_PLAN!$C$3*'Aufteilung Kostenersätze_PLAN'!E53</f>
        <v>4652.4280784558514</v>
      </c>
      <c r="H53" s="3">
        <f>Kostenersätze_PLAN!$D$3*'Aufteilung Kostenersätze_PLAN'!E53</f>
        <v>36341.141823244281</v>
      </c>
      <c r="I53" s="3">
        <f>Kostenersätze_PLAN!$E$3*'Aufteilung Kostenersätze_PLAN'!E53</f>
        <v>2564.8285926288277</v>
      </c>
      <c r="K53" s="3">
        <f t="shared" si="0"/>
        <v>43535.218570942125</v>
      </c>
      <c r="L53" s="3">
        <f t="shared" si="1"/>
        <v>2564.8285926288277</v>
      </c>
      <c r="M53" s="3">
        <f t="shared" si="2"/>
        <v>46100.047163570955</v>
      </c>
      <c r="O53" s="3">
        <f t="shared" si="3"/>
        <v>46100.047163570955</v>
      </c>
      <c r="P53" s="3">
        <f t="shared" si="4"/>
        <v>3841.67</v>
      </c>
    </row>
    <row r="54" spans="1:16" x14ac:dyDescent="0.25">
      <c r="A54">
        <v>60670</v>
      </c>
      <c r="B54" t="s">
        <v>55</v>
      </c>
      <c r="C54" t="s">
        <v>20</v>
      </c>
      <c r="D54" s="3">
        <v>17579866.329999998</v>
      </c>
      <c r="E54" s="9">
        <f t="shared" si="6"/>
        <v>6.8006954928574823E-2</v>
      </c>
      <c r="F54" s="3">
        <f>Kostenersätze_PLAN!$B$3*'Aufteilung Kostenersätze_PLAN'!E54</f>
        <v>2021.770035512385</v>
      </c>
      <c r="G54" s="3">
        <f>Kostenersätze_PLAN!$C$3*'Aufteilung Kostenersätze_PLAN'!E54</f>
        <v>3700.8024733031848</v>
      </c>
      <c r="H54" s="3">
        <f>Kostenersätze_PLAN!$D$3*'Aufteilung Kostenersätze_PLAN'!E54</f>
        <v>28907.784338444228</v>
      </c>
      <c r="I54" s="3">
        <f>Kostenersätze_PLAN!$E$3*'Aufteilung Kostenersätze_PLAN'!E54</f>
        <v>2040.2086478572446</v>
      </c>
      <c r="K54" s="3">
        <f t="shared" si="0"/>
        <v>34630.356847259798</v>
      </c>
      <c r="L54" s="3">
        <f t="shared" si="1"/>
        <v>2040.2086478572446</v>
      </c>
      <c r="M54" s="3">
        <f t="shared" si="2"/>
        <v>36670.565495117044</v>
      </c>
      <c r="O54" s="3">
        <f t="shared" si="3"/>
        <v>36670.565495117044</v>
      </c>
      <c r="P54" s="3">
        <f t="shared" si="4"/>
        <v>3055.88</v>
      </c>
    </row>
    <row r="55" spans="1:16" x14ac:dyDescent="0.25">
      <c r="A55">
        <v>61001</v>
      </c>
      <c r="B55" t="s">
        <v>56</v>
      </c>
      <c r="C55" t="s">
        <v>57</v>
      </c>
      <c r="D55" s="3">
        <v>1897878.85</v>
      </c>
      <c r="E55" s="9">
        <f>D55/SUM($D$55:$D$83)</f>
        <v>1.5692943823169245E-2</v>
      </c>
      <c r="F55" s="3">
        <f>Kostenersätze_PLAN!$B$4*'Aufteilung Kostenersätze_PLAN'!E55</f>
        <v>356.2278108581512</v>
      </c>
      <c r="G55" s="3">
        <f>Kostenersätze_PLAN!$C$4*'Aufteilung Kostenersätze_PLAN'!E55</f>
        <v>670.01023653021093</v>
      </c>
      <c r="H55" s="3">
        <f>Kostenersätze_PLAN!$D$4*'Aufteilung Kostenersätze_PLAN'!E55</f>
        <v>4574.1321867459019</v>
      </c>
      <c r="I55" s="3">
        <f>Kostenersätze_PLAN!$E$4*'Aufteilung Kostenersätze_PLAN'!E55</f>
        <v>470.78831469507736</v>
      </c>
      <c r="K55" s="3">
        <f t="shared" si="0"/>
        <v>5600.3702341342641</v>
      </c>
      <c r="L55" s="3">
        <f t="shared" si="1"/>
        <v>470.78831469507736</v>
      </c>
      <c r="M55" s="3">
        <f t="shared" si="2"/>
        <v>6071.1585488293413</v>
      </c>
      <c r="O55" s="3">
        <f t="shared" si="3"/>
        <v>6071.1585488293413</v>
      </c>
      <c r="P55" s="3">
        <f t="shared" si="4"/>
        <v>505.93</v>
      </c>
    </row>
    <row r="56" spans="1:16" x14ac:dyDescent="0.25">
      <c r="A56">
        <v>61002</v>
      </c>
      <c r="B56" t="s">
        <v>58</v>
      </c>
      <c r="C56" t="s">
        <v>57</v>
      </c>
      <c r="D56" s="3">
        <v>1283305.08</v>
      </c>
      <c r="E56" s="9">
        <f t="shared" ref="E56:E83" si="7">D56/SUM($D$55:$D$83)</f>
        <v>1.0611232918490933E-2</v>
      </c>
      <c r="F56" s="3">
        <f>Kostenersätze_PLAN!$B$4*'Aufteilung Kostenersätze_PLAN'!E56</f>
        <v>240.87362547485296</v>
      </c>
      <c r="G56" s="3">
        <f>Kostenersätze_PLAN!$C$4*'Aufteilung Kostenersätze_PLAN'!E56</f>
        <v>453.04658945497039</v>
      </c>
      <c r="H56" s="3">
        <f>Kostenersätze_PLAN!$D$4*'Aufteilung Kostenersätze_PLAN'!E56</f>
        <v>3092.9303373829816</v>
      </c>
      <c r="I56" s="3">
        <f>Kostenersätze_PLAN!$E$4*'Aufteilung Kostenersätze_PLAN'!E56</f>
        <v>318.33698755472795</v>
      </c>
      <c r="K56" s="3">
        <f t="shared" si="0"/>
        <v>3786.8505523128051</v>
      </c>
      <c r="L56" s="3">
        <f t="shared" si="1"/>
        <v>318.33698755472795</v>
      </c>
      <c r="M56" s="3">
        <f t="shared" si="2"/>
        <v>4105.1875398675329</v>
      </c>
      <c r="O56" s="3">
        <f t="shared" si="3"/>
        <v>4105.1875398675329</v>
      </c>
      <c r="P56" s="3">
        <f t="shared" si="4"/>
        <v>342.1</v>
      </c>
    </row>
    <row r="57" spans="1:16" x14ac:dyDescent="0.25">
      <c r="A57">
        <v>61007</v>
      </c>
      <c r="B57" t="s">
        <v>59</v>
      </c>
      <c r="C57" t="s">
        <v>57</v>
      </c>
      <c r="D57" s="3">
        <v>1677620.01</v>
      </c>
      <c r="E57" s="9">
        <f t="shared" si="7"/>
        <v>1.3871695010223981E-2</v>
      </c>
      <c r="F57" s="3">
        <f>Kostenersätze_PLAN!$B$4*'Aufteilung Kostenersätze_PLAN'!E57</f>
        <v>314.88569653122471</v>
      </c>
      <c r="G57" s="3">
        <f>Kostenersätze_PLAN!$C$4*'Aufteilung Kostenersätze_PLAN'!E57</f>
        <v>592.25201846151288</v>
      </c>
      <c r="H57" s="3">
        <f>Kostenersätze_PLAN!$D$4*'Aufteilung Kostenersätze_PLAN'!E57</f>
        <v>4043.2800464950556</v>
      </c>
      <c r="I57" s="3">
        <f>Kostenersätze_PLAN!$E$4*'Aufteilung Kostenersätze_PLAN'!E57</f>
        <v>416.15085030671946</v>
      </c>
      <c r="K57" s="3">
        <f t="shared" si="0"/>
        <v>4950.4177614877935</v>
      </c>
      <c r="L57" s="3">
        <f t="shared" si="1"/>
        <v>416.15085030671946</v>
      </c>
      <c r="M57" s="3">
        <f t="shared" si="2"/>
        <v>5366.5686117945133</v>
      </c>
      <c r="O57" s="3">
        <f t="shared" si="3"/>
        <v>5366.5686117945133</v>
      </c>
      <c r="P57" s="3">
        <f t="shared" si="4"/>
        <v>447.21</v>
      </c>
    </row>
    <row r="58" spans="1:16" x14ac:dyDescent="0.25">
      <c r="A58">
        <v>61008</v>
      </c>
      <c r="B58" t="s">
        <v>60</v>
      </c>
      <c r="C58" t="s">
        <v>57</v>
      </c>
      <c r="D58" s="3">
        <v>2234087.4900000002</v>
      </c>
      <c r="E58" s="9">
        <f t="shared" si="7"/>
        <v>1.847294387448134E-2</v>
      </c>
      <c r="F58" s="3">
        <f>Kostenersätze_PLAN!$B$4*'Aufteilung Kostenersätze_PLAN'!E58</f>
        <v>419.33345525626254</v>
      </c>
      <c r="G58" s="3">
        <f>Kostenersätze_PLAN!$C$4*'Aufteilung Kostenersätze_PLAN'!E58</f>
        <v>788.70233872098083</v>
      </c>
      <c r="H58" s="3">
        <f>Kostenersätze_PLAN!$D$4*'Aufteilung Kostenersätze_PLAN'!E58</f>
        <v>5384.4382617021975</v>
      </c>
      <c r="I58" s="3">
        <f>Kostenersätze_PLAN!$E$4*'Aufteilung Kostenersätze_PLAN'!E58</f>
        <v>554.18831623444021</v>
      </c>
      <c r="K58" s="3">
        <f t="shared" si="0"/>
        <v>6592.4740556794404</v>
      </c>
      <c r="L58" s="3">
        <f t="shared" si="1"/>
        <v>554.18831623444021</v>
      </c>
      <c r="M58" s="3">
        <f t="shared" si="2"/>
        <v>7146.6623719138806</v>
      </c>
      <c r="O58" s="3">
        <f t="shared" si="3"/>
        <v>7146.6623719138806</v>
      </c>
      <c r="P58" s="3">
        <f t="shared" si="4"/>
        <v>595.55999999999995</v>
      </c>
    </row>
    <row r="59" spans="1:16" x14ac:dyDescent="0.25">
      <c r="A59">
        <v>61012</v>
      </c>
      <c r="B59" t="s">
        <v>61</v>
      </c>
      <c r="C59" t="s">
        <v>57</v>
      </c>
      <c r="D59" s="3">
        <v>3868189.16</v>
      </c>
      <c r="E59" s="9">
        <f t="shared" si="7"/>
        <v>3.1984799865003098E-2</v>
      </c>
      <c r="F59" s="3">
        <f>Kostenersätze_PLAN!$B$4*'Aufteilung Kostenersätze_PLAN'!E59</f>
        <v>726.05085221958768</v>
      </c>
      <c r="G59" s="3">
        <f>Kostenersätze_PLAN!$C$4*'Aufteilung Kostenersätze_PLAN'!E59</f>
        <v>1365.5910302363072</v>
      </c>
      <c r="H59" s="3">
        <f>Kostenersätze_PLAN!$D$4*'Aufteilung Kostenersätze_PLAN'!E59</f>
        <v>9322.8335102515084</v>
      </c>
      <c r="I59" s="3">
        <f>Kostenersätze_PLAN!$E$4*'Aufteilung Kostenersätze_PLAN'!E59</f>
        <v>959.54399595009295</v>
      </c>
      <c r="K59" s="3">
        <f t="shared" si="0"/>
        <v>11414.475392707403</v>
      </c>
      <c r="L59" s="3">
        <f t="shared" si="1"/>
        <v>959.54399595009295</v>
      </c>
      <c r="M59" s="3">
        <f t="shared" si="2"/>
        <v>12374.019388657496</v>
      </c>
      <c r="O59" s="3">
        <f t="shared" si="3"/>
        <v>12374.019388657496</v>
      </c>
      <c r="P59" s="3">
        <f t="shared" si="4"/>
        <v>1031.17</v>
      </c>
    </row>
    <row r="60" spans="1:16" x14ac:dyDescent="0.25">
      <c r="A60">
        <v>61013</v>
      </c>
      <c r="B60" t="s">
        <v>62</v>
      </c>
      <c r="C60" t="s">
        <v>57</v>
      </c>
      <c r="D60" s="3">
        <v>2860404.94</v>
      </c>
      <c r="E60" s="9">
        <f t="shared" si="7"/>
        <v>2.3651759455001985E-2</v>
      </c>
      <c r="F60" s="3">
        <f>Kostenersätze_PLAN!$B$4*'Aufteilung Kostenersätze_PLAN'!E60</f>
        <v>536.89190431941495</v>
      </c>
      <c r="G60" s="3">
        <f>Kostenersätze_PLAN!$C$4*'Aufteilung Kostenersätze_PLAN'!E60</f>
        <v>1009.8118699313097</v>
      </c>
      <c r="H60" s="3">
        <f>Kostenersätze_PLAN!$D$4*'Aufteilung Kostenersätze_PLAN'!E60</f>
        <v>6893.9438906656133</v>
      </c>
      <c r="I60" s="3">
        <f>Kostenersätze_PLAN!$E$4*'Aufteilung Kostenersätze_PLAN'!E60</f>
        <v>709.55278365005961</v>
      </c>
      <c r="K60" s="3">
        <f t="shared" si="0"/>
        <v>8440.6476649163378</v>
      </c>
      <c r="L60" s="3">
        <f t="shared" si="1"/>
        <v>709.55278365005961</v>
      </c>
      <c r="M60" s="3">
        <f t="shared" si="2"/>
        <v>9150.2004485663965</v>
      </c>
      <c r="O60" s="3">
        <f t="shared" si="3"/>
        <v>9150.2004485663965</v>
      </c>
      <c r="P60" s="3">
        <f t="shared" si="4"/>
        <v>762.52</v>
      </c>
    </row>
    <row r="61" spans="1:16" x14ac:dyDescent="0.25">
      <c r="A61">
        <v>61016</v>
      </c>
      <c r="B61" t="s">
        <v>63</v>
      </c>
      <c r="C61" t="s">
        <v>57</v>
      </c>
      <c r="D61" s="3">
        <v>2473215.9700000002</v>
      </c>
      <c r="E61" s="9">
        <f t="shared" si="7"/>
        <v>2.0450219612160724E-2</v>
      </c>
      <c r="F61" s="3">
        <f>Kostenersätze_PLAN!$B$4*'Aufteilung Kostenersätze_PLAN'!E61</f>
        <v>464.21736075119816</v>
      </c>
      <c r="G61" s="3">
        <f>Kostenersätze_PLAN!$C$4*'Aufteilung Kostenersätze_PLAN'!E61</f>
        <v>873.12212634120215</v>
      </c>
      <c r="H61" s="3">
        <f>Kostenersätze_PLAN!$D$4*'Aufteilung Kostenersätze_PLAN'!E61</f>
        <v>5960.7686618937714</v>
      </c>
      <c r="I61" s="3">
        <f>Kostenersätze_PLAN!$E$4*'Aufteilung Kostenersätze_PLAN'!E61</f>
        <v>613.50658836482171</v>
      </c>
      <c r="K61" s="3">
        <f t="shared" si="0"/>
        <v>7298.1081489861717</v>
      </c>
      <c r="L61" s="3">
        <f t="shared" si="1"/>
        <v>613.50658836482171</v>
      </c>
      <c r="M61" s="3">
        <f t="shared" si="2"/>
        <v>7911.6147373509939</v>
      </c>
      <c r="O61" s="3">
        <f t="shared" si="3"/>
        <v>7911.6147373509939</v>
      </c>
      <c r="P61" s="3">
        <f t="shared" si="4"/>
        <v>659.3</v>
      </c>
    </row>
    <row r="62" spans="1:16" x14ac:dyDescent="0.25">
      <c r="A62">
        <v>61017</v>
      </c>
      <c r="B62" t="s">
        <v>64</v>
      </c>
      <c r="C62" t="s">
        <v>57</v>
      </c>
      <c r="D62" s="3">
        <v>1757486.62</v>
      </c>
      <c r="E62" s="9">
        <f t="shared" si="7"/>
        <v>1.4532086069472558E-2</v>
      </c>
      <c r="F62" s="3">
        <f>Kostenersätze_PLAN!$B$4*'Aufteilung Kostenersätze_PLAN'!E62</f>
        <v>329.87648882598148</v>
      </c>
      <c r="G62" s="3">
        <f>Kostenersätze_PLAN!$C$4*'Aufteilung Kostenersätze_PLAN'!E62</f>
        <v>620.4474147361309</v>
      </c>
      <c r="H62" s="3">
        <f>Kostenersätze_PLAN!$D$4*'Aufteilung Kostenersätze_PLAN'!E62</f>
        <v>4235.7688512716522</v>
      </c>
      <c r="I62" s="3">
        <f>Kostenersätze_PLAN!$E$4*'Aufteilung Kostenersätze_PLAN'!E62</f>
        <v>435.96258208417674</v>
      </c>
      <c r="K62" s="3">
        <f t="shared" si="0"/>
        <v>5186.092754833765</v>
      </c>
      <c r="L62" s="3">
        <f t="shared" si="1"/>
        <v>435.96258208417674</v>
      </c>
      <c r="M62" s="3">
        <f t="shared" si="2"/>
        <v>5622.0553369179415</v>
      </c>
      <c r="O62" s="3">
        <f t="shared" si="3"/>
        <v>5622.0553369179415</v>
      </c>
      <c r="P62" s="3">
        <f t="shared" si="4"/>
        <v>468.5</v>
      </c>
    </row>
    <row r="63" spans="1:16" x14ac:dyDescent="0.25">
      <c r="A63">
        <v>61019</v>
      </c>
      <c r="B63" t="s">
        <v>65</v>
      </c>
      <c r="C63" t="s">
        <v>57</v>
      </c>
      <c r="D63" s="3">
        <v>2215009.0499999998</v>
      </c>
      <c r="E63" s="9">
        <f t="shared" si="7"/>
        <v>1.8315190450360664E-2</v>
      </c>
      <c r="F63" s="3">
        <f>Kostenersätze_PLAN!$B$4*'Aufteilung Kostenersätze_PLAN'!E63</f>
        <v>415.75247277374592</v>
      </c>
      <c r="G63" s="3">
        <f>Kostenersätze_PLAN!$C$4*'Aufteilung Kostenersätze_PLAN'!E63</f>
        <v>781.96705627814856</v>
      </c>
      <c r="H63" s="3">
        <f>Kostenersätze_PLAN!$D$4*'Aufteilung Kostenersätze_PLAN'!E63</f>
        <v>5338.4567668997752</v>
      </c>
      <c r="I63" s="3">
        <f>Kostenersätze_PLAN!$E$4*'Aufteilung Kostenersätze_PLAN'!E63</f>
        <v>549.45571351081992</v>
      </c>
      <c r="K63" s="3">
        <f t="shared" si="0"/>
        <v>6536.1762959516691</v>
      </c>
      <c r="L63" s="3">
        <f t="shared" si="1"/>
        <v>549.45571351081992</v>
      </c>
      <c r="M63" s="3">
        <f t="shared" si="2"/>
        <v>7085.6320094624889</v>
      </c>
      <c r="O63" s="3">
        <f t="shared" si="3"/>
        <v>7085.6320094624889</v>
      </c>
      <c r="P63" s="3">
        <f t="shared" si="4"/>
        <v>590.47</v>
      </c>
    </row>
    <row r="64" spans="1:16" x14ac:dyDescent="0.25">
      <c r="A64">
        <v>61020</v>
      </c>
      <c r="B64" t="s">
        <v>66</v>
      </c>
      <c r="C64" t="s">
        <v>57</v>
      </c>
      <c r="D64" s="3">
        <v>2015700.79</v>
      </c>
      <c r="E64" s="9">
        <f t="shared" si="7"/>
        <v>1.6667175179167978E-2</v>
      </c>
      <c r="F64" s="3">
        <f>Kostenersätze_PLAN!$B$4*'Aufteilung Kostenersätze_PLAN'!E64</f>
        <v>378.3427376129651</v>
      </c>
      <c r="G64" s="3">
        <f>Kostenersätze_PLAN!$C$4*'Aufteilung Kostenersätze_PLAN'!E64</f>
        <v>711.60504427457681</v>
      </c>
      <c r="H64" s="3">
        <f>Kostenersätze_PLAN!$D$4*'Aufteilung Kostenersätze_PLAN'!E64</f>
        <v>4858.098219698345</v>
      </c>
      <c r="I64" s="3">
        <f>Kostenersätze_PLAN!$E$4*'Aufteilung Kostenersätze_PLAN'!E64</f>
        <v>500.01525537503937</v>
      </c>
      <c r="K64" s="3">
        <f t="shared" si="0"/>
        <v>5948.0460015858871</v>
      </c>
      <c r="L64" s="3">
        <f t="shared" si="1"/>
        <v>500.01525537503937</v>
      </c>
      <c r="M64" s="3">
        <f t="shared" si="2"/>
        <v>6448.0612569609266</v>
      </c>
      <c r="O64" s="3">
        <f t="shared" si="3"/>
        <v>6448.0612569609266</v>
      </c>
      <c r="P64" s="3">
        <f t="shared" si="4"/>
        <v>537.34</v>
      </c>
    </row>
    <row r="65" spans="1:16" x14ac:dyDescent="0.25">
      <c r="A65">
        <v>61021</v>
      </c>
      <c r="B65" t="s">
        <v>67</v>
      </c>
      <c r="C65" t="s">
        <v>57</v>
      </c>
      <c r="D65" s="3">
        <v>5146581.1900000004</v>
      </c>
      <c r="E65" s="9">
        <f t="shared" si="7"/>
        <v>4.2555408368689887E-2</v>
      </c>
      <c r="F65" s="3">
        <f>Kostenersätze_PLAN!$B$4*'Aufteilung Kostenersätze_PLAN'!E65</f>
        <v>966.00230869185305</v>
      </c>
      <c r="G65" s="3">
        <f>Kostenersätze_PLAN!$C$4*'Aufteilung Kostenersätze_PLAN'!E65</f>
        <v>1816.9031603012147</v>
      </c>
      <c r="H65" s="3">
        <f>Kostenersätze_PLAN!$D$4*'Aufteilung Kostenersätze_PLAN'!E65</f>
        <v>12403.922765080622</v>
      </c>
      <c r="I65" s="3">
        <f>Kostenersätze_PLAN!$E$4*'Aufteilung Kostenersätze_PLAN'!E65</f>
        <v>1276.6622510606967</v>
      </c>
      <c r="K65" s="3">
        <f t="shared" si="0"/>
        <v>15186.82823407369</v>
      </c>
      <c r="L65" s="3">
        <f t="shared" si="1"/>
        <v>1276.6622510606967</v>
      </c>
      <c r="M65" s="3">
        <f t="shared" si="2"/>
        <v>16463.490485134385</v>
      </c>
      <c r="O65" s="3">
        <f t="shared" si="3"/>
        <v>16463.490485134385</v>
      </c>
      <c r="P65" s="3">
        <f t="shared" si="4"/>
        <v>1371.96</v>
      </c>
    </row>
    <row r="66" spans="1:16" x14ac:dyDescent="0.25">
      <c r="A66">
        <v>61024</v>
      </c>
      <c r="B66" t="s">
        <v>68</v>
      </c>
      <c r="C66" t="s">
        <v>57</v>
      </c>
      <c r="D66" s="3">
        <v>2431215.2200000002</v>
      </c>
      <c r="E66" s="9">
        <f t="shared" si="7"/>
        <v>2.010292905129011E-2</v>
      </c>
      <c r="F66" s="3">
        <f>Kostenersätze_PLAN!$B$4*'Aufteilung Kostenersätze_PLAN'!E66</f>
        <v>456.33390958839055</v>
      </c>
      <c r="G66" s="3">
        <f>Kostenersätze_PLAN!$C$4*'Aufteilung Kostenersätze_PLAN'!E66</f>
        <v>858.29455584483128</v>
      </c>
      <c r="H66" s="3">
        <f>Kostenersätze_PLAN!$D$4*'Aufteilung Kostenersätze_PLAN'!E66</f>
        <v>5859.5414510828869</v>
      </c>
      <c r="I66" s="3">
        <f>Kostenersätze_PLAN!$E$4*'Aufteilung Kostenersätze_PLAN'!E66</f>
        <v>603.08787153870333</v>
      </c>
      <c r="K66" s="3">
        <f t="shared" si="0"/>
        <v>7174.169916516109</v>
      </c>
      <c r="L66" s="3">
        <f t="shared" si="1"/>
        <v>603.08787153870333</v>
      </c>
      <c r="M66" s="3">
        <f t="shared" si="2"/>
        <v>7777.2577880548124</v>
      </c>
      <c r="O66" s="3">
        <f t="shared" si="3"/>
        <v>7777.2577880548124</v>
      </c>
      <c r="P66" s="3">
        <f t="shared" si="4"/>
        <v>648.1</v>
      </c>
    </row>
    <row r="67" spans="1:16" x14ac:dyDescent="0.25">
      <c r="A67">
        <v>61027</v>
      </c>
      <c r="B67" t="s">
        <v>69</v>
      </c>
      <c r="C67" t="s">
        <v>57</v>
      </c>
      <c r="D67" s="3">
        <v>2108389.06</v>
      </c>
      <c r="E67" s="9">
        <f t="shared" si="7"/>
        <v>1.7433584380775736E-2</v>
      </c>
      <c r="F67" s="3">
        <f>Kostenersätze_PLAN!$B$4*'Aufteilung Kostenersätze_PLAN'!E67</f>
        <v>395.74012813361367</v>
      </c>
      <c r="G67" s="3">
        <f>Kostenersätze_PLAN!$C$4*'Aufteilung Kostenersätze_PLAN'!E67</f>
        <v>744.32688513722007</v>
      </c>
      <c r="H67" s="3">
        <f>Kostenersätze_PLAN!$D$4*'Aufteilung Kostenersätze_PLAN'!E67</f>
        <v>5081.488874555369</v>
      </c>
      <c r="I67" s="3">
        <f>Kostenersätze_PLAN!$E$4*'Aufteilung Kostenersätze_PLAN'!E67</f>
        <v>523.0075314232721</v>
      </c>
      <c r="K67" s="3">
        <f t="shared" si="0"/>
        <v>6221.5558878262027</v>
      </c>
      <c r="L67" s="3">
        <f t="shared" si="1"/>
        <v>523.0075314232721</v>
      </c>
      <c r="M67" s="3">
        <f t="shared" si="2"/>
        <v>6744.5634192494745</v>
      </c>
      <c r="O67" s="3">
        <f t="shared" si="3"/>
        <v>6744.5634192494745</v>
      </c>
      <c r="P67" s="3">
        <f t="shared" si="4"/>
        <v>562.04999999999995</v>
      </c>
    </row>
    <row r="68" spans="1:16" x14ac:dyDescent="0.25">
      <c r="A68">
        <v>61030</v>
      </c>
      <c r="B68" t="s">
        <v>70</v>
      </c>
      <c r="C68" t="s">
        <v>57</v>
      </c>
      <c r="D68" s="3">
        <v>1985677.41</v>
      </c>
      <c r="E68" s="9">
        <f t="shared" si="7"/>
        <v>1.6418921600852555E-2</v>
      </c>
      <c r="F68" s="3">
        <f>Kostenersätze_PLAN!$B$4*'Aufteilung Kostenersätze_PLAN'!E68</f>
        <v>372.70741324441423</v>
      </c>
      <c r="G68" s="3">
        <f>Kostenersätze_PLAN!$C$4*'Aufteilung Kostenersätze_PLAN'!E68</f>
        <v>701.00585774839988</v>
      </c>
      <c r="H68" s="3">
        <f>Kostenersätze_PLAN!$D$4*'Aufteilung Kostenersätze_PLAN'!E68</f>
        <v>4785.7380114517</v>
      </c>
      <c r="I68" s="3">
        <f>Kostenersätze_PLAN!$E$4*'Aufteilung Kostenersätze_PLAN'!E68</f>
        <v>492.56764802557666</v>
      </c>
      <c r="K68" s="3">
        <f t="shared" ref="K68:K131" si="8">F68+G68+H68</f>
        <v>5859.4512824445137</v>
      </c>
      <c r="L68" s="3">
        <f t="shared" ref="L68:L131" si="9">I68</f>
        <v>492.56764802557666</v>
      </c>
      <c r="M68" s="3">
        <f t="shared" ref="M68:M131" si="10">K68+L68</f>
        <v>6352.0189304700907</v>
      </c>
      <c r="O68" s="3">
        <f t="shared" ref="O68:O131" si="11">F68+G68+H68+I68</f>
        <v>6352.0189304700907</v>
      </c>
      <c r="P68" s="3">
        <f t="shared" ref="P68:P131" si="12">ROUND(O68/12,2)</f>
        <v>529.33000000000004</v>
      </c>
    </row>
    <row r="69" spans="1:16" x14ac:dyDescent="0.25">
      <c r="A69">
        <v>61032</v>
      </c>
      <c r="B69" t="s">
        <v>71</v>
      </c>
      <c r="C69" t="s">
        <v>57</v>
      </c>
      <c r="D69" s="3">
        <v>2390155.94</v>
      </c>
      <c r="E69" s="9">
        <f t="shared" si="7"/>
        <v>1.9763423200081651E-2</v>
      </c>
      <c r="F69" s="3">
        <f>Kostenersätze_PLAN!$B$4*'Aufteilung Kostenersätze_PLAN'!E69</f>
        <v>448.62717033587614</v>
      </c>
      <c r="G69" s="3">
        <f>Kostenersätze_PLAN!$C$4*'Aufteilung Kostenersätze_PLAN'!E69</f>
        <v>843.79935352748612</v>
      </c>
      <c r="H69" s="3">
        <f>Kostenersätze_PLAN!$D$4*'Aufteilung Kostenersätze_PLAN'!E69</f>
        <v>5760.5833040901998</v>
      </c>
      <c r="I69" s="3">
        <f>Kostenersätze_PLAN!$E$4*'Aufteilung Kostenersätze_PLAN'!E69</f>
        <v>592.90269600244949</v>
      </c>
      <c r="K69" s="3">
        <f t="shared" si="8"/>
        <v>7053.0098279535623</v>
      </c>
      <c r="L69" s="3">
        <f t="shared" si="9"/>
        <v>592.90269600244949</v>
      </c>
      <c r="M69" s="3">
        <f t="shared" si="10"/>
        <v>7645.9125239560117</v>
      </c>
      <c r="O69" s="3">
        <f t="shared" si="11"/>
        <v>7645.9125239560117</v>
      </c>
      <c r="P69" s="3">
        <f t="shared" si="12"/>
        <v>637.16</v>
      </c>
    </row>
    <row r="70" spans="1:16" x14ac:dyDescent="0.25">
      <c r="A70">
        <v>61033</v>
      </c>
      <c r="B70" t="s">
        <v>72</v>
      </c>
      <c r="C70" t="s">
        <v>57</v>
      </c>
      <c r="D70" s="3">
        <v>2805064.36</v>
      </c>
      <c r="E70" s="9">
        <f t="shared" si="7"/>
        <v>2.3194166172331911E-2</v>
      </c>
      <c r="F70" s="3">
        <f>Kostenersätze_PLAN!$B$4*'Aufteilung Kostenersätze_PLAN'!E70</f>
        <v>526.50459552727557</v>
      </c>
      <c r="G70" s="3">
        <f>Kostenersätze_PLAN!$C$4*'Aufteilung Kostenersätze_PLAN'!E70</f>
        <v>990.27492472771098</v>
      </c>
      <c r="H70" s="3">
        <f>Kostenersätze_PLAN!$D$4*'Aufteilung Kostenersätze_PLAN'!E70</f>
        <v>6760.5659734127885</v>
      </c>
      <c r="I70" s="3">
        <f>Kostenersätze_PLAN!$E$4*'Aufteilung Kostenersätze_PLAN'!E70</f>
        <v>695.82498516995736</v>
      </c>
      <c r="K70" s="3">
        <f t="shared" si="8"/>
        <v>8277.3454936677754</v>
      </c>
      <c r="L70" s="3">
        <f t="shared" si="9"/>
        <v>695.82498516995736</v>
      </c>
      <c r="M70" s="3">
        <f t="shared" si="10"/>
        <v>8973.1704788377319</v>
      </c>
      <c r="O70" s="3">
        <f t="shared" si="11"/>
        <v>8973.1704788377319</v>
      </c>
      <c r="P70" s="3">
        <f t="shared" si="12"/>
        <v>747.76</v>
      </c>
    </row>
    <row r="71" spans="1:16" x14ac:dyDescent="0.25">
      <c r="A71">
        <v>61043</v>
      </c>
      <c r="B71" t="s">
        <v>73</v>
      </c>
      <c r="C71" t="s">
        <v>57</v>
      </c>
      <c r="D71" s="3">
        <v>5181107.7</v>
      </c>
      <c r="E71" s="9">
        <f t="shared" si="7"/>
        <v>4.2840896866462065E-2</v>
      </c>
      <c r="F71" s="3">
        <f>Kostenersätze_PLAN!$B$4*'Aufteilung Kostenersätze_PLAN'!E71</f>
        <v>972.48286095359094</v>
      </c>
      <c r="G71" s="3">
        <f>Kostenersätze_PLAN!$C$4*'Aufteilung Kostenersätze_PLAN'!E71</f>
        <v>1829.0920917135979</v>
      </c>
      <c r="H71" s="3">
        <f>Kostenersätze_PLAN!$D$4*'Aufteilung Kostenersätze_PLAN'!E71</f>
        <v>12487.136095945763</v>
      </c>
      <c r="I71" s="3">
        <f>Kostenersätze_PLAN!$E$4*'Aufteilung Kostenersätze_PLAN'!E71</f>
        <v>1285.2269059938619</v>
      </c>
      <c r="K71" s="3">
        <f t="shared" si="8"/>
        <v>15288.711048612953</v>
      </c>
      <c r="L71" s="3">
        <f t="shared" si="9"/>
        <v>1285.2269059938619</v>
      </c>
      <c r="M71" s="3">
        <f t="shared" si="10"/>
        <v>16573.937954606816</v>
      </c>
      <c r="O71" s="3">
        <f t="shared" si="11"/>
        <v>16573.937954606816</v>
      </c>
      <c r="P71" s="3">
        <f t="shared" si="12"/>
        <v>1381.16</v>
      </c>
    </row>
    <row r="72" spans="1:16" x14ac:dyDescent="0.25">
      <c r="A72">
        <v>61045</v>
      </c>
      <c r="B72" t="s">
        <v>74</v>
      </c>
      <c r="C72" t="s">
        <v>57</v>
      </c>
      <c r="D72" s="3">
        <v>7978509.9000000004</v>
      </c>
      <c r="E72" s="9">
        <f t="shared" si="7"/>
        <v>6.5971707126247642E-2</v>
      </c>
      <c r="F72" s="3">
        <f>Kostenersätze_PLAN!$B$4*'Aufteilung Kostenersätze_PLAN'!E72</f>
        <v>1497.5492853967403</v>
      </c>
      <c r="G72" s="3">
        <f>Kostenersätze_PLAN!$C$4*'Aufteilung Kostenersätze_PLAN'!E72</f>
        <v>2816.6620357551433</v>
      </c>
      <c r="H72" s="3">
        <f>Kostenersätze_PLAN!$D$4*'Aufteilung Kostenersätze_PLAN'!E72</f>
        <v>19229.235278037282</v>
      </c>
      <c r="I72" s="3">
        <f>Kostenersätze_PLAN!$E$4*'Aufteilung Kostenersätze_PLAN'!E72</f>
        <v>1979.1512137874292</v>
      </c>
      <c r="K72" s="3">
        <f t="shared" si="8"/>
        <v>23543.446599189167</v>
      </c>
      <c r="L72" s="3">
        <f t="shared" si="9"/>
        <v>1979.1512137874292</v>
      </c>
      <c r="M72" s="3">
        <f t="shared" si="10"/>
        <v>25522.597812976597</v>
      </c>
      <c r="O72" s="3">
        <f t="shared" si="11"/>
        <v>25522.597812976597</v>
      </c>
      <c r="P72" s="3">
        <f t="shared" si="12"/>
        <v>2126.88</v>
      </c>
    </row>
    <row r="73" spans="1:16" x14ac:dyDescent="0.25">
      <c r="A73">
        <v>61049</v>
      </c>
      <c r="B73" t="s">
        <v>75</v>
      </c>
      <c r="C73" t="s">
        <v>57</v>
      </c>
      <c r="D73" s="3">
        <v>3538349.16</v>
      </c>
      <c r="E73" s="9">
        <f t="shared" si="7"/>
        <v>2.9257460029462942E-2</v>
      </c>
      <c r="F73" s="3">
        <f>Kostenersätze_PLAN!$B$4*'Aufteilung Kostenersätze_PLAN'!E73</f>
        <v>664.14058796143831</v>
      </c>
      <c r="G73" s="3">
        <f>Kostenersätze_PLAN!$C$4*'Aufteilung Kostenersätze_PLAN'!E73</f>
        <v>1249.1472559579204</v>
      </c>
      <c r="H73" s="3">
        <f>Kostenersätze_PLAN!$D$4*'Aufteilung Kostenersätze_PLAN'!E73</f>
        <v>8527.8766770077691</v>
      </c>
      <c r="I73" s="3">
        <f>Kostenersätze_PLAN!$E$4*'Aufteilung Kostenersätze_PLAN'!E73</f>
        <v>877.7238008838882</v>
      </c>
      <c r="K73" s="3">
        <f t="shared" si="8"/>
        <v>10441.164520927128</v>
      </c>
      <c r="L73" s="3">
        <f t="shared" si="9"/>
        <v>877.7238008838882</v>
      </c>
      <c r="M73" s="3">
        <f t="shared" si="10"/>
        <v>11318.888321811017</v>
      </c>
      <c r="O73" s="3">
        <f t="shared" si="11"/>
        <v>11318.888321811017</v>
      </c>
      <c r="P73" s="3">
        <f t="shared" si="12"/>
        <v>943.24</v>
      </c>
    </row>
    <row r="74" spans="1:16" x14ac:dyDescent="0.25">
      <c r="A74">
        <v>61050</v>
      </c>
      <c r="B74" t="s">
        <v>76</v>
      </c>
      <c r="C74" t="s">
        <v>57</v>
      </c>
      <c r="D74" s="3">
        <v>4423180.3499999996</v>
      </c>
      <c r="E74" s="9">
        <f t="shared" si="7"/>
        <v>3.6573841766715548E-2</v>
      </c>
      <c r="F74" s="3">
        <f>Kostenersätze_PLAN!$B$4*'Aufteilung Kostenersätze_PLAN'!E74</f>
        <v>830.22151446141618</v>
      </c>
      <c r="G74" s="3">
        <f>Kostenersätze_PLAN!$C$4*'Aufteilung Kostenersätze_PLAN'!E74</f>
        <v>1561.5201742299203</v>
      </c>
      <c r="H74" s="3">
        <f>Kostenersätze_PLAN!$D$4*'Aufteilung Kostenersätze_PLAN'!E74</f>
        <v>10660.433676636947</v>
      </c>
      <c r="I74" s="3">
        <f>Kostenersätze_PLAN!$E$4*'Aufteilung Kostenersätze_PLAN'!E74</f>
        <v>1097.2152530014664</v>
      </c>
      <c r="K74" s="3">
        <f t="shared" si="8"/>
        <v>13052.175365328283</v>
      </c>
      <c r="L74" s="3">
        <f t="shared" si="9"/>
        <v>1097.2152530014664</v>
      </c>
      <c r="M74" s="3">
        <f t="shared" si="10"/>
        <v>14149.390618329749</v>
      </c>
      <c r="O74" s="3">
        <f t="shared" si="11"/>
        <v>14149.390618329749</v>
      </c>
      <c r="P74" s="3">
        <f t="shared" si="12"/>
        <v>1179.1199999999999</v>
      </c>
    </row>
    <row r="75" spans="1:16" x14ac:dyDescent="0.25">
      <c r="A75">
        <v>61051</v>
      </c>
      <c r="B75" t="s">
        <v>77</v>
      </c>
      <c r="C75" t="s">
        <v>57</v>
      </c>
      <c r="D75" s="3">
        <v>4039245.69</v>
      </c>
      <c r="E75" s="9">
        <f t="shared" si="7"/>
        <v>3.3399210756339108E-2</v>
      </c>
      <c r="F75" s="3">
        <f>Kostenersätze_PLAN!$B$4*'Aufteilung Kostenersätze_PLAN'!E75</f>
        <v>758.15779793685067</v>
      </c>
      <c r="G75" s="3">
        <f>Kostenersätze_PLAN!$C$4*'Aufteilung Kostenersätze_PLAN'!E75</f>
        <v>1425.9793032418982</v>
      </c>
      <c r="H75" s="3">
        <f>Kostenersätze_PLAN!$D$4*'Aufteilung Kostenersätze_PLAN'!E75</f>
        <v>9735.1017536254549</v>
      </c>
      <c r="I75" s="3">
        <f>Kostenersätze_PLAN!$E$4*'Aufteilung Kostenersätze_PLAN'!E75</f>
        <v>1001.9763226901732</v>
      </c>
      <c r="K75" s="3">
        <f t="shared" si="8"/>
        <v>11919.238854804204</v>
      </c>
      <c r="L75" s="3">
        <f t="shared" si="9"/>
        <v>1001.9763226901732</v>
      </c>
      <c r="M75" s="3">
        <f t="shared" si="10"/>
        <v>12921.215177494378</v>
      </c>
      <c r="O75" s="3">
        <f t="shared" si="11"/>
        <v>12921.215177494378</v>
      </c>
      <c r="P75" s="3">
        <f t="shared" si="12"/>
        <v>1076.77</v>
      </c>
    </row>
    <row r="76" spans="1:16" x14ac:dyDescent="0.25">
      <c r="A76">
        <v>61052</v>
      </c>
      <c r="B76" t="s">
        <v>78</v>
      </c>
      <c r="C76" t="s">
        <v>57</v>
      </c>
      <c r="D76" s="3">
        <v>3374459.41</v>
      </c>
      <c r="E76" s="9">
        <f t="shared" si="7"/>
        <v>2.7902308914341312E-2</v>
      </c>
      <c r="F76" s="3">
        <f>Kostenersätze_PLAN!$B$4*'Aufteilung Kostenersätze_PLAN'!E76</f>
        <v>633.37883155923703</v>
      </c>
      <c r="G76" s="3">
        <f>Kostenersätze_PLAN!$C$4*'Aufteilung Kostenersätze_PLAN'!E76</f>
        <v>1191.2890790978024</v>
      </c>
      <c r="H76" s="3">
        <f>Kostenersätze_PLAN!$D$4*'Aufteilung Kostenersätze_PLAN'!E76</f>
        <v>8132.8812954254627</v>
      </c>
      <c r="I76" s="3">
        <f>Kostenersätze_PLAN!$E$4*'Aufteilung Kostenersätze_PLAN'!E76</f>
        <v>837.06926743023939</v>
      </c>
      <c r="K76" s="3">
        <f t="shared" si="8"/>
        <v>9957.5492060825018</v>
      </c>
      <c r="L76" s="3">
        <f t="shared" si="9"/>
        <v>837.06926743023939</v>
      </c>
      <c r="M76" s="3">
        <f t="shared" si="10"/>
        <v>10794.618473512741</v>
      </c>
      <c r="O76" s="3">
        <f t="shared" si="11"/>
        <v>10794.618473512741</v>
      </c>
      <c r="P76" s="3">
        <f t="shared" si="12"/>
        <v>899.55</v>
      </c>
    </row>
    <row r="77" spans="1:16" x14ac:dyDescent="0.25">
      <c r="A77">
        <v>61053</v>
      </c>
      <c r="B77" t="s">
        <v>57</v>
      </c>
      <c r="C77" t="s">
        <v>57</v>
      </c>
      <c r="D77" s="3">
        <v>21066750.789999999</v>
      </c>
      <c r="E77" s="9">
        <f t="shared" si="7"/>
        <v>0.17419412028548414</v>
      </c>
      <c r="F77" s="3">
        <f>Kostenersätze_PLAN!$B$4*'Aufteilung Kostenersätze_PLAN'!E77</f>
        <v>3954.1841755683868</v>
      </c>
      <c r="G77" s="3">
        <f>Kostenersätze_PLAN!$C$4*'Aufteilung Kostenersätze_PLAN'!E77</f>
        <v>7437.2179655887458</v>
      </c>
      <c r="H77" s="3">
        <f>Kostenersätze_PLAN!$D$4*'Aufteilung Kostenersätze_PLAN'!E77</f>
        <v>50773.579598452059</v>
      </c>
      <c r="I77" s="3">
        <f>Kostenersätze_PLAN!$E$4*'Aufteilung Kostenersätze_PLAN'!E77</f>
        <v>5225.823608564524</v>
      </c>
      <c r="K77" s="3">
        <f t="shared" si="8"/>
        <v>62164.981739609189</v>
      </c>
      <c r="L77" s="3">
        <f t="shared" si="9"/>
        <v>5225.823608564524</v>
      </c>
      <c r="M77" s="3">
        <f t="shared" si="10"/>
        <v>67390.805348173715</v>
      </c>
      <c r="O77" s="3">
        <f t="shared" si="11"/>
        <v>67390.805348173715</v>
      </c>
      <c r="P77" s="3">
        <f t="shared" si="12"/>
        <v>5615.9</v>
      </c>
    </row>
    <row r="78" spans="1:16" x14ac:dyDescent="0.25">
      <c r="A78">
        <v>61054</v>
      </c>
      <c r="B78" t="s">
        <v>79</v>
      </c>
      <c r="C78" t="s">
        <v>57</v>
      </c>
      <c r="D78" s="3">
        <v>4417614.03</v>
      </c>
      <c r="E78" s="9">
        <f t="shared" si="7"/>
        <v>3.6527815674448502E-2</v>
      </c>
      <c r="F78" s="3">
        <f>Kostenersätze_PLAN!$B$4*'Aufteilung Kostenersätze_PLAN'!E78</f>
        <v>829.17672807363613</v>
      </c>
      <c r="G78" s="3">
        <f>Kostenersätze_PLAN!$C$4*'Aufteilung Kostenersätze_PLAN'!E78</f>
        <v>1559.5550902205789</v>
      </c>
      <c r="H78" s="3">
        <f>Kostenersätze_PLAN!$D$4*'Aufteilung Kostenersätze_PLAN'!E78</f>
        <v>10647.018129341226</v>
      </c>
      <c r="I78" s="3">
        <f>Kostenersätze_PLAN!$E$4*'Aufteilung Kostenersätze_PLAN'!E78</f>
        <v>1095.834470233455</v>
      </c>
      <c r="K78" s="3">
        <f t="shared" si="8"/>
        <v>13035.749947635441</v>
      </c>
      <c r="L78" s="3">
        <f t="shared" si="9"/>
        <v>1095.834470233455</v>
      </c>
      <c r="M78" s="3">
        <f t="shared" si="10"/>
        <v>14131.584417868895</v>
      </c>
      <c r="O78" s="3">
        <f t="shared" si="11"/>
        <v>14131.584417868895</v>
      </c>
      <c r="P78" s="3">
        <f t="shared" si="12"/>
        <v>1177.6300000000001</v>
      </c>
    </row>
    <row r="79" spans="1:16" x14ac:dyDescent="0.25">
      <c r="A79">
        <v>61055</v>
      </c>
      <c r="B79" t="s">
        <v>80</v>
      </c>
      <c r="C79" t="s">
        <v>57</v>
      </c>
      <c r="D79" s="3">
        <v>1919302.58</v>
      </c>
      <c r="E79" s="9">
        <f t="shared" si="7"/>
        <v>1.5870089688603567E-2</v>
      </c>
      <c r="F79" s="3">
        <f>Kostenersätze_PLAN!$B$4*'Aufteilung Kostenersätze_PLAN'!E79</f>
        <v>360.24899926979094</v>
      </c>
      <c r="G79" s="3">
        <f>Kostenersätze_PLAN!$C$4*'Aufteilung Kostenersätze_PLAN'!E79</f>
        <v>677.57347925492934</v>
      </c>
      <c r="H79" s="3">
        <f>Kostenersätze_PLAN!$D$4*'Aufteilung Kostenersätze_PLAN'!E79</f>
        <v>4625.7661321651021</v>
      </c>
      <c r="I79" s="3">
        <f>Kostenersätze_PLAN!$E$4*'Aufteilung Kostenersätze_PLAN'!E79</f>
        <v>476.10269065810701</v>
      </c>
      <c r="K79" s="3">
        <f t="shared" si="8"/>
        <v>5663.5886106898224</v>
      </c>
      <c r="L79" s="3">
        <f t="shared" si="9"/>
        <v>476.10269065810701</v>
      </c>
      <c r="M79" s="3">
        <f t="shared" si="10"/>
        <v>6139.6913013479298</v>
      </c>
      <c r="O79" s="3">
        <f t="shared" si="11"/>
        <v>6139.6913013479298</v>
      </c>
      <c r="P79" s="3">
        <f t="shared" si="12"/>
        <v>511.64</v>
      </c>
    </row>
    <row r="80" spans="1:16" x14ac:dyDescent="0.25">
      <c r="A80">
        <v>61057</v>
      </c>
      <c r="B80" t="s">
        <v>81</v>
      </c>
      <c r="C80" t="s">
        <v>57</v>
      </c>
      <c r="D80" s="3">
        <v>3550120.94</v>
      </c>
      <c r="E80" s="9">
        <f t="shared" si="7"/>
        <v>2.935479705507904E-2</v>
      </c>
      <c r="F80" s="3">
        <f>Kostenersätze_PLAN!$B$4*'Aufteilung Kostenersätze_PLAN'!E80</f>
        <v>666.35012595133878</v>
      </c>
      <c r="G80" s="3">
        <f>Kostenersätze_PLAN!$C$4*'Aufteilung Kostenersätze_PLAN'!E80</f>
        <v>1253.3030602665997</v>
      </c>
      <c r="H80" s="3">
        <f>Kostenersätze_PLAN!$D$4*'Aufteilung Kostenersätze_PLAN'!E80</f>
        <v>8556.2481812232727</v>
      </c>
      <c r="I80" s="3">
        <f>Kostenersätze_PLAN!$E$4*'Aufteilung Kostenersätze_PLAN'!E80</f>
        <v>880.64391165237123</v>
      </c>
      <c r="K80" s="3">
        <f t="shared" si="8"/>
        <v>10475.901367441211</v>
      </c>
      <c r="L80" s="3">
        <f t="shared" si="9"/>
        <v>880.64391165237123</v>
      </c>
      <c r="M80" s="3">
        <f t="shared" si="10"/>
        <v>11356.545279093581</v>
      </c>
      <c r="O80" s="3">
        <f t="shared" si="11"/>
        <v>11356.545279093581</v>
      </c>
      <c r="P80" s="3">
        <f t="shared" si="12"/>
        <v>946.38</v>
      </c>
    </row>
    <row r="81" spans="1:16" x14ac:dyDescent="0.25">
      <c r="A81">
        <v>61059</v>
      </c>
      <c r="B81" t="s">
        <v>82</v>
      </c>
      <c r="C81" t="s">
        <v>57</v>
      </c>
      <c r="D81" s="3">
        <v>7728935.9000000004</v>
      </c>
      <c r="E81" s="9">
        <f t="shared" si="7"/>
        <v>6.3908060776153353E-2</v>
      </c>
      <c r="F81" s="3">
        <f>Kostenersätze_PLAN!$B$4*'Aufteilung Kostenersätze_PLAN'!E81</f>
        <v>1450.7047780842147</v>
      </c>
      <c r="G81" s="3">
        <f>Kostenersätze_PLAN!$C$4*'Aufteilung Kostenersätze_PLAN'!E81</f>
        <v>2728.5546548378675</v>
      </c>
      <c r="H81" s="3">
        <f>Kostenersätze_PLAN!$D$4*'Aufteilung Kostenersätze_PLAN'!E81</f>
        <v>18627.729830850851</v>
      </c>
      <c r="I81" s="3">
        <f>Kostenersätze_PLAN!$E$4*'Aufteilung Kostenersätze_PLAN'!E81</f>
        <v>1917.2418232846005</v>
      </c>
      <c r="K81" s="3">
        <f t="shared" si="8"/>
        <v>22806.989263772932</v>
      </c>
      <c r="L81" s="3">
        <f t="shared" si="9"/>
        <v>1917.2418232846005</v>
      </c>
      <c r="M81" s="3">
        <f t="shared" si="10"/>
        <v>24724.231087057531</v>
      </c>
      <c r="O81" s="3">
        <f t="shared" si="11"/>
        <v>24724.231087057531</v>
      </c>
      <c r="P81" s="3">
        <f t="shared" si="12"/>
        <v>2060.35</v>
      </c>
    </row>
    <row r="82" spans="1:16" x14ac:dyDescent="0.25">
      <c r="A82">
        <v>61060</v>
      </c>
      <c r="B82" t="s">
        <v>83</v>
      </c>
      <c r="C82" t="s">
        <v>57</v>
      </c>
      <c r="D82" s="3">
        <v>5697616.21</v>
      </c>
      <c r="E82" s="9">
        <f t="shared" si="7"/>
        <v>4.7111737985545528E-2</v>
      </c>
      <c r="F82" s="3">
        <f>Kostenersätze_PLAN!$B$4*'Aufteilung Kostenersätze_PLAN'!E82</f>
        <v>1069.4304062655087</v>
      </c>
      <c r="G82" s="3">
        <f>Kostenersätze_PLAN!$C$4*'Aufteilung Kostenersätze_PLAN'!E82</f>
        <v>2011.4356532928664</v>
      </c>
      <c r="H82" s="3">
        <f>Kostenersätze_PLAN!$D$4*'Aufteilung Kostenersätze_PLAN'!E82</f>
        <v>13731.988052812854</v>
      </c>
      <c r="I82" s="3">
        <f>Kostenersätze_PLAN!$E$4*'Aufteilung Kostenersätze_PLAN'!E82</f>
        <v>1413.3521395663658</v>
      </c>
      <c r="K82" s="3">
        <f t="shared" si="8"/>
        <v>16812.854112371228</v>
      </c>
      <c r="L82" s="3">
        <f t="shared" si="9"/>
        <v>1413.3521395663658</v>
      </c>
      <c r="M82" s="3">
        <f t="shared" si="10"/>
        <v>18226.206251937594</v>
      </c>
      <c r="O82" s="3">
        <f t="shared" si="11"/>
        <v>18226.206251937594</v>
      </c>
      <c r="P82" s="3">
        <f t="shared" si="12"/>
        <v>1518.85</v>
      </c>
    </row>
    <row r="83" spans="1:16" x14ac:dyDescent="0.25">
      <c r="A83">
        <v>61061</v>
      </c>
      <c r="B83" t="s">
        <v>84</v>
      </c>
      <c r="C83" t="s">
        <v>57</v>
      </c>
      <c r="D83" s="3">
        <v>8873183.6799999997</v>
      </c>
      <c r="E83" s="9">
        <f t="shared" si="7"/>
        <v>7.3369474043562977E-2</v>
      </c>
      <c r="F83" s="3">
        <f>Kostenersätze_PLAN!$B$4*'Aufteilung Kostenersätze_PLAN'!E83</f>
        <v>1665.4776450397105</v>
      </c>
      <c r="G83" s="3">
        <f>Kostenersätze_PLAN!$C$4*'Aufteilung Kostenersätze_PLAN'!E83</f>
        <v>3132.5096942899213</v>
      </c>
      <c r="H83" s="3">
        <f>Kostenersätze_PLAN!$D$4*'Aufteilung Kostenersätze_PLAN'!E83</f>
        <v>21385.514185795604</v>
      </c>
      <c r="I83" s="3">
        <f>Kostenersätze_PLAN!$E$4*'Aufteilung Kostenersätze_PLAN'!E83</f>
        <v>2201.0842213068895</v>
      </c>
      <c r="K83" s="3">
        <f t="shared" si="8"/>
        <v>26183.501525125237</v>
      </c>
      <c r="L83" s="3">
        <f t="shared" si="9"/>
        <v>2201.0842213068895</v>
      </c>
      <c r="M83" s="3">
        <f t="shared" si="10"/>
        <v>28384.585746432127</v>
      </c>
      <c r="O83" s="3">
        <f t="shared" si="11"/>
        <v>28384.585746432127</v>
      </c>
      <c r="P83" s="3">
        <f t="shared" si="12"/>
        <v>2365.38</v>
      </c>
    </row>
    <row r="84" spans="1:16" x14ac:dyDescent="0.25">
      <c r="A84">
        <v>61101</v>
      </c>
      <c r="B84" t="s">
        <v>85</v>
      </c>
      <c r="C84" t="s">
        <v>86</v>
      </c>
      <c r="D84" s="3">
        <v>5107869.3899999997</v>
      </c>
      <c r="E84" s="9">
        <f>D84/SUM($D$84:$D$99)</f>
        <v>5.0434973525689993E-2</v>
      </c>
      <c r="F84" s="3">
        <f>Kostenersätze_PLAN!$B$5*'Aufteilung Kostenersätze_PLAN'!E84</f>
        <v>956.92149770140986</v>
      </c>
      <c r="G84" s="3">
        <f>Kostenersätze_PLAN!$C$5*'Aufteilung Kostenersätze_PLAN'!E84</f>
        <v>1331.8363458928957</v>
      </c>
      <c r="H84" s="3">
        <f>Kostenersätze_PLAN!$D$5*'Aufteilung Kostenersätze_PLAN'!E84</f>
        <v>9494.1820263170375</v>
      </c>
      <c r="I84" s="3">
        <f>Kostenersätze_PLAN!$E$5*'Aufteilung Kostenersätze_PLAN'!E84</f>
        <v>1513.0492057706997</v>
      </c>
      <c r="K84" s="3">
        <f t="shared" si="8"/>
        <v>11782.939869911343</v>
      </c>
      <c r="L84" s="3">
        <f t="shared" si="9"/>
        <v>1513.0492057706997</v>
      </c>
      <c r="M84" s="3">
        <f t="shared" si="10"/>
        <v>13295.989075682042</v>
      </c>
      <c r="O84" s="3">
        <f t="shared" si="11"/>
        <v>13295.989075682042</v>
      </c>
      <c r="P84" s="3">
        <f t="shared" si="12"/>
        <v>1108</v>
      </c>
    </row>
    <row r="85" spans="1:16" x14ac:dyDescent="0.25">
      <c r="A85">
        <v>61105</v>
      </c>
      <c r="B85" t="s">
        <v>87</v>
      </c>
      <c r="C85" t="s">
        <v>86</v>
      </c>
      <c r="D85" s="3">
        <v>1403349.86</v>
      </c>
      <c r="E85" s="9">
        <f t="shared" ref="E85:E99" si="13">D85/SUM($D$84:$D$99)</f>
        <v>1.3856641122215688E-2</v>
      </c>
      <c r="F85" s="3">
        <f>Kostenersätze_PLAN!$B$5*'Aufteilung Kostenersätze_PLAN'!E85</f>
        <v>262.90720206341535</v>
      </c>
      <c r="G85" s="3">
        <f>Kostenersätze_PLAN!$C$5*'Aufteilung Kostenersätze_PLAN'!E85</f>
        <v>365.91232211434971</v>
      </c>
      <c r="H85" s="3">
        <f>Kostenersätze_PLAN!$D$5*'Aufteilung Kostenersätze_PLAN'!E85</f>
        <v>2608.4572646926144</v>
      </c>
      <c r="I85" s="3">
        <f>Kostenersätze_PLAN!$E$5*'Aufteilung Kostenersätze_PLAN'!E85</f>
        <v>415.69923366647066</v>
      </c>
      <c r="K85" s="3">
        <f t="shared" si="8"/>
        <v>3237.2767888703793</v>
      </c>
      <c r="L85" s="3">
        <f t="shared" si="9"/>
        <v>415.69923366647066</v>
      </c>
      <c r="M85" s="3">
        <f t="shared" si="10"/>
        <v>3652.97602253685</v>
      </c>
      <c r="O85" s="3">
        <f t="shared" si="11"/>
        <v>3652.97602253685</v>
      </c>
      <c r="P85" s="3">
        <f t="shared" si="12"/>
        <v>304.41000000000003</v>
      </c>
    </row>
    <row r="86" spans="1:16" x14ac:dyDescent="0.25">
      <c r="A86">
        <v>61106</v>
      </c>
      <c r="B86" t="s">
        <v>88</v>
      </c>
      <c r="C86" t="s">
        <v>86</v>
      </c>
      <c r="D86" s="3">
        <v>2122443.15</v>
      </c>
      <c r="E86" s="9">
        <f t="shared" si="13"/>
        <v>2.095695013063599E-2</v>
      </c>
      <c r="F86" s="3">
        <f>Kostenersätze_PLAN!$B$5*'Aufteilung Kostenersätze_PLAN'!E86</f>
        <v>397.62400382835517</v>
      </c>
      <c r="G86" s="3">
        <f>Kostenersätze_PLAN!$C$5*'Aufteilung Kostenersätze_PLAN'!E86</f>
        <v>553.41018209970457</v>
      </c>
      <c r="H86" s="3">
        <f>Kostenersätze_PLAN!$D$5*'Aufteilung Kostenersätze_PLAN'!E86</f>
        <v>3945.0620342917027</v>
      </c>
      <c r="I86" s="3">
        <f>Kostenersätze_PLAN!$E$5*'Aufteilung Kostenersätze_PLAN'!E86</f>
        <v>628.7085039190797</v>
      </c>
      <c r="K86" s="3">
        <f t="shared" si="8"/>
        <v>4896.0962202197625</v>
      </c>
      <c r="L86" s="3">
        <f t="shared" si="9"/>
        <v>628.7085039190797</v>
      </c>
      <c r="M86" s="3">
        <f t="shared" si="10"/>
        <v>5524.8047241388422</v>
      </c>
      <c r="O86" s="3">
        <f t="shared" si="11"/>
        <v>5524.8047241388422</v>
      </c>
      <c r="P86" s="3">
        <f t="shared" si="12"/>
        <v>460.4</v>
      </c>
    </row>
    <row r="87" spans="1:16" x14ac:dyDescent="0.25">
      <c r="A87">
        <v>61107</v>
      </c>
      <c r="B87" t="s">
        <v>89</v>
      </c>
      <c r="C87" t="s">
        <v>86</v>
      </c>
      <c r="D87" s="3">
        <v>1649828.8</v>
      </c>
      <c r="E87" s="9">
        <f t="shared" si="13"/>
        <v>1.6290367959060303E-2</v>
      </c>
      <c r="F87" s="3">
        <f>Kostenersätze_PLAN!$B$5*'Aufteilung Kostenersätze_PLAN'!E87</f>
        <v>309.08320587400925</v>
      </c>
      <c r="G87" s="3">
        <f>Kostenersätze_PLAN!$C$5*'Aufteilung Kostenersätze_PLAN'!E87</f>
        <v>430.17974669490542</v>
      </c>
      <c r="H87" s="3">
        <f>Kostenersätze_PLAN!$D$5*'Aufteilung Kostenersätze_PLAN'!E87</f>
        <v>3066.5966068212661</v>
      </c>
      <c r="I87" s="3">
        <f>Kostenersätze_PLAN!$E$5*'Aufteilung Kostenersätze_PLAN'!E87</f>
        <v>488.71103877180911</v>
      </c>
      <c r="K87" s="3">
        <f t="shared" si="8"/>
        <v>3805.8595593901809</v>
      </c>
      <c r="L87" s="3">
        <f t="shared" si="9"/>
        <v>488.71103877180911</v>
      </c>
      <c r="M87" s="3">
        <f t="shared" si="10"/>
        <v>4294.5705981619903</v>
      </c>
      <c r="O87" s="3">
        <f t="shared" si="11"/>
        <v>4294.5705981619903</v>
      </c>
      <c r="P87" s="3">
        <f t="shared" si="12"/>
        <v>357.88</v>
      </c>
    </row>
    <row r="88" spans="1:16" x14ac:dyDescent="0.25">
      <c r="A88">
        <v>61108</v>
      </c>
      <c r="B88" t="s">
        <v>86</v>
      </c>
      <c r="C88" t="s">
        <v>86</v>
      </c>
      <c r="D88" s="3">
        <v>52288176.850000001</v>
      </c>
      <c r="E88" s="9">
        <f t="shared" si="13"/>
        <v>0.51629213939950536</v>
      </c>
      <c r="F88" s="3">
        <f>Kostenersätze_PLAN!$B$5*'Aufteilung Kostenersätze_PLAN'!E88</f>
        <v>9795.802649405292</v>
      </c>
      <c r="G88" s="3">
        <f>Kostenersätze_PLAN!$C$5*'Aufteilung Kostenersätze_PLAN'!E88</f>
        <v>13633.726525122738</v>
      </c>
      <c r="H88" s="3">
        <f>Kostenersätze_PLAN!$D$5*'Aufteilung Kostenersätze_PLAN'!E88</f>
        <v>97189.930073399286</v>
      </c>
      <c r="I88" s="3">
        <f>Kostenersätze_PLAN!$E$5*'Aufteilung Kostenersätze_PLAN'!E88</f>
        <v>15488.764181985161</v>
      </c>
      <c r="K88" s="3">
        <f t="shared" si="8"/>
        <v>120619.45924792731</v>
      </c>
      <c r="L88" s="3">
        <f t="shared" si="9"/>
        <v>15488.764181985161</v>
      </c>
      <c r="M88" s="3">
        <f t="shared" si="10"/>
        <v>136108.22342991247</v>
      </c>
      <c r="O88" s="3">
        <f t="shared" si="11"/>
        <v>136108.22342991247</v>
      </c>
      <c r="P88" s="3">
        <f t="shared" si="12"/>
        <v>11342.35</v>
      </c>
    </row>
    <row r="89" spans="1:16" x14ac:dyDescent="0.25">
      <c r="A89">
        <v>61109</v>
      </c>
      <c r="B89" t="s">
        <v>90</v>
      </c>
      <c r="C89" t="s">
        <v>86</v>
      </c>
      <c r="D89" s="3">
        <v>2188807.7000000002</v>
      </c>
      <c r="E89" s="9">
        <f t="shared" si="13"/>
        <v>2.1612232023482968E-2</v>
      </c>
      <c r="F89" s="3">
        <f>Kostenersätze_PLAN!$B$5*'Aufteilung Kostenersätze_PLAN'!E89</f>
        <v>410.05691072777773</v>
      </c>
      <c r="G89" s="3">
        <f>Kostenersätze_PLAN!$C$5*'Aufteilung Kostenersätze_PLAN'!E89</f>
        <v>570.71421104411468</v>
      </c>
      <c r="H89" s="3">
        <f>Kostenersätze_PLAN!$D$5*'Aufteilung Kostenersätze_PLAN'!E89</f>
        <v>4068.4162294925745</v>
      </c>
      <c r="I89" s="3">
        <f>Kostenersätze_PLAN!$E$5*'Aufteilung Kostenersätze_PLAN'!E89</f>
        <v>648.36696070448897</v>
      </c>
      <c r="K89" s="3">
        <f t="shared" si="8"/>
        <v>5049.187351264467</v>
      </c>
      <c r="L89" s="3">
        <f t="shared" si="9"/>
        <v>648.36696070448897</v>
      </c>
      <c r="M89" s="3">
        <f t="shared" si="10"/>
        <v>5697.5543119689555</v>
      </c>
      <c r="O89" s="3">
        <f t="shared" si="11"/>
        <v>5697.5543119689555</v>
      </c>
      <c r="P89" s="3">
        <f t="shared" si="12"/>
        <v>474.8</v>
      </c>
    </row>
    <row r="90" spans="1:16" x14ac:dyDescent="0.25">
      <c r="A90">
        <v>61110</v>
      </c>
      <c r="B90" t="s">
        <v>91</v>
      </c>
      <c r="C90" t="s">
        <v>86</v>
      </c>
      <c r="D90" s="3">
        <v>4191895.04</v>
      </c>
      <c r="E90" s="9">
        <f t="shared" si="13"/>
        <v>4.1390665896582607E-2</v>
      </c>
      <c r="F90" s="3">
        <f>Kostenersätze_PLAN!$B$5*'Aufteilung Kostenersätze_PLAN'!E90</f>
        <v>785.32048758668668</v>
      </c>
      <c r="G90" s="3">
        <f>Kostenersätze_PLAN!$C$5*'Aufteilung Kostenersätze_PLAN'!E90</f>
        <v>1093.0033143310568</v>
      </c>
      <c r="H90" s="3">
        <f>Kostenersätze_PLAN!$D$5*'Aufteilung Kostenersätze_PLAN'!E90</f>
        <v>7791.627292368089</v>
      </c>
      <c r="I90" s="3">
        <f>Kostenersätze_PLAN!$E$5*'Aufteilung Kostenersätze_PLAN'!E90</f>
        <v>1241.7199768974783</v>
      </c>
      <c r="K90" s="3">
        <f t="shared" si="8"/>
        <v>9669.9510942858324</v>
      </c>
      <c r="L90" s="3">
        <f t="shared" si="9"/>
        <v>1241.7199768974783</v>
      </c>
      <c r="M90" s="3">
        <f t="shared" si="10"/>
        <v>10911.671071183311</v>
      </c>
      <c r="O90" s="3">
        <f t="shared" si="11"/>
        <v>10911.671071183311</v>
      </c>
      <c r="P90" s="3">
        <f t="shared" si="12"/>
        <v>909.31</v>
      </c>
    </row>
    <row r="91" spans="1:16" x14ac:dyDescent="0.25">
      <c r="A91">
        <v>61111</v>
      </c>
      <c r="B91" t="s">
        <v>92</v>
      </c>
      <c r="C91" t="s">
        <v>86</v>
      </c>
      <c r="D91" s="3">
        <v>1837658.41</v>
      </c>
      <c r="E91" s="9">
        <f t="shared" si="13"/>
        <v>1.8144992790743924E-2</v>
      </c>
      <c r="F91" s="3">
        <f>Kostenersätze_PLAN!$B$5*'Aufteilung Kostenersätze_PLAN'!E91</f>
        <v>344.27169210777168</v>
      </c>
      <c r="G91" s="3">
        <f>Kostenersätze_PLAN!$C$5*'Aufteilung Kostenersätze_PLAN'!E91</f>
        <v>479.1548246251748</v>
      </c>
      <c r="H91" s="3">
        <f>Kostenersätze_PLAN!$D$5*'Aufteilung Kostenersätze_PLAN'!E91</f>
        <v>3415.7223128863807</v>
      </c>
      <c r="I91" s="3">
        <f>Kostenersätze_PLAN!$E$5*'Aufteilung Kostenersätze_PLAN'!E91</f>
        <v>544.34978372231774</v>
      </c>
      <c r="K91" s="3">
        <f t="shared" si="8"/>
        <v>4239.1488296193274</v>
      </c>
      <c r="L91" s="3">
        <f t="shared" si="9"/>
        <v>544.34978372231774</v>
      </c>
      <c r="M91" s="3">
        <f t="shared" si="10"/>
        <v>4783.4986133416451</v>
      </c>
      <c r="O91" s="3">
        <f t="shared" si="11"/>
        <v>4783.4986133416451</v>
      </c>
      <c r="P91" s="3">
        <f t="shared" si="12"/>
        <v>398.62</v>
      </c>
    </row>
    <row r="92" spans="1:16" x14ac:dyDescent="0.25">
      <c r="A92">
        <v>61112</v>
      </c>
      <c r="B92" t="s">
        <v>93</v>
      </c>
      <c r="C92" t="s">
        <v>86</v>
      </c>
      <c r="D92" s="3">
        <v>584876.52</v>
      </c>
      <c r="E92" s="9">
        <f t="shared" si="13"/>
        <v>5.7750560066685058E-3</v>
      </c>
      <c r="F92" s="3">
        <f>Kostenersätze_PLAN!$B$5*'Aufteilung Kostenersätze_PLAN'!E92</f>
        <v>109.57228401033737</v>
      </c>
      <c r="G92" s="3">
        <f>Kostenersätze_PLAN!$C$5*'Aufteilung Kostenersätze_PLAN'!E92</f>
        <v>152.50190396809523</v>
      </c>
      <c r="H92" s="3">
        <f>Kostenersätze_PLAN!$D$5*'Aufteilung Kostenersätze_PLAN'!E92</f>
        <v>1087.1311930313195</v>
      </c>
      <c r="I92" s="3">
        <f>Kostenersätze_PLAN!$E$5*'Aufteilung Kostenersätze_PLAN'!E92</f>
        <v>173.25168020005518</v>
      </c>
      <c r="K92" s="3">
        <f t="shared" si="8"/>
        <v>1349.2053810097523</v>
      </c>
      <c r="L92" s="3">
        <f t="shared" si="9"/>
        <v>173.25168020005518</v>
      </c>
      <c r="M92" s="3">
        <f t="shared" si="10"/>
        <v>1522.4570612098075</v>
      </c>
      <c r="O92" s="3">
        <f t="shared" si="11"/>
        <v>1522.4570612098075</v>
      </c>
      <c r="P92" s="3">
        <f t="shared" si="12"/>
        <v>126.87</v>
      </c>
    </row>
    <row r="93" spans="1:16" x14ac:dyDescent="0.25">
      <c r="A93">
        <v>61113</v>
      </c>
      <c r="B93" t="s">
        <v>94</v>
      </c>
      <c r="C93" t="s">
        <v>86</v>
      </c>
      <c r="D93" s="3">
        <v>4022832.99</v>
      </c>
      <c r="E93" s="9">
        <f t="shared" si="13"/>
        <v>3.9721351478981794E-2</v>
      </c>
      <c r="F93" s="3">
        <f>Kostenersätze_PLAN!$B$5*'Aufteilung Kostenersätze_PLAN'!E93</f>
        <v>753.64796471302122</v>
      </c>
      <c r="G93" s="3">
        <f>Kostenersätze_PLAN!$C$5*'Aufteilung Kostenersätze_PLAN'!E93</f>
        <v>1048.9217285054722</v>
      </c>
      <c r="H93" s="3">
        <f>Kostenersätze_PLAN!$D$5*'Aufteilung Kostenersätze_PLAN'!E93</f>
        <v>7477.3855305124071</v>
      </c>
      <c r="I93" s="3">
        <f>Kostenersätze_PLAN!$E$5*'Aufteilung Kostenersätze_PLAN'!E93</f>
        <v>1191.6405443694539</v>
      </c>
      <c r="K93" s="3">
        <f t="shared" si="8"/>
        <v>9279.9552237308999</v>
      </c>
      <c r="L93" s="3">
        <f t="shared" si="9"/>
        <v>1191.6405443694539</v>
      </c>
      <c r="M93" s="3">
        <f t="shared" si="10"/>
        <v>10471.595768100353</v>
      </c>
      <c r="O93" s="3">
        <f t="shared" si="11"/>
        <v>10471.595768100353</v>
      </c>
      <c r="P93" s="3">
        <f t="shared" si="12"/>
        <v>872.63</v>
      </c>
    </row>
    <row r="94" spans="1:16" x14ac:dyDescent="0.25">
      <c r="A94">
        <v>61114</v>
      </c>
      <c r="B94" t="s">
        <v>95</v>
      </c>
      <c r="C94" t="s">
        <v>86</v>
      </c>
      <c r="D94" s="3">
        <v>3739512.72</v>
      </c>
      <c r="E94" s="9">
        <f t="shared" si="13"/>
        <v>3.6923854278932723E-2</v>
      </c>
      <c r="F94" s="3">
        <f>Kostenersätze_PLAN!$B$5*'Aufteilung Kostenersätze_PLAN'!E94</f>
        <v>700.57001060003086</v>
      </c>
      <c r="G94" s="3">
        <f>Kostenersätze_PLAN!$C$5*'Aufteilung Kostenersätze_PLAN'!E94</f>
        <v>975.04821994377642</v>
      </c>
      <c r="H94" s="3">
        <f>Kostenersätze_PLAN!$D$5*'Aufteilung Kostenersätze_PLAN'!E94</f>
        <v>6950.7678725919695</v>
      </c>
      <c r="I94" s="3">
        <f>Kostenersätze_PLAN!$E$5*'Aufteilung Kostenersätze_PLAN'!E94</f>
        <v>1107.7156283679817</v>
      </c>
      <c r="K94" s="3">
        <f t="shared" si="8"/>
        <v>8626.3861031357774</v>
      </c>
      <c r="L94" s="3">
        <f t="shared" si="9"/>
        <v>1107.7156283679817</v>
      </c>
      <c r="M94" s="3">
        <f t="shared" si="10"/>
        <v>9734.1017315037589</v>
      </c>
      <c r="O94" s="3">
        <f t="shared" si="11"/>
        <v>9734.1017315037589</v>
      </c>
      <c r="P94" s="3">
        <f t="shared" si="12"/>
        <v>811.18</v>
      </c>
    </row>
    <row r="95" spans="1:16" x14ac:dyDescent="0.25">
      <c r="A95">
        <v>61115</v>
      </c>
      <c r="B95" t="s">
        <v>96</v>
      </c>
      <c r="C95" t="s">
        <v>86</v>
      </c>
      <c r="D95" s="3">
        <v>2295134.44</v>
      </c>
      <c r="E95" s="9">
        <f t="shared" si="13"/>
        <v>2.2662099572459765E-2</v>
      </c>
      <c r="F95" s="3">
        <f>Kostenersätze_PLAN!$B$5*'Aufteilung Kostenersätze_PLAN'!E95</f>
        <v>429.97643793528687</v>
      </c>
      <c r="G95" s="3">
        <f>Kostenersätze_PLAN!$C$5*'Aufteilung Kostenersätze_PLAN'!E95</f>
        <v>598.43806340994502</v>
      </c>
      <c r="H95" s="3">
        <f>Kostenersätze_PLAN!$D$5*'Aufteilung Kostenersätze_PLAN'!E95</f>
        <v>4266.049596117261</v>
      </c>
      <c r="I95" s="3">
        <f>Kostenersätze_PLAN!$E$5*'Aufteilung Kostenersätze_PLAN'!E95</f>
        <v>679.86298717379293</v>
      </c>
      <c r="K95" s="3">
        <f t="shared" si="8"/>
        <v>5294.4640974624926</v>
      </c>
      <c r="L95" s="3">
        <f t="shared" si="9"/>
        <v>679.86298717379293</v>
      </c>
      <c r="M95" s="3">
        <f t="shared" si="10"/>
        <v>5974.3270846362857</v>
      </c>
      <c r="O95" s="3">
        <f t="shared" si="11"/>
        <v>5974.3270846362857</v>
      </c>
      <c r="P95" s="3">
        <f t="shared" si="12"/>
        <v>497.86</v>
      </c>
    </row>
    <row r="96" spans="1:16" x14ac:dyDescent="0.25">
      <c r="A96">
        <v>61116</v>
      </c>
      <c r="B96" t="s">
        <v>97</v>
      </c>
      <c r="C96" t="s">
        <v>86</v>
      </c>
      <c r="D96" s="3">
        <v>2840777.03</v>
      </c>
      <c r="E96" s="9">
        <f t="shared" si="13"/>
        <v>2.8049760743870205E-2</v>
      </c>
      <c r="F96" s="3">
        <f>Kostenersätze_PLAN!$B$5*'Aufteilung Kostenersätze_PLAN'!E96</f>
        <v>532.19853575452589</v>
      </c>
      <c r="G96" s="3">
        <f>Kostenersätze_PLAN!$C$5*'Aufteilung Kostenersätze_PLAN'!E96</f>
        <v>740.71003196338052</v>
      </c>
      <c r="H96" s="3">
        <f>Kostenersätze_PLAN!$D$5*'Aufteilung Kostenersätze_PLAN'!E96</f>
        <v>5280.2552609905906</v>
      </c>
      <c r="I96" s="3">
        <f>Kostenersätze_PLAN!$E$5*'Aufteilung Kostenersätze_PLAN'!E96</f>
        <v>841.49282231610619</v>
      </c>
      <c r="K96" s="3">
        <f t="shared" si="8"/>
        <v>6553.163828708497</v>
      </c>
      <c r="L96" s="3">
        <f t="shared" si="9"/>
        <v>841.49282231610619</v>
      </c>
      <c r="M96" s="3">
        <f t="shared" si="10"/>
        <v>7394.656651024603</v>
      </c>
      <c r="O96" s="3">
        <f t="shared" si="11"/>
        <v>7394.656651024603</v>
      </c>
      <c r="P96" s="3">
        <f t="shared" si="12"/>
        <v>616.22</v>
      </c>
    </row>
    <row r="97" spans="1:16" x14ac:dyDescent="0.25">
      <c r="A97">
        <v>61118</v>
      </c>
      <c r="B97" t="s">
        <v>98</v>
      </c>
      <c r="C97" t="s">
        <v>86</v>
      </c>
      <c r="D97" s="3">
        <v>1256309.6399999999</v>
      </c>
      <c r="E97" s="9">
        <f t="shared" si="13"/>
        <v>1.240476969859817E-2</v>
      </c>
      <c r="F97" s="3">
        <f>Kostenersätze_PLAN!$B$5*'Aufteilung Kostenersätze_PLAN'!E97</f>
        <v>235.36030593090771</v>
      </c>
      <c r="G97" s="3">
        <f>Kostenersätze_PLAN!$C$5*'Aufteilung Kostenersätze_PLAN'!E97</f>
        <v>327.5727534308819</v>
      </c>
      <c r="H97" s="3">
        <f>Kostenersätze_PLAN!$D$5*'Aufteilung Kostenersätze_PLAN'!E97</f>
        <v>2335.148276682311</v>
      </c>
      <c r="I97" s="3">
        <f>Kostenersätze_PLAN!$E$5*'Aufteilung Kostenersätze_PLAN'!E97</f>
        <v>372.14309095794511</v>
      </c>
      <c r="K97" s="3">
        <f t="shared" si="8"/>
        <v>2898.0813360441007</v>
      </c>
      <c r="L97" s="3">
        <f t="shared" si="9"/>
        <v>372.14309095794511</v>
      </c>
      <c r="M97" s="3">
        <f t="shared" si="10"/>
        <v>3270.2244270020456</v>
      </c>
      <c r="O97" s="3">
        <f t="shared" si="11"/>
        <v>3270.2244270020456</v>
      </c>
      <c r="P97" s="3">
        <f t="shared" si="12"/>
        <v>272.52</v>
      </c>
    </row>
    <row r="98" spans="1:16" x14ac:dyDescent="0.25">
      <c r="A98">
        <v>61119</v>
      </c>
      <c r="B98" t="s">
        <v>99</v>
      </c>
      <c r="C98" t="s">
        <v>86</v>
      </c>
      <c r="D98" s="3">
        <v>699344.7</v>
      </c>
      <c r="E98" s="9">
        <f t="shared" si="13"/>
        <v>6.9053119288611277E-3</v>
      </c>
      <c r="F98" s="3">
        <f>Kostenersätze_PLAN!$B$5*'Aufteilung Kostenersätze_PLAN'!E98</f>
        <v>131.01704970054905</v>
      </c>
      <c r="G98" s="3">
        <f>Kostenersätze_PLAN!$C$5*'Aufteilung Kostenersätze_PLAN'!E98</f>
        <v>182.34857210543581</v>
      </c>
      <c r="H98" s="3">
        <f>Kostenersätze_PLAN!$D$5*'Aufteilung Kostenersätze_PLAN'!E98</f>
        <v>1299.8973493603919</v>
      </c>
      <c r="I98" s="3">
        <f>Kostenersätze_PLAN!$E$5*'Aufteilung Kostenersätze_PLAN'!E98</f>
        <v>207.15935786583384</v>
      </c>
      <c r="K98" s="3">
        <f t="shared" si="8"/>
        <v>1613.2629711663767</v>
      </c>
      <c r="L98" s="3">
        <f t="shared" si="9"/>
        <v>207.15935786583384</v>
      </c>
      <c r="M98" s="3">
        <f t="shared" si="10"/>
        <v>1820.4223290322107</v>
      </c>
      <c r="O98" s="3">
        <f t="shared" si="11"/>
        <v>1820.4223290322107</v>
      </c>
      <c r="P98" s="3">
        <f t="shared" si="12"/>
        <v>151.69999999999999</v>
      </c>
    </row>
    <row r="99" spans="1:16" x14ac:dyDescent="0.25">
      <c r="A99">
        <v>61120</v>
      </c>
      <c r="B99" t="s">
        <v>100</v>
      </c>
      <c r="C99" t="s">
        <v>86</v>
      </c>
      <c r="D99" s="3">
        <v>15047520.050000001</v>
      </c>
      <c r="E99" s="9">
        <f t="shared" si="13"/>
        <v>0.14857883344371095</v>
      </c>
      <c r="F99" s="3">
        <f>Kostenersätze_PLAN!$B$5*'Aufteilung Kostenersätze_PLAN'!E99</f>
        <v>2819.0414287272911</v>
      </c>
      <c r="G99" s="3">
        <f>Kostenersätze_PLAN!$C$5*'Aufteilung Kostenersätze_PLAN'!E99</f>
        <v>3923.5212547480751</v>
      </c>
      <c r="H99" s="3">
        <f>Kostenersätze_PLAN!$D$5*'Aufteilung Kostenersätze_PLAN'!E99</f>
        <v>27969.371080444813</v>
      </c>
      <c r="I99" s="3">
        <f>Kostenersätze_PLAN!$E$5*'Aufteilung Kostenersätze_PLAN'!E99</f>
        <v>4457.3650033113281</v>
      </c>
      <c r="K99" s="3">
        <f t="shared" si="8"/>
        <v>34711.933763920177</v>
      </c>
      <c r="L99" s="3">
        <f t="shared" si="9"/>
        <v>4457.3650033113281</v>
      </c>
      <c r="M99" s="3">
        <f t="shared" si="10"/>
        <v>39169.298767231507</v>
      </c>
      <c r="O99" s="3">
        <f t="shared" si="11"/>
        <v>39169.298767231507</v>
      </c>
      <c r="P99" s="3">
        <f t="shared" si="12"/>
        <v>3264.11</v>
      </c>
    </row>
    <row r="100" spans="1:16" x14ac:dyDescent="0.25">
      <c r="A100">
        <v>61203</v>
      </c>
      <c r="B100" t="s">
        <v>101</v>
      </c>
      <c r="C100" t="s">
        <v>102</v>
      </c>
      <c r="D100" s="3">
        <v>3589150.17</v>
      </c>
      <c r="E100" s="9">
        <f>D100/SUM($D$100:$D$128)</f>
        <v>2.8686202418045988E-2</v>
      </c>
      <c r="F100" s="3">
        <f>Kostenersätze_PLAN!$B$6*'Aufteilung Kostenersätze_PLAN'!E100</f>
        <v>535.38125743322428</v>
      </c>
      <c r="G100" s="3">
        <f>Kostenersätze_PLAN!$C$6*'Aufteilung Kostenersätze_PLAN'!E100</f>
        <v>757.51654725334038</v>
      </c>
      <c r="H100" s="3">
        <f>Kostenersätze_PLAN!$D$6*'Aufteilung Kostenersätze_PLAN'!E100</f>
        <v>5400.0628603874848</v>
      </c>
      <c r="I100" s="3">
        <f>Kostenersätze_PLAN!$E$6*'Aufteilung Kostenersätze_PLAN'!E100</f>
        <v>860.58607254137962</v>
      </c>
      <c r="K100" s="3">
        <f t="shared" si="8"/>
        <v>6692.9606650740498</v>
      </c>
      <c r="L100" s="3">
        <f t="shared" si="9"/>
        <v>860.58607254137962</v>
      </c>
      <c r="M100" s="3">
        <f t="shared" si="10"/>
        <v>7553.5467376154293</v>
      </c>
      <c r="O100" s="3">
        <f t="shared" si="11"/>
        <v>7553.5467376154293</v>
      </c>
      <c r="P100" s="3">
        <f t="shared" si="12"/>
        <v>629.46</v>
      </c>
    </row>
    <row r="101" spans="1:16" x14ac:dyDescent="0.25">
      <c r="A101">
        <v>61204</v>
      </c>
      <c r="B101" t="s">
        <v>103</v>
      </c>
      <c r="C101" t="s">
        <v>102</v>
      </c>
      <c r="D101" s="3">
        <v>3188598</v>
      </c>
      <c r="E101" s="9">
        <f t="shared" ref="E101:E128" si="14">D101/SUM($D$100:$D$128)</f>
        <v>2.5484798162618144E-2</v>
      </c>
      <c r="F101" s="3">
        <f>Kostenersätze_PLAN!$B$6*'Aufteilung Kostenersätze_PLAN'!E101</f>
        <v>475.63225995892617</v>
      </c>
      <c r="G101" s="3">
        <f>Kostenersätze_PLAN!$C$6*'Aufteilung Kostenersätze_PLAN'!E101</f>
        <v>672.97706508025738</v>
      </c>
      <c r="H101" s="3">
        <f>Kostenersätze_PLAN!$D$6*'Aufteilung Kostenersätze_PLAN'!E101</f>
        <v>4797.4113149202149</v>
      </c>
      <c r="I101" s="3">
        <f>Kostenersätze_PLAN!$E$6*'Aufteilung Kostenersätze_PLAN'!E101</f>
        <v>764.54394487854438</v>
      </c>
      <c r="K101" s="3">
        <f t="shared" si="8"/>
        <v>5946.020639959399</v>
      </c>
      <c r="L101" s="3">
        <f t="shared" si="9"/>
        <v>764.54394487854438</v>
      </c>
      <c r="M101" s="3">
        <f t="shared" si="10"/>
        <v>6710.5645848379436</v>
      </c>
      <c r="O101" s="3">
        <f t="shared" si="11"/>
        <v>6710.5645848379436</v>
      </c>
      <c r="P101" s="3">
        <f t="shared" si="12"/>
        <v>559.21</v>
      </c>
    </row>
    <row r="102" spans="1:16" x14ac:dyDescent="0.25">
      <c r="A102">
        <v>61205</v>
      </c>
      <c r="B102" t="s">
        <v>104</v>
      </c>
      <c r="C102" t="s">
        <v>102</v>
      </c>
      <c r="D102" s="3">
        <v>1961906.92</v>
      </c>
      <c r="E102" s="9">
        <f t="shared" si="14"/>
        <v>1.5680497155817014E-2</v>
      </c>
      <c r="F102" s="3">
        <f>Kostenersätze_PLAN!$B$6*'Aufteilung Kostenersätze_PLAN'!E102</f>
        <v>292.65094633712249</v>
      </c>
      <c r="G102" s="3">
        <f>Kostenersätze_PLAN!$C$6*'Aufteilung Kostenersätze_PLAN'!E102</f>
        <v>414.07488839365988</v>
      </c>
      <c r="H102" s="3">
        <f>Kostenersätze_PLAN!$D$6*'Aufteilung Kostenersätze_PLAN'!E102</f>
        <v>2951.7908675939298</v>
      </c>
      <c r="I102" s="3">
        <f>Kostenersätze_PLAN!$E$6*'Aufteilung Kostenersätze_PLAN'!E102</f>
        <v>470.41491467451038</v>
      </c>
      <c r="K102" s="3">
        <f t="shared" si="8"/>
        <v>3658.5167023247122</v>
      </c>
      <c r="L102" s="3">
        <f t="shared" si="9"/>
        <v>470.41491467451038</v>
      </c>
      <c r="M102" s="3">
        <f t="shared" si="10"/>
        <v>4128.9316169992226</v>
      </c>
      <c r="O102" s="3">
        <f t="shared" si="11"/>
        <v>4128.9316169992226</v>
      </c>
      <c r="P102" s="3">
        <f t="shared" si="12"/>
        <v>344.08</v>
      </c>
    </row>
    <row r="103" spans="1:16" x14ac:dyDescent="0.25">
      <c r="A103">
        <v>61206</v>
      </c>
      <c r="B103" t="s">
        <v>105</v>
      </c>
      <c r="C103" t="s">
        <v>102</v>
      </c>
      <c r="D103" s="3">
        <v>1532603</v>
      </c>
      <c r="E103" s="9">
        <f t="shared" si="14"/>
        <v>1.2249295181902219E-2</v>
      </c>
      <c r="F103" s="3">
        <f>Kostenersätze_PLAN!$B$6*'Aufteilung Kostenersätze_PLAN'!E103</f>
        <v>228.61314863455038</v>
      </c>
      <c r="G103" s="3">
        <f>Kostenersätze_PLAN!$C$6*'Aufteilung Kostenersätze_PLAN'!E103</f>
        <v>323.46713786849193</v>
      </c>
      <c r="H103" s="3">
        <f>Kostenersätze_PLAN!$D$6*'Aufteilung Kostenersätze_PLAN'!E103</f>
        <v>2305.8808208123651</v>
      </c>
      <c r="I103" s="3">
        <f>Kostenersätze_PLAN!$E$6*'Aufteilung Kostenersätze_PLAN'!E103</f>
        <v>367.47885545706657</v>
      </c>
      <c r="K103" s="3">
        <f t="shared" si="8"/>
        <v>2857.9611073154074</v>
      </c>
      <c r="L103" s="3">
        <f t="shared" si="9"/>
        <v>367.47885545706657</v>
      </c>
      <c r="M103" s="3">
        <f t="shared" si="10"/>
        <v>3225.4399627724738</v>
      </c>
      <c r="O103" s="3">
        <f t="shared" si="11"/>
        <v>3225.4399627724738</v>
      </c>
      <c r="P103" s="3">
        <f t="shared" si="12"/>
        <v>268.79000000000002</v>
      </c>
    </row>
    <row r="104" spans="1:16" x14ac:dyDescent="0.25">
      <c r="A104">
        <v>61207</v>
      </c>
      <c r="B104" t="s">
        <v>106</v>
      </c>
      <c r="C104" t="s">
        <v>102</v>
      </c>
      <c r="D104" s="3">
        <v>7519267.5599999996</v>
      </c>
      <c r="E104" s="9">
        <f t="shared" si="14"/>
        <v>6.0097577711998251E-2</v>
      </c>
      <c r="F104" s="3">
        <f>Kostenersätze_PLAN!$B$6*'Aufteilung Kostenersätze_PLAN'!E104</f>
        <v>1121.6234291054063</v>
      </c>
      <c r="G104" s="3">
        <f>Kostenersätze_PLAN!$C$6*'Aufteilung Kostenersätze_PLAN'!E104</f>
        <v>1586.9967346407377</v>
      </c>
      <c r="H104" s="3">
        <f>Kostenersätze_PLAN!$D$6*'Aufteilung Kostenersätze_PLAN'!E104</f>
        <v>11313.128613972824</v>
      </c>
      <c r="I104" s="3">
        <f>Kostenersätze_PLAN!$E$6*'Aufteilung Kostenersätze_PLAN'!E104</f>
        <v>1802.9273313599476</v>
      </c>
      <c r="K104" s="3">
        <f t="shared" si="8"/>
        <v>14021.748777718967</v>
      </c>
      <c r="L104" s="3">
        <f t="shared" si="9"/>
        <v>1802.9273313599476</v>
      </c>
      <c r="M104" s="3">
        <f t="shared" si="10"/>
        <v>15824.676109078915</v>
      </c>
      <c r="O104" s="3">
        <f t="shared" si="11"/>
        <v>15824.676109078915</v>
      </c>
      <c r="P104" s="3">
        <f t="shared" si="12"/>
        <v>1318.72</v>
      </c>
    </row>
    <row r="105" spans="1:16" x14ac:dyDescent="0.25">
      <c r="A105">
        <v>61213</v>
      </c>
      <c r="B105" t="s">
        <v>107</v>
      </c>
      <c r="C105" t="s">
        <v>102</v>
      </c>
      <c r="D105" s="3">
        <v>5180431.87</v>
      </c>
      <c r="E105" s="9">
        <f t="shared" si="14"/>
        <v>4.1404485796624244E-2</v>
      </c>
      <c r="F105" s="3">
        <f>Kostenersätze_PLAN!$B$6*'Aufteilung Kostenersätze_PLAN'!E105</f>
        <v>772.74730708961931</v>
      </c>
      <c r="G105" s="3">
        <f>Kostenersätze_PLAN!$C$6*'Aufteilung Kostenersätze_PLAN'!E105</f>
        <v>1093.3682564314563</v>
      </c>
      <c r="H105" s="3">
        <f>Kostenersätze_PLAN!$D$6*'Aufteilung Kostenersätze_PLAN'!E105</f>
        <v>7794.2288332713269</v>
      </c>
      <c r="I105" s="3">
        <f>Kostenersätze_PLAN!$E$6*'Aufteilung Kostenersätze_PLAN'!E105</f>
        <v>1242.1345738987272</v>
      </c>
      <c r="K105" s="3">
        <f t="shared" si="8"/>
        <v>9660.3443967924031</v>
      </c>
      <c r="L105" s="3">
        <f t="shared" si="9"/>
        <v>1242.1345738987272</v>
      </c>
      <c r="M105" s="3">
        <f t="shared" si="10"/>
        <v>10902.478970691131</v>
      </c>
      <c r="O105" s="3">
        <f t="shared" si="11"/>
        <v>10902.478970691131</v>
      </c>
      <c r="P105" s="3">
        <f t="shared" si="12"/>
        <v>908.54</v>
      </c>
    </row>
    <row r="106" spans="1:16" x14ac:dyDescent="0.25">
      <c r="A106">
        <v>61215</v>
      </c>
      <c r="B106" t="s">
        <v>108</v>
      </c>
      <c r="C106" t="s">
        <v>102</v>
      </c>
      <c r="D106" s="3">
        <v>1913982.86</v>
      </c>
      <c r="E106" s="9">
        <f t="shared" si="14"/>
        <v>1.5297465178680606E-2</v>
      </c>
      <c r="F106" s="3">
        <f>Kostenersätze_PLAN!$B$6*'Aufteilung Kostenersätze_PLAN'!E106</f>
        <v>285.50227818760754</v>
      </c>
      <c r="G106" s="3">
        <f>Kostenersätze_PLAN!$C$6*'Aufteilung Kostenersätze_PLAN'!E106</f>
        <v>403.96016297341879</v>
      </c>
      <c r="H106" s="3">
        <f>Kostenersätze_PLAN!$D$6*'Aufteilung Kostenersätze_PLAN'!E106</f>
        <v>2879.6866300259094</v>
      </c>
      <c r="I106" s="3">
        <f>Kostenersätze_PLAN!$E$6*'Aufteilung Kostenersätze_PLAN'!E106</f>
        <v>458.92395536041818</v>
      </c>
      <c r="K106" s="3">
        <f t="shared" si="8"/>
        <v>3569.1490711869355</v>
      </c>
      <c r="L106" s="3">
        <f t="shared" si="9"/>
        <v>458.92395536041818</v>
      </c>
      <c r="M106" s="3">
        <f t="shared" si="10"/>
        <v>4028.0730265473539</v>
      </c>
      <c r="O106" s="3">
        <f t="shared" si="11"/>
        <v>4028.0730265473539</v>
      </c>
      <c r="P106" s="3">
        <f t="shared" si="12"/>
        <v>335.67</v>
      </c>
    </row>
    <row r="107" spans="1:16" x14ac:dyDescent="0.25">
      <c r="A107">
        <v>61217</v>
      </c>
      <c r="B107" t="s">
        <v>109</v>
      </c>
      <c r="C107" t="s">
        <v>102</v>
      </c>
      <c r="D107" s="3">
        <v>4337275.01</v>
      </c>
      <c r="E107" s="9">
        <f t="shared" si="14"/>
        <v>3.4665573460692628E-2</v>
      </c>
      <c r="F107" s="3">
        <f>Kostenersätze_PLAN!$B$6*'Aufteilung Kostenersätze_PLAN'!E107</f>
        <v>646.97648153504269</v>
      </c>
      <c r="G107" s="3">
        <f>Kostenersätze_PLAN!$C$6*'Aufteilung Kostenersätze_PLAN'!E107</f>
        <v>915.41379837651027</v>
      </c>
      <c r="H107" s="3">
        <f>Kostenersätze_PLAN!$D$6*'Aufteilung Kostenersätze_PLAN'!E107</f>
        <v>6525.6555416815445</v>
      </c>
      <c r="I107" s="3">
        <f>Kostenersätze_PLAN!$E$6*'Aufteilung Kostenersätze_PLAN'!E107</f>
        <v>1039.9672038207789</v>
      </c>
      <c r="K107" s="3">
        <f t="shared" si="8"/>
        <v>8088.0458215930976</v>
      </c>
      <c r="L107" s="3">
        <f t="shared" si="9"/>
        <v>1039.9672038207789</v>
      </c>
      <c r="M107" s="3">
        <f t="shared" si="10"/>
        <v>9128.0130254138767</v>
      </c>
      <c r="O107" s="3">
        <f t="shared" si="11"/>
        <v>9128.0130254138767</v>
      </c>
      <c r="P107" s="3">
        <f t="shared" si="12"/>
        <v>760.67</v>
      </c>
    </row>
    <row r="108" spans="1:16" x14ac:dyDescent="0.25">
      <c r="A108">
        <v>61222</v>
      </c>
      <c r="B108" t="s">
        <v>110</v>
      </c>
      <c r="C108" t="s">
        <v>102</v>
      </c>
      <c r="D108" s="3">
        <v>2104083.06</v>
      </c>
      <c r="E108" s="9">
        <f t="shared" si="14"/>
        <v>1.6816836773241393E-2</v>
      </c>
      <c r="F108" s="3">
        <f>Kostenersätze_PLAN!$B$6*'Aufteilung Kostenersätze_PLAN'!E108</f>
        <v>313.85887495667151</v>
      </c>
      <c r="G108" s="3">
        <f>Kostenersätze_PLAN!$C$6*'Aufteilung Kostenersätze_PLAN'!E108</f>
        <v>444.08220867098544</v>
      </c>
      <c r="H108" s="3">
        <f>Kostenersätze_PLAN!$D$6*'Aufteilung Kostenersätze_PLAN'!E108</f>
        <v>3165.7022552155991</v>
      </c>
      <c r="I108" s="3">
        <f>Kostenersätze_PLAN!$E$6*'Aufteilung Kostenersätze_PLAN'!E108</f>
        <v>504.50510319724179</v>
      </c>
      <c r="K108" s="3">
        <f t="shared" si="8"/>
        <v>3923.6433388432561</v>
      </c>
      <c r="L108" s="3">
        <f t="shared" si="9"/>
        <v>504.50510319724179</v>
      </c>
      <c r="M108" s="3">
        <f t="shared" si="10"/>
        <v>4428.1484420404977</v>
      </c>
      <c r="O108" s="3">
        <f t="shared" si="11"/>
        <v>4428.1484420404977</v>
      </c>
      <c r="P108" s="3">
        <f t="shared" si="12"/>
        <v>369.01</v>
      </c>
    </row>
    <row r="109" spans="1:16" x14ac:dyDescent="0.25">
      <c r="A109">
        <v>61236</v>
      </c>
      <c r="B109" t="s">
        <v>111</v>
      </c>
      <c r="C109" t="s">
        <v>102</v>
      </c>
      <c r="D109" s="3">
        <v>4827974.01</v>
      </c>
      <c r="E109" s="9">
        <f t="shared" si="14"/>
        <v>3.8587474237648065E-2</v>
      </c>
      <c r="F109" s="3">
        <f>Kostenersätze_PLAN!$B$6*'Aufteilung Kostenersätze_PLAN'!E109</f>
        <v>720.17237337515076</v>
      </c>
      <c r="G109" s="3">
        <f>Kostenersätze_PLAN!$C$6*'Aufteilung Kostenersätze_PLAN'!E109</f>
        <v>1018.9794321935724</v>
      </c>
      <c r="H109" s="3">
        <f>Kostenersätze_PLAN!$D$6*'Aufteilung Kostenersätze_PLAN'!E109</f>
        <v>7263.9376753402976</v>
      </c>
      <c r="I109" s="3">
        <f>Kostenersätze_PLAN!$E$6*'Aufteilung Kostenersätze_PLAN'!E109</f>
        <v>1157.624227129442</v>
      </c>
      <c r="K109" s="3">
        <f t="shared" si="8"/>
        <v>9003.0894809090205</v>
      </c>
      <c r="L109" s="3">
        <f t="shared" si="9"/>
        <v>1157.624227129442</v>
      </c>
      <c r="M109" s="3">
        <f t="shared" si="10"/>
        <v>10160.713708038462</v>
      </c>
      <c r="O109" s="3">
        <f t="shared" si="11"/>
        <v>10160.713708038462</v>
      </c>
      <c r="P109" s="3">
        <f t="shared" si="12"/>
        <v>846.73</v>
      </c>
    </row>
    <row r="110" spans="1:16" x14ac:dyDescent="0.25">
      <c r="A110">
        <v>61243</v>
      </c>
      <c r="B110" t="s">
        <v>112</v>
      </c>
      <c r="C110" t="s">
        <v>102</v>
      </c>
      <c r="D110" s="3">
        <v>1861103.54</v>
      </c>
      <c r="E110" s="9">
        <f t="shared" si="14"/>
        <v>1.4874828396879796E-2</v>
      </c>
      <c r="F110" s="3">
        <f>Kostenersätze_PLAN!$B$6*'Aufteilung Kostenersätze_PLAN'!E110</f>
        <v>277.61445084885514</v>
      </c>
      <c r="G110" s="3">
        <f>Kostenersätze_PLAN!$C$6*'Aufteilung Kostenersätze_PLAN'!E110</f>
        <v>392.79959347640477</v>
      </c>
      <c r="H110" s="3">
        <f>Kostenersätze_PLAN!$D$6*'Aufteilung Kostenersätze_PLAN'!E110</f>
        <v>2800.1269463990343</v>
      </c>
      <c r="I110" s="3">
        <f>Kostenersätze_PLAN!$E$6*'Aufteilung Kostenersätze_PLAN'!E110</f>
        <v>446.24485190639388</v>
      </c>
      <c r="K110" s="3">
        <f t="shared" si="8"/>
        <v>3470.5409907242943</v>
      </c>
      <c r="L110" s="3">
        <f t="shared" si="9"/>
        <v>446.24485190639388</v>
      </c>
      <c r="M110" s="3">
        <f t="shared" si="10"/>
        <v>3916.785842630688</v>
      </c>
      <c r="O110" s="3">
        <f t="shared" si="11"/>
        <v>3916.785842630688</v>
      </c>
      <c r="P110" s="3">
        <f t="shared" si="12"/>
        <v>326.39999999999998</v>
      </c>
    </row>
    <row r="111" spans="1:16" x14ac:dyDescent="0.25">
      <c r="A111">
        <v>61247</v>
      </c>
      <c r="B111" t="s">
        <v>113</v>
      </c>
      <c r="C111" t="s">
        <v>102</v>
      </c>
      <c r="D111" s="3">
        <v>4964026.1399999997</v>
      </c>
      <c r="E111" s="9">
        <f t="shared" si="14"/>
        <v>3.9674867842186573E-2</v>
      </c>
      <c r="F111" s="3">
        <f>Kostenersätze_PLAN!$B$6*'Aufteilung Kostenersätze_PLAN'!E111</f>
        <v>740.46680436460929</v>
      </c>
      <c r="G111" s="3">
        <f>Kostenersätze_PLAN!$C$6*'Aufteilung Kostenersätze_PLAN'!E111</f>
        <v>1047.6942351086209</v>
      </c>
      <c r="H111" s="3">
        <f>Kostenersätze_PLAN!$D$6*'Aufteilung Kostenersätze_PLAN'!E111</f>
        <v>7468.6351718202541</v>
      </c>
      <c r="I111" s="3">
        <f>Kostenersätze_PLAN!$E$6*'Aufteilung Kostenersätze_PLAN'!E111</f>
        <v>1190.2460352655971</v>
      </c>
      <c r="K111" s="3">
        <f t="shared" si="8"/>
        <v>9256.7962112934838</v>
      </c>
      <c r="L111" s="3">
        <f t="shared" si="9"/>
        <v>1190.2460352655971</v>
      </c>
      <c r="M111" s="3">
        <f t="shared" si="10"/>
        <v>10447.042246559082</v>
      </c>
      <c r="O111" s="3">
        <f t="shared" si="11"/>
        <v>10447.042246559082</v>
      </c>
      <c r="P111" s="3">
        <f t="shared" si="12"/>
        <v>870.59</v>
      </c>
    </row>
    <row r="112" spans="1:16" x14ac:dyDescent="0.25">
      <c r="A112">
        <v>61251</v>
      </c>
      <c r="B112" t="s">
        <v>114</v>
      </c>
      <c r="C112" t="s">
        <v>102</v>
      </c>
      <c r="D112" s="3">
        <v>688234.5</v>
      </c>
      <c r="E112" s="9">
        <f t="shared" si="14"/>
        <v>5.5006988403838979E-3</v>
      </c>
      <c r="F112" s="3">
        <f>Kostenersätze_PLAN!$B$6*'Aufteilung Kostenersätze_PLAN'!E112</f>
        <v>102.66158688448702</v>
      </c>
      <c r="G112" s="3">
        <f>Kostenersätze_PLAN!$C$6*'Aufteilung Kostenersätze_PLAN'!E112</f>
        <v>145.25695427801759</v>
      </c>
      <c r="H112" s="3">
        <f>Kostenersätze_PLAN!$D$6*'Aufteilung Kostenersätze_PLAN'!E112</f>
        <v>1035.4845539069072</v>
      </c>
      <c r="I112" s="3">
        <f>Kostenersätze_PLAN!$E$6*'Aufteilung Kostenersätze_PLAN'!E112</f>
        <v>165.02096521151694</v>
      </c>
      <c r="K112" s="3">
        <f t="shared" si="8"/>
        <v>1283.4030950694118</v>
      </c>
      <c r="L112" s="3">
        <f t="shared" si="9"/>
        <v>165.02096521151694</v>
      </c>
      <c r="M112" s="3">
        <f t="shared" si="10"/>
        <v>1448.4240602809289</v>
      </c>
      <c r="O112" s="3">
        <f t="shared" si="11"/>
        <v>1448.4240602809289</v>
      </c>
      <c r="P112" s="3">
        <f t="shared" si="12"/>
        <v>120.7</v>
      </c>
    </row>
    <row r="113" spans="1:16" x14ac:dyDescent="0.25">
      <c r="A113">
        <v>61252</v>
      </c>
      <c r="B113" t="s">
        <v>115</v>
      </c>
      <c r="C113" t="s">
        <v>102</v>
      </c>
      <c r="D113" s="3">
        <v>1499138.73</v>
      </c>
      <c r="E113" s="9">
        <f t="shared" si="14"/>
        <v>1.1981832752768991E-2</v>
      </c>
      <c r="F113" s="3">
        <f>Kostenersätze_PLAN!$B$6*'Aufteilung Kostenersätze_PLAN'!E113</f>
        <v>223.62139791276743</v>
      </c>
      <c r="G113" s="3">
        <f>Kostenersätze_PLAN!$C$6*'Aufteilung Kostenersätze_PLAN'!E113</f>
        <v>316.40425750237074</v>
      </c>
      <c r="H113" s="3">
        <f>Kostenersätze_PLAN!$D$6*'Aufteilung Kostenersätze_PLAN'!E113</f>
        <v>2255.5320883777513</v>
      </c>
      <c r="I113" s="3">
        <f>Kostenersätze_PLAN!$E$6*'Aufteilung Kostenersätze_PLAN'!E113</f>
        <v>359.45498258306975</v>
      </c>
      <c r="K113" s="3">
        <f t="shared" si="8"/>
        <v>2795.5577437928896</v>
      </c>
      <c r="L113" s="3">
        <f t="shared" si="9"/>
        <v>359.45498258306975</v>
      </c>
      <c r="M113" s="3">
        <f t="shared" si="10"/>
        <v>3155.0127263759596</v>
      </c>
      <c r="O113" s="3">
        <f t="shared" si="11"/>
        <v>3155.0127263759596</v>
      </c>
      <c r="P113" s="3">
        <f t="shared" si="12"/>
        <v>262.92</v>
      </c>
    </row>
    <row r="114" spans="1:16" x14ac:dyDescent="0.25">
      <c r="A114">
        <v>61253</v>
      </c>
      <c r="B114" t="s">
        <v>116</v>
      </c>
      <c r="C114" t="s">
        <v>102</v>
      </c>
      <c r="D114" s="3">
        <v>6635021</v>
      </c>
      <c r="E114" s="9">
        <f t="shared" si="14"/>
        <v>5.3030256868295343E-2</v>
      </c>
      <c r="F114" s="3">
        <f>Kostenersätze_PLAN!$B$6*'Aufteilung Kostenersätze_PLAN'!E114</f>
        <v>989.72339351179869</v>
      </c>
      <c r="G114" s="3">
        <f>Kostenersätze_PLAN!$C$6*'Aufteilung Kostenersätze_PLAN'!E114</f>
        <v>1400.3699931210751</v>
      </c>
      <c r="H114" s="3">
        <f>Kostenersätze_PLAN!$D$6*'Aufteilung Kostenersätze_PLAN'!E114</f>
        <v>9982.7337344291245</v>
      </c>
      <c r="I114" s="3">
        <f>Kostenersätze_PLAN!$E$6*'Aufteilung Kostenersätze_PLAN'!E114</f>
        <v>1590.9077060488603</v>
      </c>
      <c r="K114" s="3">
        <f t="shared" si="8"/>
        <v>12372.827121061999</v>
      </c>
      <c r="L114" s="3">
        <f t="shared" si="9"/>
        <v>1590.9077060488603</v>
      </c>
      <c r="M114" s="3">
        <f t="shared" si="10"/>
        <v>13963.734827110859</v>
      </c>
      <c r="O114" s="3">
        <f t="shared" si="11"/>
        <v>13963.734827110859</v>
      </c>
      <c r="P114" s="3">
        <f t="shared" si="12"/>
        <v>1163.6400000000001</v>
      </c>
    </row>
    <row r="115" spans="1:16" x14ac:dyDescent="0.25">
      <c r="A115">
        <v>61254</v>
      </c>
      <c r="B115" t="s">
        <v>117</v>
      </c>
      <c r="C115" t="s">
        <v>102</v>
      </c>
      <c r="D115" s="3">
        <v>1783482.95</v>
      </c>
      <c r="E115" s="9">
        <f t="shared" si="14"/>
        <v>1.425444756824811E-2</v>
      </c>
      <c r="F115" s="3">
        <f>Kostenersätze_PLAN!$B$6*'Aufteilung Kostenersätze_PLAN'!E115</f>
        <v>266.03605286922732</v>
      </c>
      <c r="G115" s="3">
        <f>Kostenersätze_PLAN!$C$6*'Aufteilung Kostenersätze_PLAN'!E115</f>
        <v>376.41719693472783</v>
      </c>
      <c r="H115" s="3">
        <f>Kostenersätze_PLAN!$D$6*'Aufteilung Kostenersätze_PLAN'!E115</f>
        <v>2683.3427369324336</v>
      </c>
      <c r="I115" s="3">
        <f>Kostenersätze_PLAN!$E$6*'Aufteilung Kostenersätze_PLAN'!E115</f>
        <v>427.63342704744332</v>
      </c>
      <c r="K115" s="3">
        <f t="shared" si="8"/>
        <v>3325.7959867363888</v>
      </c>
      <c r="L115" s="3">
        <f t="shared" si="9"/>
        <v>427.63342704744332</v>
      </c>
      <c r="M115" s="3">
        <f t="shared" si="10"/>
        <v>3753.4294137838324</v>
      </c>
      <c r="O115" s="3">
        <f t="shared" si="11"/>
        <v>3753.4294137838324</v>
      </c>
      <c r="P115" s="3">
        <f t="shared" si="12"/>
        <v>312.79000000000002</v>
      </c>
    </row>
    <row r="116" spans="1:16" x14ac:dyDescent="0.25">
      <c r="A116">
        <v>61255</v>
      </c>
      <c r="B116" t="s">
        <v>118</v>
      </c>
      <c r="C116" t="s">
        <v>102</v>
      </c>
      <c r="D116" s="3">
        <v>7944439.0700000003</v>
      </c>
      <c r="E116" s="9">
        <f t="shared" si="14"/>
        <v>6.3495751491460445E-2</v>
      </c>
      <c r="F116" s="3">
        <f>Kostenersätze_PLAN!$B$6*'Aufteilung Kostenersätze_PLAN'!E116</f>
        <v>1185.0448093394305</v>
      </c>
      <c r="G116" s="3">
        <f>Kostenersätze_PLAN!$C$6*'Aufteilung Kostenersätze_PLAN'!E116</f>
        <v>1676.732309634996</v>
      </c>
      <c r="H116" s="3">
        <f>Kostenersätze_PLAN!$D$6*'Aufteilung Kostenersätze_PLAN'!E116</f>
        <v>11952.821235261463</v>
      </c>
      <c r="I116" s="3">
        <f>Kostenersätze_PLAN!$E$6*'Aufteilung Kostenersätze_PLAN'!E116</f>
        <v>1904.8725447438133</v>
      </c>
      <c r="K116" s="3">
        <f t="shared" si="8"/>
        <v>14814.598354235888</v>
      </c>
      <c r="L116" s="3">
        <f t="shared" si="9"/>
        <v>1904.8725447438133</v>
      </c>
      <c r="M116" s="3">
        <f t="shared" si="10"/>
        <v>16719.4708989797</v>
      </c>
      <c r="O116" s="3">
        <f t="shared" si="11"/>
        <v>16719.4708989797</v>
      </c>
      <c r="P116" s="3">
        <f t="shared" si="12"/>
        <v>1393.29</v>
      </c>
    </row>
    <row r="117" spans="1:16" x14ac:dyDescent="0.25">
      <c r="A117">
        <v>61256</v>
      </c>
      <c r="B117" t="s">
        <v>119</v>
      </c>
      <c r="C117" t="s">
        <v>102</v>
      </c>
      <c r="D117" s="3">
        <v>1960158.98</v>
      </c>
      <c r="E117" s="9">
        <f t="shared" si="14"/>
        <v>1.5666526784481286E-2</v>
      </c>
      <c r="F117" s="3">
        <f>Kostenersätze_PLAN!$B$6*'Aufteilung Kostenersätze_PLAN'!E117</f>
        <v>292.39021210456247</v>
      </c>
      <c r="G117" s="3">
        <f>Kostenersätze_PLAN!$C$6*'Aufteilung Kostenersätze_PLAN'!E117</f>
        <v>413.7059727977973</v>
      </c>
      <c r="H117" s="3">
        <f>Kostenersätze_PLAN!$D$6*'Aufteilung Kostenersätze_PLAN'!E117</f>
        <v>2949.1610010714639</v>
      </c>
      <c r="I117" s="3">
        <f>Kostenersätze_PLAN!$E$6*'Aufteilung Kostenersätze_PLAN'!E117</f>
        <v>469.99580353443855</v>
      </c>
      <c r="K117" s="3">
        <f t="shared" si="8"/>
        <v>3655.2571859738237</v>
      </c>
      <c r="L117" s="3">
        <f t="shared" si="9"/>
        <v>469.99580353443855</v>
      </c>
      <c r="M117" s="3">
        <f t="shared" si="10"/>
        <v>4125.2529895082625</v>
      </c>
      <c r="O117" s="3">
        <f t="shared" si="11"/>
        <v>4125.2529895082625</v>
      </c>
      <c r="P117" s="3">
        <f t="shared" si="12"/>
        <v>343.77</v>
      </c>
    </row>
    <row r="118" spans="1:16" x14ac:dyDescent="0.25">
      <c r="A118">
        <v>61257</v>
      </c>
      <c r="B118" t="s">
        <v>120</v>
      </c>
      <c r="C118" t="s">
        <v>102</v>
      </c>
      <c r="D118" s="3">
        <v>5554898.4299999997</v>
      </c>
      <c r="E118" s="9">
        <f t="shared" si="14"/>
        <v>4.4397401397853982E-2</v>
      </c>
      <c r="F118" s="3">
        <f>Kostenersätze_PLAN!$B$6*'Aufteilung Kostenersätze_PLAN'!E118</f>
        <v>828.605203322335</v>
      </c>
      <c r="G118" s="3">
        <f>Kostenersätze_PLAN!$C$6*'Aufteilung Kostenersätze_PLAN'!E118</f>
        <v>1172.4021787131301</v>
      </c>
      <c r="H118" s="3">
        <f>Kostenersätze_PLAN!$D$6*'Aufteilung Kostenersätze_PLAN'!E118</f>
        <v>8357.6332235404207</v>
      </c>
      <c r="I118" s="3">
        <f>Kostenersätze_PLAN!$E$6*'Aufteilung Kostenersätze_PLAN'!E118</f>
        <v>1331.9220419356195</v>
      </c>
      <c r="K118" s="3">
        <f t="shared" si="8"/>
        <v>10358.640605575885</v>
      </c>
      <c r="L118" s="3">
        <f t="shared" si="9"/>
        <v>1331.9220419356195</v>
      </c>
      <c r="M118" s="3">
        <f t="shared" si="10"/>
        <v>11690.562647511504</v>
      </c>
      <c r="O118" s="3">
        <f t="shared" si="11"/>
        <v>11690.562647511504</v>
      </c>
      <c r="P118" s="3">
        <f t="shared" si="12"/>
        <v>974.21</v>
      </c>
    </row>
    <row r="119" spans="1:16" x14ac:dyDescent="0.25">
      <c r="A119">
        <v>61258</v>
      </c>
      <c r="B119" t="s">
        <v>121</v>
      </c>
      <c r="C119" t="s">
        <v>102</v>
      </c>
      <c r="D119" s="3">
        <v>3507685.79</v>
      </c>
      <c r="E119" s="9">
        <f t="shared" si="14"/>
        <v>2.8035100183853145E-2</v>
      </c>
      <c r="F119" s="3">
        <f>Kostenersätze_PLAN!$B$6*'Aufteilung Kostenersätze_PLAN'!E119</f>
        <v>523.22949444348626</v>
      </c>
      <c r="G119" s="3">
        <f>Kostenersätze_PLAN!$C$6*'Aufteilung Kostenersätze_PLAN'!E119</f>
        <v>740.32289055500996</v>
      </c>
      <c r="H119" s="3">
        <f>Kostenersätze_PLAN!$D$6*'Aufteilung Kostenersätze_PLAN'!E119</f>
        <v>5277.4954692096189</v>
      </c>
      <c r="I119" s="3">
        <f>Kostenersätze_PLAN!$E$6*'Aufteilung Kostenersätze_PLAN'!E119</f>
        <v>841.05300551559435</v>
      </c>
      <c r="K119" s="3">
        <f t="shared" si="8"/>
        <v>6541.0478542081146</v>
      </c>
      <c r="L119" s="3">
        <f t="shared" si="9"/>
        <v>841.05300551559435</v>
      </c>
      <c r="M119" s="3">
        <f t="shared" si="10"/>
        <v>7382.1008597237087</v>
      </c>
      <c r="O119" s="3">
        <f t="shared" si="11"/>
        <v>7382.1008597237087</v>
      </c>
      <c r="P119" s="3">
        <f t="shared" si="12"/>
        <v>615.17999999999995</v>
      </c>
    </row>
    <row r="120" spans="1:16" x14ac:dyDescent="0.25">
      <c r="A120">
        <v>61259</v>
      </c>
      <c r="B120" t="s">
        <v>102</v>
      </c>
      <c r="C120" t="s">
        <v>102</v>
      </c>
      <c r="D120" s="3">
        <v>14493486.66</v>
      </c>
      <c r="E120" s="9">
        <f t="shared" si="14"/>
        <v>0.1158388678041881</v>
      </c>
      <c r="F120" s="3">
        <f>Kostenersätze_PLAN!$B$6*'Aufteilung Kostenersätze_PLAN'!E120</f>
        <v>2161.9438432754296</v>
      </c>
      <c r="G120" s="3">
        <f>Kostenersätze_PLAN!$C$6*'Aufteilung Kostenersätze_PLAN'!E120</f>
        <v>3058.956982105195</v>
      </c>
      <c r="H120" s="3">
        <f>Kostenersätze_PLAN!$D$6*'Aufteilung Kostenersätze_PLAN'!E120</f>
        <v>21806.203508667193</v>
      </c>
      <c r="I120" s="3">
        <f>Kostenersätze_PLAN!$E$6*'Aufteilung Kostenersätze_PLAN'!E120</f>
        <v>3475.1660341256429</v>
      </c>
      <c r="K120" s="3">
        <f t="shared" si="8"/>
        <v>27027.104334047817</v>
      </c>
      <c r="L120" s="3">
        <f t="shared" si="9"/>
        <v>3475.1660341256429</v>
      </c>
      <c r="M120" s="3">
        <f t="shared" si="10"/>
        <v>30502.27036817346</v>
      </c>
      <c r="O120" s="3">
        <f t="shared" si="11"/>
        <v>30502.27036817346</v>
      </c>
      <c r="P120" s="3">
        <f t="shared" si="12"/>
        <v>2541.86</v>
      </c>
    </row>
    <row r="121" spans="1:16" x14ac:dyDescent="0.25">
      <c r="A121">
        <v>61260</v>
      </c>
      <c r="B121" t="s">
        <v>122</v>
      </c>
      <c r="C121" t="s">
        <v>102</v>
      </c>
      <c r="D121" s="3">
        <v>1840659.99</v>
      </c>
      <c r="E121" s="9">
        <f t="shared" si="14"/>
        <v>1.4711433780977324E-2</v>
      </c>
      <c r="F121" s="3">
        <f>Kostenersätze_PLAN!$B$6*'Aufteilung Kostenersätze_PLAN'!E121</f>
        <v>274.56495640393507</v>
      </c>
      <c r="G121" s="3">
        <f>Kostenersätze_PLAN!$C$6*'Aufteilung Kostenersätze_PLAN'!E121</f>
        <v>388.48483185426818</v>
      </c>
      <c r="H121" s="3">
        <f>Kostenersätze_PLAN!$D$6*'Aufteilung Kostenersätze_PLAN'!E121</f>
        <v>2769.3685635338575</v>
      </c>
      <c r="I121" s="3">
        <f>Kostenersätze_PLAN!$E$6*'Aufteilung Kostenersätze_PLAN'!E121</f>
        <v>441.34301342931974</v>
      </c>
      <c r="K121" s="3">
        <f t="shared" si="8"/>
        <v>3432.418351792061</v>
      </c>
      <c r="L121" s="3">
        <f t="shared" si="9"/>
        <v>441.34301342931974</v>
      </c>
      <c r="M121" s="3">
        <f t="shared" si="10"/>
        <v>3873.7613652213809</v>
      </c>
      <c r="O121" s="3">
        <f t="shared" si="11"/>
        <v>3873.7613652213809</v>
      </c>
      <c r="P121" s="3">
        <f t="shared" si="12"/>
        <v>322.81</v>
      </c>
    </row>
    <row r="122" spans="1:16" x14ac:dyDescent="0.25">
      <c r="A122">
        <v>61261</v>
      </c>
      <c r="B122" t="s">
        <v>123</v>
      </c>
      <c r="C122" t="s">
        <v>102</v>
      </c>
      <c r="D122" s="3">
        <v>2561106.42</v>
      </c>
      <c r="E122" s="9">
        <f t="shared" si="14"/>
        <v>2.0469585751068504E-2</v>
      </c>
      <c r="F122" s="3">
        <f>Kostenersätze_PLAN!$B$6*'Aufteilung Kostenersätze_PLAN'!E122</f>
        <v>382.03148673489562</v>
      </c>
      <c r="G122" s="3">
        <f>Kostenersätze_PLAN!$C$6*'Aufteilung Kostenersätze_PLAN'!E122</f>
        <v>540.54035092846595</v>
      </c>
      <c r="H122" s="3">
        <f>Kostenersätze_PLAN!$D$6*'Aufteilung Kostenersätze_PLAN'!E122</f>
        <v>3853.3176392956416</v>
      </c>
      <c r="I122" s="3">
        <f>Kostenersätze_PLAN!$E$6*'Aufteilung Kostenersätze_PLAN'!E122</f>
        <v>614.08757253205511</v>
      </c>
      <c r="K122" s="3">
        <f t="shared" si="8"/>
        <v>4775.8894769590033</v>
      </c>
      <c r="L122" s="3">
        <f t="shared" si="9"/>
        <v>614.08757253205511</v>
      </c>
      <c r="M122" s="3">
        <f t="shared" si="10"/>
        <v>5389.9770494910581</v>
      </c>
      <c r="O122" s="3">
        <f t="shared" si="11"/>
        <v>5389.9770494910581</v>
      </c>
      <c r="P122" s="3">
        <f t="shared" si="12"/>
        <v>449.16</v>
      </c>
    </row>
    <row r="123" spans="1:16" x14ac:dyDescent="0.25">
      <c r="A123">
        <v>61262</v>
      </c>
      <c r="B123" t="s">
        <v>124</v>
      </c>
      <c r="C123" t="s">
        <v>102</v>
      </c>
      <c r="D123" s="3">
        <v>2456217.0699999998</v>
      </c>
      <c r="E123" s="9">
        <f t="shared" si="14"/>
        <v>1.9631259968339476E-2</v>
      </c>
      <c r="F123" s="3">
        <f>Kostenersätze_PLAN!$B$6*'Aufteilung Kostenersätze_PLAN'!E123</f>
        <v>366.38550107407451</v>
      </c>
      <c r="G123" s="3">
        <f>Kostenersätze_PLAN!$C$6*'Aufteilung Kostenersätze_PLAN'!E123</f>
        <v>518.40268198394051</v>
      </c>
      <c r="H123" s="3">
        <f>Kostenersätze_PLAN!$D$6*'Aufteilung Kostenersätze_PLAN'!E123</f>
        <v>3695.5061640000331</v>
      </c>
      <c r="I123" s="3">
        <f>Kostenersätze_PLAN!$E$6*'Aufteilung Kostenersätze_PLAN'!E123</f>
        <v>588.93779905018425</v>
      </c>
      <c r="K123" s="3">
        <f t="shared" si="8"/>
        <v>4580.2943470580485</v>
      </c>
      <c r="L123" s="3">
        <f t="shared" si="9"/>
        <v>588.93779905018425</v>
      </c>
      <c r="M123" s="3">
        <f t="shared" si="10"/>
        <v>5169.2321461082329</v>
      </c>
      <c r="O123" s="3">
        <f t="shared" si="11"/>
        <v>5169.2321461082329</v>
      </c>
      <c r="P123" s="3">
        <f t="shared" si="12"/>
        <v>430.77</v>
      </c>
    </row>
    <row r="124" spans="1:16" x14ac:dyDescent="0.25">
      <c r="A124">
        <v>61263</v>
      </c>
      <c r="B124" t="s">
        <v>125</v>
      </c>
      <c r="C124" t="s">
        <v>102</v>
      </c>
      <c r="D124" s="3">
        <v>8357099.1299999999</v>
      </c>
      <c r="E124" s="9">
        <f t="shared" si="14"/>
        <v>6.6793927786770763E-2</v>
      </c>
      <c r="F124" s="3">
        <f>Kostenersätze_PLAN!$B$6*'Aufteilung Kostenersätze_PLAN'!E124</f>
        <v>1246.5998993609967</v>
      </c>
      <c r="G124" s="3">
        <f>Kostenersätze_PLAN!$C$6*'Aufteilung Kostenersätze_PLAN'!E124</f>
        <v>1763.8272510652555</v>
      </c>
      <c r="H124" s="3">
        <f>Kostenersätze_PLAN!$D$6*'Aufteilung Kostenersätze_PLAN'!E124</f>
        <v>12573.68973014845</v>
      </c>
      <c r="I124" s="3">
        <f>Kostenersätze_PLAN!$E$6*'Aufteilung Kostenersätze_PLAN'!E124</f>
        <v>2003.8178336031228</v>
      </c>
      <c r="K124" s="3">
        <f t="shared" si="8"/>
        <v>15584.116880574702</v>
      </c>
      <c r="L124" s="3">
        <f t="shared" si="9"/>
        <v>2003.8178336031228</v>
      </c>
      <c r="M124" s="3">
        <f t="shared" si="10"/>
        <v>17587.934714177823</v>
      </c>
      <c r="O124" s="3">
        <f t="shared" si="11"/>
        <v>17587.934714177823</v>
      </c>
      <c r="P124" s="3">
        <f t="shared" si="12"/>
        <v>1465.66</v>
      </c>
    </row>
    <row r="125" spans="1:16" x14ac:dyDescent="0.25">
      <c r="A125">
        <v>61264</v>
      </c>
      <c r="B125" t="s">
        <v>126</v>
      </c>
      <c r="C125" t="s">
        <v>102</v>
      </c>
      <c r="D125" s="3">
        <v>2683584.5099999998</v>
      </c>
      <c r="E125" s="9">
        <f t="shared" si="14"/>
        <v>2.1448489144658092E-2</v>
      </c>
      <c r="F125" s="3">
        <f>Kostenersätze_PLAN!$B$6*'Aufteilung Kostenersätze_PLAN'!E125</f>
        <v>400.30112459521939</v>
      </c>
      <c r="G125" s="3">
        <f>Kostenersätze_PLAN!$C$6*'Aufteilung Kostenersätze_PLAN'!E125</f>
        <v>566.39025284298623</v>
      </c>
      <c r="H125" s="3">
        <f>Kostenersätze_PLAN!$D$6*'Aufteilung Kostenersätze_PLAN'!E125</f>
        <v>4037.5922875253073</v>
      </c>
      <c r="I125" s="3">
        <f>Kostenersätze_PLAN!$E$6*'Aufteilung Kostenersätze_PLAN'!E125</f>
        <v>643.45467433974272</v>
      </c>
      <c r="K125" s="3">
        <f t="shared" si="8"/>
        <v>5004.2836649635128</v>
      </c>
      <c r="L125" s="3">
        <f t="shared" si="9"/>
        <v>643.45467433974272</v>
      </c>
      <c r="M125" s="3">
        <f t="shared" si="10"/>
        <v>5647.738339303256</v>
      </c>
      <c r="O125" s="3">
        <f t="shared" si="11"/>
        <v>5647.738339303256</v>
      </c>
      <c r="P125" s="3">
        <f t="shared" si="12"/>
        <v>470.64</v>
      </c>
    </row>
    <row r="126" spans="1:16" x14ac:dyDescent="0.25">
      <c r="A126">
        <v>61265</v>
      </c>
      <c r="B126" t="s">
        <v>127</v>
      </c>
      <c r="C126" t="s">
        <v>102</v>
      </c>
      <c r="D126" s="3">
        <v>13872772.359999999</v>
      </c>
      <c r="E126" s="9">
        <f t="shared" si="14"/>
        <v>0.11087782265138088</v>
      </c>
      <c r="F126" s="3">
        <f>Kostenersätze_PLAN!$B$6*'Aufteilung Kostenersätze_PLAN'!E126</f>
        <v>2069.3540137334735</v>
      </c>
      <c r="G126" s="3">
        <f>Kostenersätze_PLAN!$C$6*'Aufteilung Kostenersätze_PLAN'!E126</f>
        <v>2927.9506627550149</v>
      </c>
      <c r="H126" s="3">
        <f>Kostenersätze_PLAN!$D$6*'Aufteilung Kostenersätze_PLAN'!E126</f>
        <v>20872.306602831846</v>
      </c>
      <c r="I126" s="3">
        <f>Kostenersätze_PLAN!$E$6*'Aufteilung Kostenersätze_PLAN'!E126</f>
        <v>3326.3346795414263</v>
      </c>
      <c r="K126" s="3">
        <f t="shared" si="8"/>
        <v>25869.611279320336</v>
      </c>
      <c r="L126" s="3">
        <f t="shared" si="9"/>
        <v>3326.3346795414263</v>
      </c>
      <c r="M126" s="3">
        <f t="shared" si="10"/>
        <v>29195.945958861761</v>
      </c>
      <c r="O126" s="3">
        <f t="shared" si="11"/>
        <v>29195.945958861761</v>
      </c>
      <c r="P126" s="3">
        <f t="shared" si="12"/>
        <v>2433</v>
      </c>
    </row>
    <row r="127" spans="1:16" x14ac:dyDescent="0.25">
      <c r="A127">
        <v>61266</v>
      </c>
      <c r="B127" t="s">
        <v>128</v>
      </c>
      <c r="C127" t="s">
        <v>102</v>
      </c>
      <c r="D127" s="3">
        <v>1759068.34</v>
      </c>
      <c r="E127" s="9">
        <f t="shared" si="14"/>
        <v>1.4059314344157449E-2</v>
      </c>
      <c r="F127" s="3">
        <f>Kostenersätze_PLAN!$B$6*'Aufteilung Kostenersätze_PLAN'!E127</f>
        <v>262.39420898350835</v>
      </c>
      <c r="G127" s="3">
        <f>Kostenersätze_PLAN!$C$6*'Aufteilung Kostenersätze_PLAN'!E127</f>
        <v>371.26431388616578</v>
      </c>
      <c r="H127" s="3">
        <f>Kostenersätze_PLAN!$D$6*'Aufteilung Kostenersätze_PLAN'!E127</f>
        <v>2646.609688030263</v>
      </c>
      <c r="I127" s="3">
        <f>Kostenersätze_PLAN!$E$6*'Aufteilung Kostenersätze_PLAN'!E127</f>
        <v>421.77943032472348</v>
      </c>
      <c r="K127" s="3">
        <f t="shared" si="8"/>
        <v>3280.268210899937</v>
      </c>
      <c r="L127" s="3">
        <f t="shared" si="9"/>
        <v>421.77943032472348</v>
      </c>
      <c r="M127" s="3">
        <f t="shared" si="10"/>
        <v>3702.0476412246603</v>
      </c>
      <c r="O127" s="3">
        <f t="shared" si="11"/>
        <v>3702.0476412246603</v>
      </c>
      <c r="P127" s="3">
        <f t="shared" si="12"/>
        <v>308.5</v>
      </c>
    </row>
    <row r="128" spans="1:16" x14ac:dyDescent="0.25">
      <c r="A128">
        <v>61267</v>
      </c>
      <c r="B128" t="s">
        <v>129</v>
      </c>
      <c r="C128" t="s">
        <v>102</v>
      </c>
      <c r="D128" s="3">
        <v>4540191.7</v>
      </c>
      <c r="E128" s="9">
        <f t="shared" si="14"/>
        <v>3.6287380564779301E-2</v>
      </c>
      <c r="F128" s="3">
        <f>Kostenersätze_PLAN!$B$6*'Aufteilung Kostenersätze_PLAN'!E128</f>
        <v>677.24487029025261</v>
      </c>
      <c r="G128" s="3">
        <f>Kostenersätze_PLAN!$C$6*'Aufteilung Kostenersätze_PLAN'!E128</f>
        <v>958.24085857412695</v>
      </c>
      <c r="H128" s="3">
        <f>Kostenersätze_PLAN!$D$6*'Aufteilung Kostenersätze_PLAN'!E128</f>
        <v>6830.9542417974444</v>
      </c>
      <c r="I128" s="3">
        <f>Kostenersätze_PLAN!$E$6*'Aufteilung Kostenersätze_PLAN'!E128</f>
        <v>1088.621416943379</v>
      </c>
      <c r="K128" s="3">
        <f t="shared" si="8"/>
        <v>8466.4399706618242</v>
      </c>
      <c r="L128" s="3">
        <f t="shared" si="9"/>
        <v>1088.621416943379</v>
      </c>
      <c r="M128" s="3">
        <f t="shared" si="10"/>
        <v>9555.061387605203</v>
      </c>
      <c r="O128" s="3">
        <f t="shared" si="11"/>
        <v>9555.061387605203</v>
      </c>
      <c r="P128" s="3">
        <f t="shared" si="12"/>
        <v>796.26</v>
      </c>
    </row>
    <row r="129" spans="1:16" x14ac:dyDescent="0.25">
      <c r="A129">
        <v>61410</v>
      </c>
      <c r="B129" t="s">
        <v>130</v>
      </c>
      <c r="C129" t="s">
        <v>131</v>
      </c>
      <c r="D129" s="3">
        <v>1027704.45</v>
      </c>
      <c r="E129" s="9">
        <f>D129/SUM($D$129:$D$142)</f>
        <v>2.6524742357204169E-2</v>
      </c>
      <c r="F129" s="3">
        <f>Kostenersätze_PLAN!$B$7*'Aufteilung Kostenersätze_PLAN'!E129</f>
        <v>388.98194265979663</v>
      </c>
      <c r="G129" s="3">
        <f>Kostenersätze_PLAN!$C$7*'Aufteilung Kostenersätze_PLAN'!E129</f>
        <v>523.67798835828194</v>
      </c>
      <c r="H129" s="3">
        <f>Kostenersätze_PLAN!$D$7*'Aufteilung Kostenersätze_PLAN'!E129</f>
        <v>2899.2604386118446</v>
      </c>
      <c r="I129" s="3">
        <f>Kostenersätze_PLAN!$E$6*'Aufteilung Kostenersätze_PLAN'!E129</f>
        <v>795.74227071612506</v>
      </c>
      <c r="K129" s="3">
        <f t="shared" si="8"/>
        <v>3811.9203696299232</v>
      </c>
      <c r="L129" s="3">
        <f t="shared" si="9"/>
        <v>795.74227071612506</v>
      </c>
      <c r="M129" s="3">
        <f t="shared" si="10"/>
        <v>4607.6626403460486</v>
      </c>
      <c r="O129" s="3">
        <f t="shared" si="11"/>
        <v>4607.6626403460486</v>
      </c>
      <c r="P129" s="3">
        <f t="shared" si="12"/>
        <v>383.97</v>
      </c>
    </row>
    <row r="130" spans="1:16" x14ac:dyDescent="0.25">
      <c r="A130">
        <v>61413</v>
      </c>
      <c r="B130" t="s">
        <v>132</v>
      </c>
      <c r="C130" t="s">
        <v>131</v>
      </c>
      <c r="D130" s="3">
        <v>837669.49</v>
      </c>
      <c r="E130" s="9">
        <f t="shared" ref="E130:E142" si="15">D130/SUM($D$129:$D$142)</f>
        <v>2.1619997269390644E-2</v>
      </c>
      <c r="F130" s="3">
        <f>Kostenersätze_PLAN!$B$7*'Aufteilung Kostenersätze_PLAN'!E130</f>
        <v>317.05448538929755</v>
      </c>
      <c r="G130" s="3">
        <f>Kostenersätze_PLAN!$C$7*'Aufteilung Kostenersätze_PLAN'!E130</f>
        <v>426.84360608957945</v>
      </c>
      <c r="H130" s="3">
        <f>Kostenersätze_PLAN!$D$7*'Aufteilung Kostenersätze_PLAN'!E130</f>
        <v>2363.152181533475</v>
      </c>
      <c r="I130" s="3">
        <f>Kostenersätze_PLAN!$E$7*'Aufteilung Kostenersätze_PLAN'!E130</f>
        <v>648.59991808171935</v>
      </c>
      <c r="K130" s="3">
        <f t="shared" si="8"/>
        <v>3107.0502730123517</v>
      </c>
      <c r="L130" s="3">
        <f t="shared" si="9"/>
        <v>648.59991808171935</v>
      </c>
      <c r="M130" s="3">
        <f t="shared" si="10"/>
        <v>3755.650191094071</v>
      </c>
      <c r="O130" s="3">
        <f t="shared" si="11"/>
        <v>3755.650191094071</v>
      </c>
      <c r="P130" s="3">
        <f t="shared" si="12"/>
        <v>312.97000000000003</v>
      </c>
    </row>
    <row r="131" spans="1:16" x14ac:dyDescent="0.25">
      <c r="A131">
        <v>61425</v>
      </c>
      <c r="B131" t="s">
        <v>133</v>
      </c>
      <c r="C131" t="s">
        <v>131</v>
      </c>
      <c r="D131" s="3">
        <v>2415899.64</v>
      </c>
      <c r="E131" s="9">
        <f t="shared" si="15"/>
        <v>6.2353642150583574E-2</v>
      </c>
      <c r="F131" s="3">
        <f>Kostenersätze_PLAN!$B$7*'Aufteilung Kostenersätze_PLAN'!E131</f>
        <v>914.40816008756542</v>
      </c>
      <c r="G131" s="3">
        <f>Kostenersätze_PLAN!$C$7*'Aufteilung Kostenersätze_PLAN'!E131</f>
        <v>1231.0479569789716</v>
      </c>
      <c r="H131" s="3">
        <f>Kostenersätze_PLAN!$D$7*'Aufteilung Kostenersätze_PLAN'!E131</f>
        <v>6815.5025016273867</v>
      </c>
      <c r="I131" s="3">
        <f>Kostenersätze_PLAN!$E$7*'Aufteilung Kostenersätze_PLAN'!E131</f>
        <v>1870.6092645175072</v>
      </c>
      <c r="K131" s="3">
        <f t="shared" si="8"/>
        <v>8960.9586186939232</v>
      </c>
      <c r="L131" s="3">
        <f t="shared" si="9"/>
        <v>1870.6092645175072</v>
      </c>
      <c r="M131" s="3">
        <f t="shared" si="10"/>
        <v>10831.56788321143</v>
      </c>
      <c r="O131" s="3">
        <f t="shared" si="11"/>
        <v>10831.56788321143</v>
      </c>
      <c r="P131" s="3">
        <f t="shared" si="12"/>
        <v>902.63</v>
      </c>
    </row>
    <row r="132" spans="1:16" x14ac:dyDescent="0.25">
      <c r="A132">
        <v>61428</v>
      </c>
      <c r="B132" t="s">
        <v>134</v>
      </c>
      <c r="C132" t="s">
        <v>131</v>
      </c>
      <c r="D132" s="3">
        <v>1045584.86</v>
      </c>
      <c r="E132" s="9">
        <f t="shared" si="15"/>
        <v>2.6986230354547353E-2</v>
      </c>
      <c r="F132" s="3">
        <f>Kostenersätze_PLAN!$B$7*'Aufteilung Kostenersätze_PLAN'!E132</f>
        <v>395.74960491654144</v>
      </c>
      <c r="G132" s="3">
        <f>Kostenersätze_PLAN!$C$7*'Aufteilung Kostenersätze_PLAN'!E132</f>
        <v>532.78914588982843</v>
      </c>
      <c r="H132" s="3">
        <f>Kostenersätze_PLAN!$D$7*'Aufteilung Kostenersätze_PLAN'!E132</f>
        <v>2949.7029226734439</v>
      </c>
      <c r="I132" s="3">
        <f>Kostenersätze_PLAN!$E$7*'Aufteilung Kostenersätze_PLAN'!E132</f>
        <v>809.58691063642061</v>
      </c>
      <c r="K132" s="3">
        <f t="shared" ref="K132:K195" si="16">F132+G132+H132</f>
        <v>3878.2416734798139</v>
      </c>
      <c r="L132" s="3">
        <f t="shared" ref="L132:L195" si="17">I132</f>
        <v>809.58691063642061</v>
      </c>
      <c r="M132" s="3">
        <f t="shared" ref="M132:M195" si="18">K132+L132</f>
        <v>4687.8285841162342</v>
      </c>
      <c r="O132" s="3">
        <f t="shared" ref="O132:O195" si="19">F132+G132+H132+I132</f>
        <v>4687.8285841162342</v>
      </c>
      <c r="P132" s="3">
        <f t="shared" ref="P132:P195" si="20">ROUND(O132/12,2)</f>
        <v>390.65</v>
      </c>
    </row>
    <row r="133" spans="1:16" x14ac:dyDescent="0.25">
      <c r="A133">
        <v>61437</v>
      </c>
      <c r="B133" t="s">
        <v>135</v>
      </c>
      <c r="C133" t="s">
        <v>131</v>
      </c>
      <c r="D133" s="3">
        <v>1580215.51</v>
      </c>
      <c r="E133" s="9">
        <f t="shared" si="15"/>
        <v>4.0784886424893842E-2</v>
      </c>
      <c r="F133" s="3">
        <f>Kostenersätze_PLAN!$B$7*'Aufteilung Kostenersätze_PLAN'!E133</f>
        <v>598.10512536064368</v>
      </c>
      <c r="G133" s="3">
        <f>Kostenersätze_PLAN!$C$7*'Aufteilung Kostenersätze_PLAN'!E133</f>
        <v>805.21601268667916</v>
      </c>
      <c r="H133" s="3">
        <f>Kostenersätze_PLAN!$D$7*'Aufteilung Kostenersätze_PLAN'!E133</f>
        <v>4457.9512257865963</v>
      </c>
      <c r="I133" s="3">
        <f>Kostenersätze_PLAN!$E$7*'Aufteilung Kostenersätze_PLAN'!E133</f>
        <v>1223.5465927468153</v>
      </c>
      <c r="K133" s="3">
        <f t="shared" si="16"/>
        <v>5861.2723638339194</v>
      </c>
      <c r="L133" s="3">
        <f t="shared" si="17"/>
        <v>1223.5465927468153</v>
      </c>
      <c r="M133" s="3">
        <f t="shared" si="18"/>
        <v>7084.8189565807352</v>
      </c>
      <c r="O133" s="3">
        <f t="shared" si="19"/>
        <v>7084.8189565807352</v>
      </c>
      <c r="P133" s="3">
        <f t="shared" si="20"/>
        <v>590.4</v>
      </c>
    </row>
    <row r="134" spans="1:16" x14ac:dyDescent="0.25">
      <c r="A134">
        <v>61438</v>
      </c>
      <c r="B134" t="s">
        <v>131</v>
      </c>
      <c r="C134" t="s">
        <v>131</v>
      </c>
      <c r="D134" s="3">
        <v>5973284.6299999999</v>
      </c>
      <c r="E134" s="9">
        <f t="shared" si="15"/>
        <v>0.15416867742179927</v>
      </c>
      <c r="F134" s="3">
        <f>Kostenersätze_PLAN!$B$7*'Aufteilung Kostenersätze_PLAN'!E134</f>
        <v>2260.863869410417</v>
      </c>
      <c r="G134" s="3">
        <f>Kostenersätze_PLAN!$C$7*'Aufteilung Kostenersätze_PLAN'!E134</f>
        <v>3043.7521983385827</v>
      </c>
      <c r="H134" s="3">
        <f>Kostenersätze_PLAN!$D$7*'Aufteilung Kostenersätze_PLAN'!E134</f>
        <v>16851.253116912347</v>
      </c>
      <c r="I134" s="3">
        <f>Kostenersätze_PLAN!$E$7*'Aufteilung Kostenersätze_PLAN'!E134</f>
        <v>4625.0603226539779</v>
      </c>
      <c r="K134" s="3">
        <f t="shared" si="16"/>
        <v>22155.869184661347</v>
      </c>
      <c r="L134" s="3">
        <f t="shared" si="17"/>
        <v>4625.0603226539779</v>
      </c>
      <c r="M134" s="3">
        <f t="shared" si="18"/>
        <v>26780.929507315326</v>
      </c>
      <c r="O134" s="3">
        <f t="shared" si="19"/>
        <v>26780.929507315326</v>
      </c>
      <c r="P134" s="3">
        <f t="shared" si="20"/>
        <v>2231.7399999999998</v>
      </c>
    </row>
    <row r="135" spans="1:16" x14ac:dyDescent="0.25">
      <c r="A135">
        <v>61439</v>
      </c>
      <c r="B135" t="s">
        <v>136</v>
      </c>
      <c r="C135" t="s">
        <v>131</v>
      </c>
      <c r="D135" s="3">
        <v>6437755.0999999996</v>
      </c>
      <c r="E135" s="9">
        <f t="shared" si="15"/>
        <v>0.16615652037536391</v>
      </c>
      <c r="F135" s="3">
        <f>Kostenersätze_PLAN!$B$7*'Aufteilung Kostenersätze_PLAN'!E135</f>
        <v>2436.6640478845966</v>
      </c>
      <c r="G135" s="3">
        <f>Kostenersätze_PLAN!$C$7*'Aufteilung Kostenersätze_PLAN'!E135</f>
        <v>3280.4281817708097</v>
      </c>
      <c r="H135" s="3">
        <f>Kostenersätze_PLAN!$D$7*'Aufteilung Kostenersätze_PLAN'!E135</f>
        <v>18161.572303108776</v>
      </c>
      <c r="I135" s="3">
        <f>Kostenersätze_PLAN!$E$7*'Aufteilung Kostenersätze_PLAN'!E135</f>
        <v>4984.6956112609168</v>
      </c>
      <c r="K135" s="3">
        <f t="shared" si="16"/>
        <v>23878.664532764182</v>
      </c>
      <c r="L135" s="3">
        <f t="shared" si="17"/>
        <v>4984.6956112609168</v>
      </c>
      <c r="M135" s="3">
        <f t="shared" si="18"/>
        <v>28863.3601440251</v>
      </c>
      <c r="O135" s="3">
        <f t="shared" si="19"/>
        <v>28863.3601440251</v>
      </c>
      <c r="P135" s="3">
        <f t="shared" si="20"/>
        <v>2405.2800000000002</v>
      </c>
    </row>
    <row r="136" spans="1:16" x14ac:dyDescent="0.25">
      <c r="A136">
        <v>61440</v>
      </c>
      <c r="B136" t="s">
        <v>137</v>
      </c>
      <c r="C136" t="s">
        <v>131</v>
      </c>
      <c r="D136" s="3">
        <v>3812972.09</v>
      </c>
      <c r="E136" s="9">
        <f t="shared" si="15"/>
        <v>9.8411661351140697E-2</v>
      </c>
      <c r="F136" s="3">
        <f>Kostenersätze_PLAN!$B$7*'Aufteilung Kostenersätze_PLAN'!E136</f>
        <v>1443.1943842179383</v>
      </c>
      <c r="G136" s="3">
        <f>Kostenersätze_PLAN!$C$7*'Aufteilung Kostenersätze_PLAN'!E136</f>
        <v>1942.9414300555709</v>
      </c>
      <c r="H136" s="3">
        <f>Kostenersätze_PLAN!$D$7*'Aufteilung Kostenersätze_PLAN'!E136</f>
        <v>10756.788232325083</v>
      </c>
      <c r="I136" s="3">
        <f>Kostenersätze_PLAN!$E$7*'Aufteilung Kostenersätze_PLAN'!E136</f>
        <v>2952.3498405342211</v>
      </c>
      <c r="K136" s="3">
        <f t="shared" si="16"/>
        <v>14142.924046598593</v>
      </c>
      <c r="L136" s="3">
        <f t="shared" si="17"/>
        <v>2952.3498405342211</v>
      </c>
      <c r="M136" s="3">
        <f t="shared" si="18"/>
        <v>17095.273887132815</v>
      </c>
      <c r="O136" s="3">
        <f t="shared" si="19"/>
        <v>17095.273887132815</v>
      </c>
      <c r="P136" s="3">
        <f t="shared" si="20"/>
        <v>1424.61</v>
      </c>
    </row>
    <row r="137" spans="1:16" x14ac:dyDescent="0.25">
      <c r="A137">
        <v>61441</v>
      </c>
      <c r="B137" t="s">
        <v>138</v>
      </c>
      <c r="C137" t="s">
        <v>131</v>
      </c>
      <c r="D137" s="3">
        <v>1266346.1299999999</v>
      </c>
      <c r="E137" s="9">
        <f t="shared" si="15"/>
        <v>3.2684012250110014E-2</v>
      </c>
      <c r="F137" s="3">
        <f>Kostenersätze_PLAN!$B$7*'Aufteilung Kostenersätze_PLAN'!E137</f>
        <v>479.30684519962455</v>
      </c>
      <c r="G137" s="3">
        <f>Kostenersätze_PLAN!$C$7*'Aufteilung Kostenersätze_PLAN'!E137</f>
        <v>645.28045385392204</v>
      </c>
      <c r="H137" s="3">
        <f>Kostenersätze_PLAN!$D$7*'Aufteilung Kostenersätze_PLAN'!E137</f>
        <v>3572.493274986025</v>
      </c>
      <c r="I137" s="3">
        <f>Kostenersätze_PLAN!$E$7*'Aufteilung Kostenersätze_PLAN'!E137</f>
        <v>980.52036750330046</v>
      </c>
      <c r="K137" s="3">
        <f t="shared" si="16"/>
        <v>4697.0805740395717</v>
      </c>
      <c r="L137" s="3">
        <f t="shared" si="17"/>
        <v>980.52036750330046</v>
      </c>
      <c r="M137" s="3">
        <f t="shared" si="18"/>
        <v>5677.6009415428725</v>
      </c>
      <c r="O137" s="3">
        <f t="shared" si="19"/>
        <v>5677.6009415428725</v>
      </c>
      <c r="P137" s="3">
        <f t="shared" si="20"/>
        <v>473.13</v>
      </c>
    </row>
    <row r="138" spans="1:16" x14ac:dyDescent="0.25">
      <c r="A138">
        <v>61442</v>
      </c>
      <c r="B138" t="s">
        <v>139</v>
      </c>
      <c r="C138" t="s">
        <v>131</v>
      </c>
      <c r="D138" s="3">
        <v>2744722.42</v>
      </c>
      <c r="E138" s="9">
        <f t="shared" si="15"/>
        <v>7.0840459076091308E-2</v>
      </c>
      <c r="F138" s="3">
        <f>Kostenersätze_PLAN!$B$7*'Aufteilung Kostenersätze_PLAN'!E138</f>
        <v>1038.8662411586308</v>
      </c>
      <c r="G138" s="3">
        <f>Kostenersätze_PLAN!$C$7*'Aufteilung Kostenersätze_PLAN'!E138</f>
        <v>1398.6031835392707</v>
      </c>
      <c r="H138" s="3">
        <f>Kostenersätze_PLAN!$D$7*'Aufteilung Kostenersätze_PLAN'!E138</f>
        <v>7743.145538853084</v>
      </c>
      <c r="I138" s="3">
        <f>Kostenersätze_PLAN!$E$7*'Aufteilung Kostenersätze_PLAN'!E138</f>
        <v>2125.2137722827392</v>
      </c>
      <c r="K138" s="3">
        <f t="shared" si="16"/>
        <v>10180.614963550986</v>
      </c>
      <c r="L138" s="3">
        <f t="shared" si="17"/>
        <v>2125.2137722827392</v>
      </c>
      <c r="M138" s="3">
        <f t="shared" si="18"/>
        <v>12305.828735833726</v>
      </c>
      <c r="O138" s="3">
        <f t="shared" si="19"/>
        <v>12305.828735833726</v>
      </c>
      <c r="P138" s="3">
        <f t="shared" si="20"/>
        <v>1025.49</v>
      </c>
    </row>
    <row r="139" spans="1:16" x14ac:dyDescent="0.25">
      <c r="A139">
        <v>61443</v>
      </c>
      <c r="B139" t="s">
        <v>140</v>
      </c>
      <c r="C139" t="s">
        <v>131</v>
      </c>
      <c r="D139" s="3">
        <v>2393842.35</v>
      </c>
      <c r="E139" s="9">
        <f t="shared" si="15"/>
        <v>6.1784350138324465E-2</v>
      </c>
      <c r="F139" s="3">
        <f>Kostenersätze_PLAN!$B$7*'Aufteilung Kostenersätze_PLAN'!E139</f>
        <v>906.05956578692712</v>
      </c>
      <c r="G139" s="3">
        <f>Kostenersätze_PLAN!$C$7*'Aufteilung Kostenersätze_PLAN'!E139</f>
        <v>1219.80842478094</v>
      </c>
      <c r="H139" s="3">
        <f>Kostenersätze_PLAN!$D$7*'Aufteilung Kostenersätze_PLAN'!E139</f>
        <v>6753.2766075194177</v>
      </c>
      <c r="I139" s="3">
        <f>Kostenersätze_PLAN!$E$7*'Aufteilung Kostenersätze_PLAN'!E139</f>
        <v>1853.530504149734</v>
      </c>
      <c r="K139" s="3">
        <f t="shared" si="16"/>
        <v>8879.144598087285</v>
      </c>
      <c r="L139" s="3">
        <f t="shared" si="17"/>
        <v>1853.530504149734</v>
      </c>
      <c r="M139" s="3">
        <f t="shared" si="18"/>
        <v>10732.675102237019</v>
      </c>
      <c r="O139" s="3">
        <f t="shared" si="19"/>
        <v>10732.675102237019</v>
      </c>
      <c r="P139" s="3">
        <f t="shared" si="20"/>
        <v>894.39</v>
      </c>
    </row>
    <row r="140" spans="1:16" x14ac:dyDescent="0.25">
      <c r="A140">
        <v>61444</v>
      </c>
      <c r="B140" t="s">
        <v>141</v>
      </c>
      <c r="C140" t="s">
        <v>131</v>
      </c>
      <c r="D140" s="3">
        <v>3168342.01</v>
      </c>
      <c r="E140" s="9">
        <f t="shared" si="15"/>
        <v>8.1773953119261472E-2</v>
      </c>
      <c r="F140" s="3">
        <f>Kostenersätze_PLAN!$B$7*'Aufteilung Kostenersätze_PLAN'!E140</f>
        <v>1199.2045281699859</v>
      </c>
      <c r="G140" s="3">
        <f>Kostenersätze_PLAN!$C$7*'Aufteilung Kostenersätze_PLAN'!E140</f>
        <v>1614.4631564335793</v>
      </c>
      <c r="H140" s="3">
        <f>Kostenersätze_PLAN!$D$7*'Aufteilung Kostenersätze_PLAN'!E140</f>
        <v>8938.2201717477565</v>
      </c>
      <c r="I140" s="3">
        <f>Kostenersätze_PLAN!$E$7*'Aufteilung Kostenersätze_PLAN'!E140</f>
        <v>2453.2185935778443</v>
      </c>
      <c r="K140" s="3">
        <f t="shared" si="16"/>
        <v>11751.887856351321</v>
      </c>
      <c r="L140" s="3">
        <f t="shared" si="17"/>
        <v>2453.2185935778443</v>
      </c>
      <c r="M140" s="3">
        <f t="shared" si="18"/>
        <v>14205.106449929164</v>
      </c>
      <c r="O140" s="3">
        <f t="shared" si="19"/>
        <v>14205.106449929164</v>
      </c>
      <c r="P140" s="3">
        <f t="shared" si="20"/>
        <v>1183.76</v>
      </c>
    </row>
    <row r="141" spans="1:16" x14ac:dyDescent="0.25">
      <c r="A141">
        <v>61445</v>
      </c>
      <c r="B141" t="s">
        <v>142</v>
      </c>
      <c r="C141" t="s">
        <v>131</v>
      </c>
      <c r="D141" s="3">
        <v>2890108.33</v>
      </c>
      <c r="E141" s="9">
        <f t="shared" si="15"/>
        <v>7.4592825629644408E-2</v>
      </c>
      <c r="F141" s="3">
        <f>Kostenersätze_PLAN!$B$7*'Aufteilung Kostenersätze_PLAN'!E141</f>
        <v>1093.8942151127794</v>
      </c>
      <c r="G141" s="3">
        <f>Kostenersätze_PLAN!$C$7*'Aufteilung Kostenersätze_PLAN'!E141</f>
        <v>1472.6861564060696</v>
      </c>
      <c r="H141" s="3">
        <f>Kostenersätze_PLAN!$D$7*'Aufteilung Kostenersätze_PLAN'!E141</f>
        <v>8153.2942126226526</v>
      </c>
      <c r="I141" s="3">
        <f>Kostenersätze_PLAN!$E$7*'Aufteilung Kostenersätze_PLAN'!E141</f>
        <v>2237.7847688893321</v>
      </c>
      <c r="K141" s="3">
        <f t="shared" si="16"/>
        <v>10719.874584141502</v>
      </c>
      <c r="L141" s="3">
        <f t="shared" si="17"/>
        <v>2237.7847688893321</v>
      </c>
      <c r="M141" s="3">
        <f t="shared" si="18"/>
        <v>12957.659353030835</v>
      </c>
      <c r="O141" s="3">
        <f t="shared" si="19"/>
        <v>12957.659353030835</v>
      </c>
      <c r="P141" s="3">
        <f t="shared" si="20"/>
        <v>1079.8</v>
      </c>
    </row>
    <row r="142" spans="1:16" x14ac:dyDescent="0.25">
      <c r="A142">
        <v>61446</v>
      </c>
      <c r="B142" t="s">
        <v>143</v>
      </c>
      <c r="C142" t="s">
        <v>131</v>
      </c>
      <c r="D142" s="3">
        <v>3150677.68</v>
      </c>
      <c r="E142" s="9">
        <f t="shared" si="15"/>
        <v>8.1318042081644934E-2</v>
      </c>
      <c r="F142" s="3">
        <f>Kostenersätze_PLAN!$B$7*'Aufteilung Kostenersätze_PLAN'!E142</f>
        <v>1192.5186513119224</v>
      </c>
      <c r="G142" s="3">
        <f>Kostenersätze_PLAN!$C$7*'Aufteilung Kostenersätze_PLAN'!E142</f>
        <v>1605.462104817916</v>
      </c>
      <c r="H142" s="3">
        <f>Kostenersätze_PLAN!$D$7*'Aufteilung Kostenersätze_PLAN'!E142</f>
        <v>8888.3872716921178</v>
      </c>
      <c r="I142" s="3">
        <f>Kostenersätze_PLAN!$E$7*'Aufteilung Kostenersätze_PLAN'!E142</f>
        <v>2439.5412624493479</v>
      </c>
      <c r="K142" s="3">
        <f t="shared" si="16"/>
        <v>11686.368027821956</v>
      </c>
      <c r="L142" s="3">
        <f t="shared" si="17"/>
        <v>2439.5412624493479</v>
      </c>
      <c r="M142" s="3">
        <f t="shared" si="18"/>
        <v>14125.909290271304</v>
      </c>
      <c r="O142" s="3">
        <f t="shared" si="19"/>
        <v>14125.909290271304</v>
      </c>
      <c r="P142" s="3">
        <f t="shared" si="20"/>
        <v>1177.1600000000001</v>
      </c>
    </row>
    <row r="143" spans="1:16" x14ac:dyDescent="0.25">
      <c r="A143">
        <v>61611</v>
      </c>
      <c r="B143" t="s">
        <v>144</v>
      </c>
      <c r="C143" t="s">
        <v>145</v>
      </c>
      <c r="D143" s="3">
        <v>3048136.19</v>
      </c>
      <c r="E143" s="9">
        <f>D143/SUM($D$143:$D$157)</f>
        <v>4.3948820079811934E-2</v>
      </c>
      <c r="F143" s="3">
        <f>Kostenersätze_PLAN!$B$8*'Aufteilung Kostenersätze_PLAN'!E143</f>
        <v>848.31645949199287</v>
      </c>
      <c r="G143" s="3">
        <f>Kostenersätze_PLAN!$C$8*'Aufteilung Kostenersätze_PLAN'!E143</f>
        <v>1306.9500115334472</v>
      </c>
      <c r="H143" s="3">
        <f>Kostenersätze_PLAN!$D$8*'Aufteilung Kostenersätze_PLAN'!E143</f>
        <v>7739.4311648749617</v>
      </c>
      <c r="I143" s="3">
        <f>Kostenersätze_PLAN!$E$8*'Aufteilung Kostenersätze_PLAN'!E143</f>
        <v>1318.4646023943581</v>
      </c>
      <c r="K143" s="3">
        <f t="shared" si="16"/>
        <v>9894.697635900402</v>
      </c>
      <c r="L143" s="3">
        <f t="shared" si="17"/>
        <v>1318.4646023943581</v>
      </c>
      <c r="M143" s="3">
        <f t="shared" si="18"/>
        <v>11213.162238294761</v>
      </c>
      <c r="O143" s="3">
        <f t="shared" si="19"/>
        <v>11213.162238294761</v>
      </c>
      <c r="P143" s="3">
        <f t="shared" si="20"/>
        <v>934.43</v>
      </c>
    </row>
    <row r="144" spans="1:16" x14ac:dyDescent="0.25">
      <c r="A144">
        <v>61612</v>
      </c>
      <c r="B144" t="s">
        <v>146</v>
      </c>
      <c r="C144" t="s">
        <v>145</v>
      </c>
      <c r="D144" s="3">
        <v>3942287.93</v>
      </c>
      <c r="E144" s="9">
        <f t="shared" ref="E144:E157" si="21">D144/SUM($D$143:$D$157)</f>
        <v>5.6840932339832305E-2</v>
      </c>
      <c r="F144" s="3">
        <f>Kostenersätze_PLAN!$B$8*'Aufteilung Kostenersätze_PLAN'!E144</f>
        <v>1097.1648019032962</v>
      </c>
      <c r="G144" s="3">
        <f>Kostenersätze_PLAN!$C$8*'Aufteilung Kostenersätze_PLAN'!E144</f>
        <v>1690.3356459219331</v>
      </c>
      <c r="H144" s="3">
        <f>Kostenersätze_PLAN!$D$8*'Aufteilung Kostenersätze_PLAN'!E144</f>
        <v>10009.745025976808</v>
      </c>
      <c r="I144" s="3">
        <f>Kostenersätze_PLAN!$E$8*'Aufteilung Kostenersätze_PLAN'!E144</f>
        <v>1705.2279701949692</v>
      </c>
      <c r="K144" s="3">
        <f t="shared" si="16"/>
        <v>12797.245473802039</v>
      </c>
      <c r="L144" s="3">
        <f t="shared" si="17"/>
        <v>1705.2279701949692</v>
      </c>
      <c r="M144" s="3">
        <f t="shared" si="18"/>
        <v>14502.473443997009</v>
      </c>
      <c r="O144" s="3">
        <f t="shared" si="19"/>
        <v>14502.473443997009</v>
      </c>
      <c r="P144" s="3">
        <f t="shared" si="20"/>
        <v>1208.54</v>
      </c>
    </row>
    <row r="145" spans="1:16" x14ac:dyDescent="0.25">
      <c r="A145">
        <v>61615</v>
      </c>
      <c r="B145" t="s">
        <v>147</v>
      </c>
      <c r="C145" t="s">
        <v>145</v>
      </c>
      <c r="D145" s="3">
        <v>2594986.1</v>
      </c>
      <c r="E145" s="9">
        <f t="shared" si="21"/>
        <v>3.7415184266590421E-2</v>
      </c>
      <c r="F145" s="3">
        <f>Kostenersätze_PLAN!$B$8*'Aufteilung Kostenersätze_PLAN'!E145</f>
        <v>722.20179269054734</v>
      </c>
      <c r="G145" s="3">
        <f>Kostenersätze_PLAN!$C$8*'Aufteilung Kostenersätze_PLAN'!E145</f>
        <v>1112.6527497198658</v>
      </c>
      <c r="H145" s="3">
        <f>Kostenersätze_PLAN!$D$8*'Aufteilung Kostenersätze_PLAN'!E145</f>
        <v>6588.8513645308394</v>
      </c>
      <c r="I145" s="3">
        <f>Kostenersätze_PLAN!$E$8*'Aufteilung Kostenersätze_PLAN'!E145</f>
        <v>1122.4555279977126</v>
      </c>
      <c r="K145" s="3">
        <f t="shared" si="16"/>
        <v>8423.7059069412535</v>
      </c>
      <c r="L145" s="3">
        <f t="shared" si="17"/>
        <v>1122.4555279977126</v>
      </c>
      <c r="M145" s="3">
        <f t="shared" si="18"/>
        <v>9546.1614349389656</v>
      </c>
      <c r="O145" s="3">
        <f t="shared" si="19"/>
        <v>9546.1614349389656</v>
      </c>
      <c r="P145" s="3">
        <f t="shared" si="20"/>
        <v>795.51</v>
      </c>
    </row>
    <row r="146" spans="1:16" x14ac:dyDescent="0.25">
      <c r="A146">
        <v>61618</v>
      </c>
      <c r="B146" t="s">
        <v>148</v>
      </c>
      <c r="C146" t="s">
        <v>145</v>
      </c>
      <c r="D146" s="3">
        <v>2416357.6</v>
      </c>
      <c r="E146" s="9">
        <f t="shared" si="21"/>
        <v>3.4839672111529302E-2</v>
      </c>
      <c r="F146" s="3">
        <f>Kostenersätze_PLAN!$B$8*'Aufteilung Kostenersätze_PLAN'!E146</f>
        <v>672.48829984153997</v>
      </c>
      <c r="G146" s="3">
        <f>Kostenersätze_PLAN!$C$8*'Aufteilung Kostenersätze_PLAN'!E146</f>
        <v>1036.0621692526584</v>
      </c>
      <c r="H146" s="3">
        <f>Kostenersätze_PLAN!$D$8*'Aufteilung Kostenersätze_PLAN'!E146</f>
        <v>6135.301098512422</v>
      </c>
      <c r="I146" s="3">
        <f>Kostenersätze_PLAN!$E$8*'Aufteilung Kostenersätze_PLAN'!E146</f>
        <v>1045.190163345879</v>
      </c>
      <c r="K146" s="3">
        <f t="shared" si="16"/>
        <v>7843.8515676066199</v>
      </c>
      <c r="L146" s="3">
        <f t="shared" si="17"/>
        <v>1045.190163345879</v>
      </c>
      <c r="M146" s="3">
        <f t="shared" si="18"/>
        <v>8889.0417309524983</v>
      </c>
      <c r="O146" s="3">
        <f t="shared" si="19"/>
        <v>8889.0417309524983</v>
      </c>
      <c r="P146" s="3">
        <f t="shared" si="20"/>
        <v>740.75</v>
      </c>
    </row>
    <row r="147" spans="1:16" x14ac:dyDescent="0.25">
      <c r="A147">
        <v>61621</v>
      </c>
      <c r="B147" t="s">
        <v>149</v>
      </c>
      <c r="C147" t="s">
        <v>145</v>
      </c>
      <c r="D147" s="3">
        <v>891145.73</v>
      </c>
      <c r="E147" s="9">
        <f t="shared" si="21"/>
        <v>1.2848770826300468E-2</v>
      </c>
      <c r="F147" s="3">
        <f>Kostenersätze_PLAN!$B$8*'Aufteilung Kostenersätze_PLAN'!E147</f>
        <v>248.01174994907541</v>
      </c>
      <c r="G147" s="3">
        <f>Kostenersätze_PLAN!$C$8*'Aufteilung Kostenersätze_PLAN'!E147</f>
        <v>382.09674683252331</v>
      </c>
      <c r="H147" s="3">
        <f>Kostenersätze_PLAN!$D$8*'Aufteilung Kostenersätze_PLAN'!E147</f>
        <v>2262.6813912823386</v>
      </c>
      <c r="I147" s="3">
        <f>Kostenersätze_PLAN!$E$8*'Aufteilung Kostenersätze_PLAN'!E147</f>
        <v>385.46312478901405</v>
      </c>
      <c r="K147" s="3">
        <f t="shared" si="16"/>
        <v>2892.7898880639373</v>
      </c>
      <c r="L147" s="3">
        <f t="shared" si="17"/>
        <v>385.46312478901405</v>
      </c>
      <c r="M147" s="3">
        <f t="shared" si="18"/>
        <v>3278.2530128529515</v>
      </c>
      <c r="O147" s="3">
        <f t="shared" si="19"/>
        <v>3278.2530128529515</v>
      </c>
      <c r="P147" s="3">
        <f t="shared" si="20"/>
        <v>273.19</v>
      </c>
    </row>
    <row r="148" spans="1:16" x14ac:dyDescent="0.25">
      <c r="A148">
        <v>61624</v>
      </c>
      <c r="B148" t="s">
        <v>150</v>
      </c>
      <c r="C148" t="s">
        <v>145</v>
      </c>
      <c r="D148" s="3">
        <v>3737267.41</v>
      </c>
      <c r="E148" s="9">
        <f t="shared" si="21"/>
        <v>5.3884893178685278E-2</v>
      </c>
      <c r="F148" s="3">
        <f>Kostenersätze_PLAN!$B$8*'Aufteilung Kostenersätze_PLAN'!E148</f>
        <v>1040.1062353536147</v>
      </c>
      <c r="G148" s="3">
        <f>Kostenersätze_PLAN!$C$8*'Aufteilung Kostenersätze_PLAN'!E148</f>
        <v>1602.4289533477429</v>
      </c>
      <c r="H148" s="3">
        <f>Kostenersätze_PLAN!$D$8*'Aufteilung Kostenersätze_PLAN'!E148</f>
        <v>9489.1835736596568</v>
      </c>
      <c r="I148" s="3">
        <f>Kostenersätze_PLAN!$E$8*'Aufteilung Kostenersätze_PLAN'!E148</f>
        <v>1616.5467953605582</v>
      </c>
      <c r="K148" s="3">
        <f t="shared" si="16"/>
        <v>12131.718762361015</v>
      </c>
      <c r="L148" s="3">
        <f t="shared" si="17"/>
        <v>1616.5467953605582</v>
      </c>
      <c r="M148" s="3">
        <f t="shared" si="18"/>
        <v>13748.265557721574</v>
      </c>
      <c r="O148" s="3">
        <f t="shared" si="19"/>
        <v>13748.265557721574</v>
      </c>
      <c r="P148" s="3">
        <f t="shared" si="20"/>
        <v>1145.69</v>
      </c>
    </row>
    <row r="149" spans="1:16" x14ac:dyDescent="0.25">
      <c r="A149">
        <v>61625</v>
      </c>
      <c r="B149" t="s">
        <v>145</v>
      </c>
      <c r="C149" t="s">
        <v>145</v>
      </c>
      <c r="D149" s="3">
        <v>14536816.83</v>
      </c>
      <c r="E149" s="9">
        <f t="shared" si="21"/>
        <v>0.20959560451754358</v>
      </c>
      <c r="F149" s="3">
        <f>Kostenersätze_PLAN!$B$8*'Aufteilung Kostenersätze_PLAN'!E149</f>
        <v>4045.6922580973051</v>
      </c>
      <c r="G149" s="3">
        <f>Kostenersätze_PLAN!$C$8*'Aufteilung Kostenersätze_PLAN'!E149</f>
        <v>6232.9540871427107</v>
      </c>
      <c r="H149" s="3">
        <f>Kostenersätze_PLAN!$D$8*'Aufteilung Kostenersätze_PLAN'!E149</f>
        <v>36909.99555114394</v>
      </c>
      <c r="I149" s="3">
        <f>Kostenersätze_PLAN!$E$8*'Aufteilung Kostenersätze_PLAN'!E149</f>
        <v>6287.868135526307</v>
      </c>
      <c r="K149" s="3">
        <f t="shared" si="16"/>
        <v>47188.641896383953</v>
      </c>
      <c r="L149" s="3">
        <f t="shared" si="17"/>
        <v>6287.868135526307</v>
      </c>
      <c r="M149" s="3">
        <f t="shared" si="18"/>
        <v>53476.510031910264</v>
      </c>
      <c r="O149" s="3">
        <f t="shared" si="19"/>
        <v>53476.510031910264</v>
      </c>
      <c r="P149" s="3">
        <f t="shared" si="20"/>
        <v>4456.38</v>
      </c>
    </row>
    <row r="150" spans="1:16" x14ac:dyDescent="0.25">
      <c r="A150">
        <v>61626</v>
      </c>
      <c r="B150" t="s">
        <v>151</v>
      </c>
      <c r="C150" t="s">
        <v>145</v>
      </c>
      <c r="D150" s="3">
        <v>7414758.5999999996</v>
      </c>
      <c r="E150" s="9">
        <f t="shared" si="21"/>
        <v>0.10690791727604475</v>
      </c>
      <c r="F150" s="3">
        <f>Kostenersätze_PLAN!$B$8*'Aufteilung Kostenersätze_PLAN'!E150</f>
        <v>2063.5763533714698</v>
      </c>
      <c r="G150" s="3">
        <f>Kostenersätze_PLAN!$C$8*'Aufteilung Kostenersätze_PLAN'!E150</f>
        <v>3179.2276439550187</v>
      </c>
      <c r="H150" s="3">
        <f>Kostenersätze_PLAN!$D$8*'Aufteilung Kostenersätze_PLAN'!E150</f>
        <v>18826.591140228757</v>
      </c>
      <c r="I150" s="3">
        <f>Kostenersätze_PLAN!$E$8*'Aufteilung Kostenersätze_PLAN'!E150</f>
        <v>3207.2375182813425</v>
      </c>
      <c r="K150" s="3">
        <f t="shared" si="16"/>
        <v>24069.395137555246</v>
      </c>
      <c r="L150" s="3">
        <f t="shared" si="17"/>
        <v>3207.2375182813425</v>
      </c>
      <c r="M150" s="3">
        <f t="shared" si="18"/>
        <v>27276.632655836587</v>
      </c>
      <c r="O150" s="3">
        <f t="shared" si="19"/>
        <v>27276.632655836587</v>
      </c>
      <c r="P150" s="3">
        <f t="shared" si="20"/>
        <v>2273.0500000000002</v>
      </c>
    </row>
    <row r="151" spans="1:16" x14ac:dyDescent="0.25">
      <c r="A151">
        <v>61627</v>
      </c>
      <c r="B151" t="s">
        <v>152</v>
      </c>
      <c r="C151" t="s">
        <v>145</v>
      </c>
      <c r="D151" s="3">
        <v>1997891.81</v>
      </c>
      <c r="E151" s="9">
        <f t="shared" si="21"/>
        <v>2.8806123553363872E-2</v>
      </c>
      <c r="F151" s="3">
        <f>Kostenersätze_PLAN!$B$8*'Aufteilung Kostenersätze_PLAN'!E151</f>
        <v>556.02650310295007</v>
      </c>
      <c r="G151" s="3">
        <f>Kostenersätze_PLAN!$C$8*'Aufteilung Kostenersätze_PLAN'!E151</f>
        <v>856.63650222993476</v>
      </c>
      <c r="H151" s="3">
        <f>Kostenersätze_PLAN!$D$8*'Aufteilung Kostenersätze_PLAN'!E151</f>
        <v>5072.7871638709312</v>
      </c>
      <c r="I151" s="3">
        <f>Kostenersätze_PLAN!$E$8*'Aufteilung Kostenersätze_PLAN'!E151</f>
        <v>864.18370660091614</v>
      </c>
      <c r="K151" s="3">
        <f t="shared" si="16"/>
        <v>6485.4501692038157</v>
      </c>
      <c r="L151" s="3">
        <f t="shared" si="17"/>
        <v>864.18370660091614</v>
      </c>
      <c r="M151" s="3">
        <f t="shared" si="18"/>
        <v>7349.6338758047314</v>
      </c>
      <c r="O151" s="3">
        <f t="shared" si="19"/>
        <v>7349.6338758047314</v>
      </c>
      <c r="P151" s="3">
        <f t="shared" si="20"/>
        <v>612.47</v>
      </c>
    </row>
    <row r="152" spans="1:16" x14ac:dyDescent="0.25">
      <c r="A152">
        <v>61628</v>
      </c>
      <c r="B152" t="s">
        <v>153</v>
      </c>
      <c r="C152" t="s">
        <v>145</v>
      </c>
      <c r="D152" s="3">
        <v>1617836.51</v>
      </c>
      <c r="E152" s="9">
        <f t="shared" si="21"/>
        <v>2.3326387426455791E-2</v>
      </c>
      <c r="F152" s="3">
        <f>Kostenersätze_PLAN!$B$8*'Aufteilung Kostenersätze_PLAN'!E152</f>
        <v>450.25459974610982</v>
      </c>
      <c r="G152" s="3">
        <f>Kostenersätze_PLAN!$C$8*'Aufteilung Kostenersätze_PLAN'!E152</f>
        <v>693.68010928794229</v>
      </c>
      <c r="H152" s="3">
        <f>Kostenersätze_PLAN!$D$8*'Aufteilung Kostenersätze_PLAN'!E152</f>
        <v>4107.8001521862916</v>
      </c>
      <c r="I152" s="3">
        <f>Kostenersätze_PLAN!$E$8*'Aufteilung Kostenersätze_PLAN'!E152</f>
        <v>699.7916227936737</v>
      </c>
      <c r="K152" s="3">
        <f t="shared" si="16"/>
        <v>5251.7348612203441</v>
      </c>
      <c r="L152" s="3">
        <f t="shared" si="17"/>
        <v>699.7916227936737</v>
      </c>
      <c r="M152" s="3">
        <f t="shared" si="18"/>
        <v>5951.526484014018</v>
      </c>
      <c r="O152" s="3">
        <f t="shared" si="19"/>
        <v>5951.526484014018</v>
      </c>
      <c r="P152" s="3">
        <f t="shared" si="20"/>
        <v>495.96</v>
      </c>
    </row>
    <row r="153" spans="1:16" x14ac:dyDescent="0.25">
      <c r="A153">
        <v>61629</v>
      </c>
      <c r="B153" t="s">
        <v>154</v>
      </c>
      <c r="C153" t="s">
        <v>145</v>
      </c>
      <c r="D153" s="3">
        <v>1201747.75</v>
      </c>
      <c r="E153" s="9">
        <f t="shared" si="21"/>
        <v>1.7327111504840211E-2</v>
      </c>
      <c r="F153" s="3">
        <f>Kostenersätze_PLAN!$B$8*'Aufteilung Kostenersätze_PLAN'!E153</f>
        <v>334.45434617620168</v>
      </c>
      <c r="G153" s="3">
        <f>Kostenersätze_PLAN!$C$8*'Aufteilung Kostenersätze_PLAN'!E153</f>
        <v>515.2736419309382</v>
      </c>
      <c r="H153" s="3">
        <f>Kostenersätze_PLAN!$D$8*'Aufteilung Kostenersätze_PLAN'!E153</f>
        <v>3051.3216631138657</v>
      </c>
      <c r="I153" s="3">
        <f>Kostenersätze_PLAN!$E$8*'Aufteilung Kostenersätze_PLAN'!E153</f>
        <v>519.81334514520631</v>
      </c>
      <c r="K153" s="3">
        <f t="shared" si="16"/>
        <v>3901.0496512210057</v>
      </c>
      <c r="L153" s="3">
        <f t="shared" si="17"/>
        <v>519.81334514520631</v>
      </c>
      <c r="M153" s="3">
        <f t="shared" si="18"/>
        <v>4420.8629963662115</v>
      </c>
      <c r="O153" s="3">
        <f t="shared" si="19"/>
        <v>4420.8629963662115</v>
      </c>
      <c r="P153" s="3">
        <f t="shared" si="20"/>
        <v>368.41</v>
      </c>
    </row>
    <row r="154" spans="1:16" x14ac:dyDescent="0.25">
      <c r="A154">
        <v>61630</v>
      </c>
      <c r="B154" t="s">
        <v>155</v>
      </c>
      <c r="C154" t="s">
        <v>145</v>
      </c>
      <c r="D154" s="3">
        <v>1792493.75</v>
      </c>
      <c r="E154" s="9">
        <f t="shared" si="21"/>
        <v>2.5844640922339297E-2</v>
      </c>
      <c r="F154" s="3">
        <f>Kostenersätze_PLAN!$B$8*'Aufteilung Kostenersätze_PLAN'!E154</f>
        <v>498.8628646745359</v>
      </c>
      <c r="G154" s="3">
        <f>Kostenersätze_PLAN!$C$8*'Aufteilung Kostenersätze_PLAN'!E154</f>
        <v>768.56793174852601</v>
      </c>
      <c r="H154" s="3">
        <f>Kostenersätze_PLAN!$D$8*'Aufteilung Kostenersätze_PLAN'!E154</f>
        <v>4551.2671110648726</v>
      </c>
      <c r="I154" s="3">
        <f>Kostenersätze_PLAN!$E$8*'Aufteilung Kostenersätze_PLAN'!E154</f>
        <v>775.33922767017896</v>
      </c>
      <c r="K154" s="3">
        <f t="shared" si="16"/>
        <v>5818.6979074879346</v>
      </c>
      <c r="L154" s="3">
        <f t="shared" si="17"/>
        <v>775.33922767017896</v>
      </c>
      <c r="M154" s="3">
        <f t="shared" si="18"/>
        <v>6594.0371351581134</v>
      </c>
      <c r="O154" s="3">
        <f t="shared" si="19"/>
        <v>6594.0371351581134</v>
      </c>
      <c r="P154" s="3">
        <f t="shared" si="20"/>
        <v>549.5</v>
      </c>
    </row>
    <row r="155" spans="1:16" x14ac:dyDescent="0.25">
      <c r="A155">
        <v>61631</v>
      </c>
      <c r="B155" t="s">
        <v>156</v>
      </c>
      <c r="C155" t="s">
        <v>145</v>
      </c>
      <c r="D155" s="3">
        <v>15339313.85</v>
      </c>
      <c r="E155" s="9">
        <f t="shared" si="21"/>
        <v>0.22116621519506885</v>
      </c>
      <c r="F155" s="3">
        <f>Kostenersätze_PLAN!$B$8*'Aufteilung Kostenersätze_PLAN'!E155</f>
        <v>4269.0324858051999</v>
      </c>
      <c r="G155" s="3">
        <f>Kostenersätze_PLAN!$C$8*'Aufteilung Kostenersätze_PLAN'!E155</f>
        <v>6577.0409074709578</v>
      </c>
      <c r="H155" s="3">
        <f>Kostenersätze_PLAN!$D$8*'Aufteilung Kostenersätze_PLAN'!E155</f>
        <v>38947.591662066821</v>
      </c>
      <c r="I155" s="3">
        <f>Kostenersätze_PLAN!$E$8*'Aufteilung Kostenersätze_PLAN'!E155</f>
        <v>6634.9864558520658</v>
      </c>
      <c r="K155" s="3">
        <f t="shared" si="16"/>
        <v>49793.665055342979</v>
      </c>
      <c r="L155" s="3">
        <f t="shared" si="17"/>
        <v>6634.9864558520658</v>
      </c>
      <c r="M155" s="3">
        <f t="shared" si="18"/>
        <v>56428.651511195043</v>
      </c>
      <c r="O155" s="3">
        <f t="shared" si="19"/>
        <v>56428.651511195043</v>
      </c>
      <c r="P155" s="3">
        <f t="shared" si="20"/>
        <v>4702.3900000000003</v>
      </c>
    </row>
    <row r="156" spans="1:16" x14ac:dyDescent="0.25">
      <c r="A156">
        <v>61632</v>
      </c>
      <c r="B156" t="s">
        <v>157</v>
      </c>
      <c r="C156" t="s">
        <v>145</v>
      </c>
      <c r="D156" s="3">
        <v>3177777.85</v>
      </c>
      <c r="E156" s="9">
        <f t="shared" si="21"/>
        <v>4.5818027239544569E-2</v>
      </c>
      <c r="F156" s="3">
        <f>Kostenersätze_PLAN!$B$8*'Aufteilung Kostenersätze_PLAN'!E156</f>
        <v>884.39659081114655</v>
      </c>
      <c r="G156" s="3">
        <f>Kostenersätze_PLAN!$C$8*'Aufteilung Kostenersätze_PLAN'!E156</f>
        <v>1362.5364940495765</v>
      </c>
      <c r="H156" s="3">
        <f>Kostenersätze_PLAN!$D$8*'Aufteilung Kostenersätze_PLAN'!E156</f>
        <v>8068.6004149110386</v>
      </c>
      <c r="I156" s="3">
        <f>Kostenersätze_PLAN!$E$8*'Aufteilung Kostenersätze_PLAN'!E156</f>
        <v>1374.5408171863371</v>
      </c>
      <c r="K156" s="3">
        <f t="shared" si="16"/>
        <v>10315.533499771762</v>
      </c>
      <c r="L156" s="3">
        <f t="shared" si="17"/>
        <v>1374.5408171863371</v>
      </c>
      <c r="M156" s="3">
        <f t="shared" si="18"/>
        <v>11690.074316958098</v>
      </c>
      <c r="O156" s="3">
        <f t="shared" si="19"/>
        <v>11690.074316958098</v>
      </c>
      <c r="P156" s="3">
        <f t="shared" si="20"/>
        <v>974.17</v>
      </c>
    </row>
    <row r="157" spans="1:16" x14ac:dyDescent="0.25">
      <c r="A157">
        <v>61633</v>
      </c>
      <c r="B157" t="s">
        <v>158</v>
      </c>
      <c r="C157" t="s">
        <v>145</v>
      </c>
      <c r="D157" s="3">
        <v>5647678.6799999997</v>
      </c>
      <c r="E157" s="9">
        <f t="shared" si="21"/>
        <v>8.1429699562049332E-2</v>
      </c>
      <c r="F157" s="3">
        <f>Kostenersätze_PLAN!$B$8*'Aufteilung Kostenersätze_PLAN'!E157</f>
        <v>1571.78632565168</v>
      </c>
      <c r="G157" s="3">
        <f>Kostenersätze_PLAN!$C$8*'Aufteilung Kostenersätze_PLAN'!E157</f>
        <v>2421.5564055762229</v>
      </c>
      <c r="H157" s="3">
        <f>Kostenersätze_PLAN!$D$8*'Aufteilung Kostenersätze_PLAN'!E157</f>
        <v>14339.851522576449</v>
      </c>
      <c r="I157" s="3">
        <f>Kostenersätze_PLAN!$E$8*'Aufteilung Kostenersätze_PLAN'!E157</f>
        <v>2442.8909868614801</v>
      </c>
      <c r="K157" s="3">
        <f t="shared" si="16"/>
        <v>18333.194253804351</v>
      </c>
      <c r="L157" s="3">
        <f t="shared" si="17"/>
        <v>2442.8909868614801</v>
      </c>
      <c r="M157" s="3">
        <f t="shared" si="18"/>
        <v>20776.08524066583</v>
      </c>
      <c r="O157" s="3">
        <f t="shared" si="19"/>
        <v>20776.08524066583</v>
      </c>
      <c r="P157" s="3">
        <f t="shared" si="20"/>
        <v>1731.34</v>
      </c>
    </row>
    <row r="158" spans="1:16" x14ac:dyDescent="0.25">
      <c r="A158">
        <v>61701</v>
      </c>
      <c r="B158" t="s">
        <v>159</v>
      </c>
      <c r="C158" t="s">
        <v>160</v>
      </c>
      <c r="D158" s="3">
        <v>5009442.28</v>
      </c>
      <c r="E158" s="9">
        <f>D158/SUM($D$158:$D$188)</f>
        <v>3.5608378272960851E-2</v>
      </c>
      <c r="F158" s="3">
        <f>Kostenersätze_PLAN!$B$9*'Aufteilung Kostenersätze_PLAN'!E158</f>
        <v>881.16213941972444</v>
      </c>
      <c r="G158" s="3">
        <f>Kostenersätze_PLAN!$C$9*'Aufteilung Kostenersätze_PLAN'!E158</f>
        <v>1463.1838716142342</v>
      </c>
      <c r="H158" s="3">
        <f>Kostenersätze_PLAN!$D$9*'Aufteilung Kostenersätze_PLAN'!E158</f>
        <v>11438.55056937976</v>
      </c>
      <c r="I158" s="3">
        <f>Kostenersätze_PLAN!$E$9*'Aufteilung Kostenersätze_PLAN'!E158</f>
        <v>1068.2513481888254</v>
      </c>
      <c r="K158" s="3">
        <f t="shared" si="16"/>
        <v>13782.896580413719</v>
      </c>
      <c r="L158" s="3">
        <f t="shared" si="17"/>
        <v>1068.2513481888254</v>
      </c>
      <c r="M158" s="3">
        <f t="shared" si="18"/>
        <v>14851.147928602544</v>
      </c>
      <c r="O158" s="3">
        <f t="shared" si="19"/>
        <v>14851.147928602544</v>
      </c>
      <c r="P158" s="3">
        <f t="shared" si="20"/>
        <v>1237.5999999999999</v>
      </c>
    </row>
    <row r="159" spans="1:16" x14ac:dyDescent="0.25">
      <c r="A159">
        <v>61708</v>
      </c>
      <c r="B159" t="s">
        <v>161</v>
      </c>
      <c r="C159" t="s">
        <v>160</v>
      </c>
      <c r="D159" s="3">
        <v>1866127.88</v>
      </c>
      <c r="E159" s="9">
        <f t="shared" ref="E159:E188" si="22">D159/SUM($D$158:$D$188)</f>
        <v>1.3264907297576145E-2</v>
      </c>
      <c r="F159" s="3">
        <f>Kostenersätze_PLAN!$B$9*'Aufteilung Kostenersätze_PLAN'!E159</f>
        <v>328.25235690141432</v>
      </c>
      <c r="G159" s="3">
        <f>Kostenersätze_PLAN!$C$9*'Aufteilung Kostenersätze_PLAN'!E159</f>
        <v>545.06830576470134</v>
      </c>
      <c r="H159" s="3">
        <f>Kostenersätze_PLAN!$D$9*'Aufteilung Kostenersätze_PLAN'!E159</f>
        <v>4261.1127010149803</v>
      </c>
      <c r="I159" s="3">
        <f>Kostenersätze_PLAN!$E$9*'Aufteilung Kostenersätze_PLAN'!E159</f>
        <v>397.94721892728438</v>
      </c>
      <c r="K159" s="3">
        <f t="shared" si="16"/>
        <v>5134.4333636810961</v>
      </c>
      <c r="L159" s="3">
        <f t="shared" si="17"/>
        <v>397.94721892728438</v>
      </c>
      <c r="M159" s="3">
        <f t="shared" si="18"/>
        <v>5532.3805826083808</v>
      </c>
      <c r="O159" s="3">
        <f t="shared" si="19"/>
        <v>5532.3805826083808</v>
      </c>
      <c r="P159" s="3">
        <f t="shared" si="20"/>
        <v>461.03</v>
      </c>
    </row>
    <row r="160" spans="1:16" x14ac:dyDescent="0.25">
      <c r="A160">
        <v>61710</v>
      </c>
      <c r="B160" t="s">
        <v>162</v>
      </c>
      <c r="C160" t="s">
        <v>160</v>
      </c>
      <c r="D160" s="3">
        <v>1412299.76</v>
      </c>
      <c r="E160" s="9">
        <f t="shared" si="22"/>
        <v>1.0038982640776494E-2</v>
      </c>
      <c r="F160" s="3">
        <f>Kostenersätze_PLAN!$B$9*'Aufteilung Kostenersätze_PLAN'!E160</f>
        <v>248.4238780416816</v>
      </c>
      <c r="G160" s="3">
        <f>Kostenersätze_PLAN!$C$9*'Aufteilung Kostenersätze_PLAN'!E160</f>
        <v>412.51183569214692</v>
      </c>
      <c r="H160" s="3">
        <f>Kostenersätze_PLAN!$D$9*'Aufteilung Kostenersätze_PLAN'!E160</f>
        <v>3224.8424716619147</v>
      </c>
      <c r="I160" s="3">
        <f>Kostenersätze_PLAN!$E$9*'Aufteilung Kostenersätze_PLAN'!E160</f>
        <v>301.16947922329484</v>
      </c>
      <c r="K160" s="3">
        <f t="shared" si="16"/>
        <v>3885.7781853957431</v>
      </c>
      <c r="L160" s="3">
        <f t="shared" si="17"/>
        <v>301.16947922329484</v>
      </c>
      <c r="M160" s="3">
        <f t="shared" si="18"/>
        <v>4186.9476646190378</v>
      </c>
      <c r="O160" s="3">
        <f t="shared" si="19"/>
        <v>4186.9476646190378</v>
      </c>
      <c r="P160" s="3">
        <f t="shared" si="20"/>
        <v>348.91</v>
      </c>
    </row>
    <row r="161" spans="1:16" x14ac:dyDescent="0.25">
      <c r="A161">
        <v>61711</v>
      </c>
      <c r="B161" t="s">
        <v>163</v>
      </c>
      <c r="C161" t="s">
        <v>160</v>
      </c>
      <c r="D161" s="3">
        <v>1108076.02</v>
      </c>
      <c r="E161" s="9">
        <f t="shared" si="22"/>
        <v>7.8764836223159211E-3</v>
      </c>
      <c r="F161" s="3">
        <f>Kostenersätze_PLAN!$B$9*'Aufteilung Kostenersätze_PLAN'!E161</f>
        <v>194.9108467266127</v>
      </c>
      <c r="G161" s="3">
        <f>Kostenersätze_PLAN!$C$9*'Aufteilung Kostenersätze_PLAN'!E161</f>
        <v>323.65258852458351</v>
      </c>
      <c r="H161" s="3">
        <f>Kostenersätze_PLAN!$D$9*'Aufteilung Kostenersätze_PLAN'!E161</f>
        <v>2530.1785869637879</v>
      </c>
      <c r="I161" s="3">
        <f>Kostenersätze_PLAN!$E$9*'Aufteilung Kostenersätze_PLAN'!E161</f>
        <v>236.29450866947764</v>
      </c>
      <c r="K161" s="3">
        <f t="shared" si="16"/>
        <v>3048.742022214984</v>
      </c>
      <c r="L161" s="3">
        <f t="shared" si="17"/>
        <v>236.29450866947764</v>
      </c>
      <c r="M161" s="3">
        <f t="shared" si="18"/>
        <v>3285.0365308844616</v>
      </c>
      <c r="O161" s="3">
        <f t="shared" si="19"/>
        <v>3285.0365308844616</v>
      </c>
      <c r="P161" s="3">
        <f t="shared" si="20"/>
        <v>273.75</v>
      </c>
    </row>
    <row r="162" spans="1:16" x14ac:dyDescent="0.25">
      <c r="A162">
        <v>61716</v>
      </c>
      <c r="B162" t="s">
        <v>164</v>
      </c>
      <c r="C162" t="s">
        <v>160</v>
      </c>
      <c r="D162" s="3">
        <v>3662734.49</v>
      </c>
      <c r="E162" s="9">
        <f t="shared" si="22"/>
        <v>2.6035639886310923E-2</v>
      </c>
      <c r="F162" s="3">
        <f>Kostenersätze_PLAN!$B$9*'Aufteilung Kostenersätze_PLAN'!E162</f>
        <v>644.27590516819225</v>
      </c>
      <c r="G162" s="3">
        <f>Kostenersätze_PLAN!$C$9*'Aufteilung Kostenersätze_PLAN'!E162</f>
        <v>1069.8304785684022</v>
      </c>
      <c r="H162" s="3">
        <f>Kostenersätze_PLAN!$D$9*'Aufteilung Kostenersätze_PLAN'!E162</f>
        <v>8363.4806719594308</v>
      </c>
      <c r="I162" s="3">
        <f>Kostenersätze_PLAN!$E$9*'Aufteilung Kostenersätze_PLAN'!E162</f>
        <v>781.0691965893277</v>
      </c>
      <c r="K162" s="3">
        <f t="shared" si="16"/>
        <v>10077.587055696025</v>
      </c>
      <c r="L162" s="3">
        <f t="shared" si="17"/>
        <v>781.0691965893277</v>
      </c>
      <c r="M162" s="3">
        <f t="shared" si="18"/>
        <v>10858.656252285353</v>
      </c>
      <c r="O162" s="3">
        <f t="shared" si="19"/>
        <v>10858.656252285353</v>
      </c>
      <c r="P162" s="3">
        <f t="shared" si="20"/>
        <v>904.89</v>
      </c>
    </row>
    <row r="163" spans="1:16" x14ac:dyDescent="0.25">
      <c r="A163">
        <v>61719</v>
      </c>
      <c r="B163" t="s">
        <v>165</v>
      </c>
      <c r="C163" t="s">
        <v>160</v>
      </c>
      <c r="D163" s="3">
        <v>3726800.3</v>
      </c>
      <c r="E163" s="9">
        <f t="shared" si="22"/>
        <v>2.6491035810514211E-2</v>
      </c>
      <c r="F163" s="3">
        <f>Kostenersätze_PLAN!$B$9*'Aufteilung Kostenersätze_PLAN'!E163</f>
        <v>655.54509703584608</v>
      </c>
      <c r="G163" s="3">
        <f>Kostenersätze_PLAN!$C$9*'Aufteilung Kostenersätze_PLAN'!E163</f>
        <v>1088.5431524898395</v>
      </c>
      <c r="H163" s="3">
        <f>Kostenersätze_PLAN!$D$9*'Aufteilung Kostenersätze_PLAN'!E163</f>
        <v>8509.7684154831004</v>
      </c>
      <c r="I163" s="3">
        <f>Kostenersätze_PLAN!$E$9*'Aufteilung Kostenersätze_PLAN'!E163</f>
        <v>794.73107431542633</v>
      </c>
      <c r="K163" s="3">
        <f t="shared" si="16"/>
        <v>10253.856665008785</v>
      </c>
      <c r="L163" s="3">
        <f t="shared" si="17"/>
        <v>794.73107431542633</v>
      </c>
      <c r="M163" s="3">
        <f t="shared" si="18"/>
        <v>11048.587739324212</v>
      </c>
      <c r="O163" s="3">
        <f t="shared" si="19"/>
        <v>11048.587739324212</v>
      </c>
      <c r="P163" s="3">
        <f t="shared" si="20"/>
        <v>920.72</v>
      </c>
    </row>
    <row r="164" spans="1:16" x14ac:dyDescent="0.25">
      <c r="A164">
        <v>61727</v>
      </c>
      <c r="B164" t="s">
        <v>166</v>
      </c>
      <c r="C164" t="s">
        <v>160</v>
      </c>
      <c r="D164" s="3">
        <v>3671466.96</v>
      </c>
      <c r="E164" s="9">
        <f t="shared" si="22"/>
        <v>2.6097712483944942E-2</v>
      </c>
      <c r="F164" s="3">
        <f>Kostenersätze_PLAN!$B$9*'Aufteilung Kostenersätze_PLAN'!E164</f>
        <v>645.8119488068902</v>
      </c>
      <c r="G164" s="3">
        <f>Kostenersätze_PLAN!$C$9*'Aufteilung Kostenersätze_PLAN'!E164</f>
        <v>1072.3811036777815</v>
      </c>
      <c r="H164" s="3">
        <f>Kostenersätze_PLAN!$D$9*'Aufteilung Kostenersätze_PLAN'!E164</f>
        <v>8383.4203766426017</v>
      </c>
      <c r="I164" s="3">
        <f>Kostenersätze_PLAN!$E$9*'Aufteilung Kostenersätze_PLAN'!E164</f>
        <v>782.93137451834821</v>
      </c>
      <c r="K164" s="3">
        <f t="shared" si="16"/>
        <v>10101.613429127274</v>
      </c>
      <c r="L164" s="3">
        <f t="shared" si="17"/>
        <v>782.93137451834821</v>
      </c>
      <c r="M164" s="3">
        <f t="shared" si="18"/>
        <v>10884.544803645622</v>
      </c>
      <c r="O164" s="3">
        <f t="shared" si="19"/>
        <v>10884.544803645622</v>
      </c>
      <c r="P164" s="3">
        <f t="shared" si="20"/>
        <v>907.05</v>
      </c>
    </row>
    <row r="165" spans="1:16" x14ac:dyDescent="0.25">
      <c r="A165">
        <v>61728</v>
      </c>
      <c r="B165" t="s">
        <v>167</v>
      </c>
      <c r="C165" t="s">
        <v>160</v>
      </c>
      <c r="D165" s="3">
        <v>787862.25</v>
      </c>
      <c r="E165" s="9">
        <f t="shared" si="22"/>
        <v>5.600323440593879E-3</v>
      </c>
      <c r="F165" s="3">
        <f>Kostenersätze_PLAN!$B$9*'Aufteilung Kostenersätze_PLAN'!E165</f>
        <v>138.58516516893329</v>
      </c>
      <c r="G165" s="3">
        <f>Kostenersätze_PLAN!$C$9*'Aufteilung Kostenersätze_PLAN'!E165</f>
        <v>230.12289049744308</v>
      </c>
      <c r="H165" s="3">
        <f>Kostenersätze_PLAN!$D$9*'Aufteilung Kostenersätze_PLAN'!E165</f>
        <v>1799.003099468853</v>
      </c>
      <c r="I165" s="3">
        <f>Kostenersätze_PLAN!$E$9*'Aufteilung Kostenersätze_PLAN'!E165</f>
        <v>168.00970321781637</v>
      </c>
      <c r="K165" s="3">
        <f t="shared" si="16"/>
        <v>2167.7111551352291</v>
      </c>
      <c r="L165" s="3">
        <f t="shared" si="17"/>
        <v>168.00970321781637</v>
      </c>
      <c r="M165" s="3">
        <f t="shared" si="18"/>
        <v>2335.7208583530455</v>
      </c>
      <c r="O165" s="3">
        <f t="shared" si="19"/>
        <v>2335.7208583530455</v>
      </c>
      <c r="P165" s="3">
        <f t="shared" si="20"/>
        <v>194.64</v>
      </c>
    </row>
    <row r="166" spans="1:16" x14ac:dyDescent="0.25">
      <c r="A166">
        <v>61729</v>
      </c>
      <c r="B166" t="s">
        <v>168</v>
      </c>
      <c r="C166" t="s">
        <v>160</v>
      </c>
      <c r="D166" s="3">
        <v>2351896.56</v>
      </c>
      <c r="E166" s="9">
        <f t="shared" si="22"/>
        <v>1.6717873504943422E-2</v>
      </c>
      <c r="F166" s="3">
        <f>Kostenersätze_PLAN!$B$9*'Aufteilung Kostenersätze_PLAN'!E166</f>
        <v>413.69918818657197</v>
      </c>
      <c r="G166" s="3">
        <f>Kostenersätze_PLAN!$C$9*'Aufteilung Kostenersätze_PLAN'!E166</f>
        <v>686.95414019163013</v>
      </c>
      <c r="H166" s="3">
        <f>Kostenersätze_PLAN!$D$9*'Aufteilung Kostenersätze_PLAN'!E166</f>
        <v>5370.3159417399856</v>
      </c>
      <c r="I166" s="3">
        <f>Kostenersätze_PLAN!$E$9*'Aufteilung Kostenersätze_PLAN'!E166</f>
        <v>501.53620514830266</v>
      </c>
      <c r="K166" s="3">
        <f t="shared" si="16"/>
        <v>6470.9692701181875</v>
      </c>
      <c r="L166" s="3">
        <f t="shared" si="17"/>
        <v>501.53620514830266</v>
      </c>
      <c r="M166" s="3">
        <f t="shared" si="18"/>
        <v>6972.5054752664901</v>
      </c>
      <c r="O166" s="3">
        <f t="shared" si="19"/>
        <v>6972.5054752664901</v>
      </c>
      <c r="P166" s="3">
        <f t="shared" si="20"/>
        <v>581.04</v>
      </c>
    </row>
    <row r="167" spans="1:16" x14ac:dyDescent="0.25">
      <c r="A167">
        <v>61730</v>
      </c>
      <c r="B167" t="s">
        <v>169</v>
      </c>
      <c r="C167" t="s">
        <v>160</v>
      </c>
      <c r="D167" s="3">
        <v>2451951.62</v>
      </c>
      <c r="E167" s="9">
        <f t="shared" si="22"/>
        <v>1.7429090088639399E-2</v>
      </c>
      <c r="F167" s="3">
        <f>Kostenersätze_PLAN!$B$9*'Aufteilung Kostenersätze_PLAN'!E167</f>
        <v>431.29889805474693</v>
      </c>
      <c r="G167" s="3">
        <f>Kostenersätze_PLAN!$C$9*'Aufteilung Kostenersätze_PLAN'!E167</f>
        <v>716.17874083228151</v>
      </c>
      <c r="H167" s="3">
        <f>Kostenersätze_PLAN!$D$9*'Aufteilung Kostenersätze_PLAN'!E167</f>
        <v>5598.7814673538114</v>
      </c>
      <c r="I167" s="3">
        <f>Kostenersätze_PLAN!$E$9*'Aufteilung Kostenersätze_PLAN'!E167</f>
        <v>522.87270265918198</v>
      </c>
      <c r="K167" s="3">
        <f t="shared" si="16"/>
        <v>6746.2591062408401</v>
      </c>
      <c r="L167" s="3">
        <f t="shared" si="17"/>
        <v>522.87270265918198</v>
      </c>
      <c r="M167" s="3">
        <f t="shared" si="18"/>
        <v>7269.1318089000224</v>
      </c>
      <c r="O167" s="3">
        <f t="shared" si="19"/>
        <v>7269.1318089000224</v>
      </c>
      <c r="P167" s="3">
        <f t="shared" si="20"/>
        <v>605.76</v>
      </c>
    </row>
    <row r="168" spans="1:16" x14ac:dyDescent="0.25">
      <c r="A168">
        <v>61731</v>
      </c>
      <c r="B168" t="s">
        <v>170</v>
      </c>
      <c r="C168" t="s">
        <v>160</v>
      </c>
      <c r="D168" s="3">
        <v>1965432.62</v>
      </c>
      <c r="E168" s="9">
        <f t="shared" si="22"/>
        <v>1.3970790417606432E-2</v>
      </c>
      <c r="F168" s="3">
        <f>Kostenersätze_PLAN!$B$9*'Aufteilung Kostenersätze_PLAN'!E168</f>
        <v>345.72008529550607</v>
      </c>
      <c r="G168" s="3">
        <f>Kostenersätze_PLAN!$C$9*'Aufteilung Kostenersätze_PLAN'!E168</f>
        <v>574.07374904986591</v>
      </c>
      <c r="H168" s="3">
        <f>Kostenersätze_PLAN!$D$9*'Aufteilung Kostenersätze_PLAN'!E168</f>
        <v>4487.8649474285494</v>
      </c>
      <c r="I168" s="3">
        <f>Kostenersätze_PLAN!$E$9*'Aufteilung Kostenersätze_PLAN'!E168</f>
        <v>419.12371252819298</v>
      </c>
      <c r="K168" s="3">
        <f t="shared" si="16"/>
        <v>5407.6587817739219</v>
      </c>
      <c r="L168" s="3">
        <f t="shared" si="17"/>
        <v>419.12371252819298</v>
      </c>
      <c r="M168" s="3">
        <f t="shared" si="18"/>
        <v>5826.7824943021151</v>
      </c>
      <c r="O168" s="3">
        <f t="shared" si="19"/>
        <v>5826.7824943021151</v>
      </c>
      <c r="P168" s="3">
        <f t="shared" si="20"/>
        <v>485.57</v>
      </c>
    </row>
    <row r="169" spans="1:16" x14ac:dyDescent="0.25">
      <c r="A169">
        <v>61740</v>
      </c>
      <c r="B169" t="s">
        <v>171</v>
      </c>
      <c r="C169" t="s">
        <v>160</v>
      </c>
      <c r="D169" s="3">
        <v>2413019.7000000002</v>
      </c>
      <c r="E169" s="9">
        <f t="shared" si="22"/>
        <v>1.7152352189135616E-2</v>
      </c>
      <c r="F169" s="3">
        <f>Kostenersätze_PLAN!$B$9*'Aufteilung Kostenersätze_PLAN'!E169</f>
        <v>424.45076367142843</v>
      </c>
      <c r="G169" s="3">
        <f>Kostenersätze_PLAN!$C$9*'Aufteilung Kostenersätze_PLAN'!E169</f>
        <v>704.80730380377156</v>
      </c>
      <c r="H169" s="3">
        <f>Kostenersätze_PLAN!$D$9*'Aufteilung Kostenersätze_PLAN'!E169</f>
        <v>5509.8843984204123</v>
      </c>
      <c r="I169" s="3">
        <f>Kostenersätze_PLAN!$E$9*'Aufteilung Kostenersätze_PLAN'!E169</f>
        <v>514.57056567406846</v>
      </c>
      <c r="K169" s="3">
        <f t="shared" si="16"/>
        <v>6639.1424658956121</v>
      </c>
      <c r="L169" s="3">
        <f t="shared" si="17"/>
        <v>514.57056567406846</v>
      </c>
      <c r="M169" s="3">
        <f t="shared" si="18"/>
        <v>7153.7130315696804</v>
      </c>
      <c r="O169" s="3">
        <f t="shared" si="19"/>
        <v>7153.7130315696804</v>
      </c>
      <c r="P169" s="3">
        <f t="shared" si="20"/>
        <v>596.14</v>
      </c>
    </row>
    <row r="170" spans="1:16" x14ac:dyDescent="0.25">
      <c r="A170">
        <v>61741</v>
      </c>
      <c r="B170" t="s">
        <v>172</v>
      </c>
      <c r="C170" t="s">
        <v>160</v>
      </c>
      <c r="D170" s="3">
        <v>1562117.55</v>
      </c>
      <c r="E170" s="9">
        <f t="shared" si="22"/>
        <v>1.110392525118202E-2</v>
      </c>
      <c r="F170" s="3">
        <f>Kostenersätze_PLAN!$B$9*'Aufteilung Kostenersätze_PLAN'!E170</f>
        <v>274.77686445827226</v>
      </c>
      <c r="G170" s="3">
        <f>Kostenersätze_PLAN!$C$9*'Aufteilung Kostenersätze_PLAN'!E170</f>
        <v>456.2713924963204</v>
      </c>
      <c r="H170" s="3">
        <f>Kostenersätze_PLAN!$D$9*'Aufteilung Kostenersätze_PLAN'!E170</f>
        <v>3566.9361162877026</v>
      </c>
      <c r="I170" s="3">
        <f>Kostenersätze_PLAN!$E$9*'Aufteilung Kostenersätze_PLAN'!E170</f>
        <v>333.11775753546061</v>
      </c>
      <c r="K170" s="3">
        <f t="shared" si="16"/>
        <v>4297.9843732422951</v>
      </c>
      <c r="L170" s="3">
        <f t="shared" si="17"/>
        <v>333.11775753546061</v>
      </c>
      <c r="M170" s="3">
        <f t="shared" si="18"/>
        <v>4631.1021307777555</v>
      </c>
      <c r="O170" s="3">
        <f t="shared" si="19"/>
        <v>4631.1021307777555</v>
      </c>
      <c r="P170" s="3">
        <f t="shared" si="20"/>
        <v>385.93</v>
      </c>
    </row>
    <row r="171" spans="1:16" x14ac:dyDescent="0.25">
      <c r="A171">
        <v>61743</v>
      </c>
      <c r="B171" t="s">
        <v>173</v>
      </c>
      <c r="C171" t="s">
        <v>160</v>
      </c>
      <c r="D171" s="3">
        <v>856088.99</v>
      </c>
      <c r="E171" s="9">
        <f t="shared" si="22"/>
        <v>6.0852963039304637E-3</v>
      </c>
      <c r="F171" s="3">
        <f>Kostenersätze_PLAN!$B$9*'Aufteilung Kostenersätze_PLAN'!E171</f>
        <v>150.58626565551944</v>
      </c>
      <c r="G171" s="3">
        <f>Kostenersätze_PLAN!$C$9*'Aufteilung Kostenersätze_PLAN'!E171</f>
        <v>250.05091042480669</v>
      </c>
      <c r="H171" s="3">
        <f>Kostenersätze_PLAN!$D$9*'Aufteilung Kostenersätze_PLAN'!E171</f>
        <v>1954.7919023041907</v>
      </c>
      <c r="I171" s="3">
        <f>Kostenersätze_PLAN!$E$9*'Aufteilung Kostenersätze_PLAN'!E171</f>
        <v>182.55888911791391</v>
      </c>
      <c r="K171" s="3">
        <f t="shared" si="16"/>
        <v>2355.4290783845167</v>
      </c>
      <c r="L171" s="3">
        <f t="shared" si="17"/>
        <v>182.55888911791391</v>
      </c>
      <c r="M171" s="3">
        <f t="shared" si="18"/>
        <v>2537.9879675024308</v>
      </c>
      <c r="O171" s="3">
        <f t="shared" si="19"/>
        <v>2537.9879675024308</v>
      </c>
      <c r="P171" s="3">
        <f t="shared" si="20"/>
        <v>211.5</v>
      </c>
    </row>
    <row r="172" spans="1:16" x14ac:dyDescent="0.25">
      <c r="A172">
        <v>61744</v>
      </c>
      <c r="B172" t="s">
        <v>174</v>
      </c>
      <c r="C172" t="s">
        <v>160</v>
      </c>
      <c r="D172" s="3">
        <v>721685.1</v>
      </c>
      <c r="E172" s="9">
        <f t="shared" si="22"/>
        <v>5.1299195795424107E-3</v>
      </c>
      <c r="F172" s="3">
        <f>Kostenersätze_PLAN!$B$9*'Aufteilung Kostenersätze_PLAN'!E172</f>
        <v>126.94458807165609</v>
      </c>
      <c r="G172" s="3">
        <f>Kostenersätze_PLAN!$C$9*'Aufteilung Kostenersätze_PLAN'!E172</f>
        <v>210.7935254429772</v>
      </c>
      <c r="H172" s="3">
        <f>Kostenersätze_PLAN!$D$9*'Aufteilung Kostenersätze_PLAN'!E172</f>
        <v>1647.8943263755677</v>
      </c>
      <c r="I172" s="3">
        <f>Kostenersätze_PLAN!$E$9*'Aufteilung Kostenersätze_PLAN'!E172</f>
        <v>153.89758738627233</v>
      </c>
      <c r="K172" s="3">
        <f t="shared" si="16"/>
        <v>1985.6324398902011</v>
      </c>
      <c r="L172" s="3">
        <f t="shared" si="17"/>
        <v>153.89758738627233</v>
      </c>
      <c r="M172" s="3">
        <f t="shared" si="18"/>
        <v>2139.5300272764734</v>
      </c>
      <c r="O172" s="3">
        <f t="shared" si="19"/>
        <v>2139.5300272764734</v>
      </c>
      <c r="P172" s="3">
        <f t="shared" si="20"/>
        <v>178.29</v>
      </c>
    </row>
    <row r="173" spans="1:16" x14ac:dyDescent="0.25">
      <c r="A173">
        <v>61745</v>
      </c>
      <c r="B173" t="s">
        <v>175</v>
      </c>
      <c r="C173" t="s">
        <v>160</v>
      </c>
      <c r="D173" s="3">
        <v>1289727.99</v>
      </c>
      <c r="E173" s="9">
        <f t="shared" si="22"/>
        <v>9.1677116074377583E-3</v>
      </c>
      <c r="F173" s="3">
        <f>Kostenersätze_PLAN!$B$9*'Aufteilung Kostenersätze_PLAN'!E173</f>
        <v>226.86347330024552</v>
      </c>
      <c r="G173" s="3">
        <f>Kostenersätze_PLAN!$C$9*'Aufteilung Kostenersätze_PLAN'!E173</f>
        <v>376.71043766122494</v>
      </c>
      <c r="H173" s="3">
        <f>Kostenersätze_PLAN!$D$9*'Aufteilung Kostenersätze_PLAN'!E173</f>
        <v>2944.9623350804459</v>
      </c>
      <c r="I173" s="3">
        <f>Kostenersätze_PLAN!$E$9*'Aufteilung Kostenersätze_PLAN'!E173</f>
        <v>275.03134822313274</v>
      </c>
      <c r="K173" s="3">
        <f t="shared" si="16"/>
        <v>3548.5362460419165</v>
      </c>
      <c r="L173" s="3">
        <f t="shared" si="17"/>
        <v>275.03134822313274</v>
      </c>
      <c r="M173" s="3">
        <f t="shared" si="18"/>
        <v>3823.5675942650491</v>
      </c>
      <c r="O173" s="3">
        <f t="shared" si="19"/>
        <v>3823.5675942650491</v>
      </c>
      <c r="P173" s="3">
        <f t="shared" si="20"/>
        <v>318.63</v>
      </c>
    </row>
    <row r="174" spans="1:16" x14ac:dyDescent="0.25">
      <c r="A174">
        <v>61746</v>
      </c>
      <c r="B174" t="s">
        <v>176</v>
      </c>
      <c r="C174" t="s">
        <v>160</v>
      </c>
      <c r="D174" s="3">
        <v>5610521.6399999997</v>
      </c>
      <c r="E174" s="9">
        <f t="shared" si="22"/>
        <v>3.9881001855909724E-2</v>
      </c>
      <c r="F174" s="3">
        <f>Kostenersätze_PLAN!$B$9*'Aufteilung Kostenersätze_PLAN'!E174</f>
        <v>986.89214791452991</v>
      </c>
      <c r="G174" s="3">
        <f>Kostenersätze_PLAN!$C$9*'Aufteilung Kostenersätze_PLAN'!E174</f>
        <v>1638.7502472611866</v>
      </c>
      <c r="H174" s="3">
        <f>Kostenersätze_PLAN!$D$9*'Aufteilung Kostenersätze_PLAN'!E174</f>
        <v>12811.053988177593</v>
      </c>
      <c r="I174" s="3">
        <f>Kostenersätze_PLAN!$E$9*'Aufteilung Kostenersätze_PLAN'!E174</f>
        <v>1196.4300556772916</v>
      </c>
      <c r="K174" s="3">
        <f t="shared" si="16"/>
        <v>15436.69638335331</v>
      </c>
      <c r="L174" s="3">
        <f t="shared" si="17"/>
        <v>1196.4300556772916</v>
      </c>
      <c r="M174" s="3">
        <f t="shared" si="18"/>
        <v>16633.126439030602</v>
      </c>
      <c r="O174" s="3">
        <f t="shared" si="19"/>
        <v>16633.126439030602</v>
      </c>
      <c r="P174" s="3">
        <f t="shared" si="20"/>
        <v>1386.09</v>
      </c>
    </row>
    <row r="175" spans="1:16" x14ac:dyDescent="0.25">
      <c r="A175">
        <v>61748</v>
      </c>
      <c r="B175" t="s">
        <v>177</v>
      </c>
      <c r="C175" t="s">
        <v>160</v>
      </c>
      <c r="D175" s="3">
        <v>6729155.0999999996</v>
      </c>
      <c r="E175" s="9">
        <f t="shared" si="22"/>
        <v>4.7832530422573044E-2</v>
      </c>
      <c r="F175" s="3">
        <f>Kostenersätze_PLAN!$B$9*'Aufteilung Kostenersätze_PLAN'!E175</f>
        <v>1183.6600509554428</v>
      </c>
      <c r="G175" s="3">
        <f>Kostenersätze_PLAN!$C$9*'Aufteilung Kostenersätze_PLAN'!E175</f>
        <v>1965.486507593949</v>
      </c>
      <c r="H175" s="3">
        <f>Kostenersätze_PLAN!$D$9*'Aufteilung Kostenersätze_PLAN'!E175</f>
        <v>15365.339412703985</v>
      </c>
      <c r="I175" s="3">
        <f>Kostenersätze_PLAN!$E$9*'Aufteilung Kostenersätze_PLAN'!E175</f>
        <v>1434.9759126771912</v>
      </c>
      <c r="K175" s="3">
        <f t="shared" si="16"/>
        <v>18514.485971253376</v>
      </c>
      <c r="L175" s="3">
        <f t="shared" si="17"/>
        <v>1434.9759126771912</v>
      </c>
      <c r="M175" s="3">
        <f t="shared" si="18"/>
        <v>19949.461883930566</v>
      </c>
      <c r="O175" s="3">
        <f t="shared" si="19"/>
        <v>19949.461883930566</v>
      </c>
      <c r="P175" s="3">
        <f t="shared" si="20"/>
        <v>1662.46</v>
      </c>
    </row>
    <row r="176" spans="1:16" x14ac:dyDescent="0.25">
      <c r="A176">
        <v>61750</v>
      </c>
      <c r="B176" t="s">
        <v>178</v>
      </c>
      <c r="C176" t="s">
        <v>160</v>
      </c>
      <c r="D176" s="3">
        <v>2155682.0699999998</v>
      </c>
      <c r="E176" s="9">
        <f t="shared" si="22"/>
        <v>1.5323131457420298E-2</v>
      </c>
      <c r="F176" s="3">
        <f>Kostenersätze_PLAN!$B$9*'Aufteilung Kostenersätze_PLAN'!E176</f>
        <v>379.18501073335852</v>
      </c>
      <c r="G176" s="3">
        <f>Kostenersätze_PLAN!$C$9*'Aufteilung Kostenersätze_PLAN'!E176</f>
        <v>629.64279471685745</v>
      </c>
      <c r="H176" s="3">
        <f>Kostenersätze_PLAN!$D$9*'Aufteilung Kostenersätze_PLAN'!E176</f>
        <v>4922.2801643300372</v>
      </c>
      <c r="I176" s="3">
        <f>Kostenersätze_PLAN!$E$9*'Aufteilung Kostenersätze_PLAN'!E176</f>
        <v>459.69394372260894</v>
      </c>
      <c r="K176" s="3">
        <f t="shared" si="16"/>
        <v>5931.1079697802534</v>
      </c>
      <c r="L176" s="3">
        <f t="shared" si="17"/>
        <v>459.69394372260894</v>
      </c>
      <c r="M176" s="3">
        <f t="shared" si="18"/>
        <v>6390.8019135028626</v>
      </c>
      <c r="O176" s="3">
        <f t="shared" si="19"/>
        <v>6390.8019135028626</v>
      </c>
      <c r="P176" s="3">
        <f t="shared" si="20"/>
        <v>532.57000000000005</v>
      </c>
    </row>
    <row r="177" spans="1:16" x14ac:dyDescent="0.25">
      <c r="A177">
        <v>61751</v>
      </c>
      <c r="B177" t="s">
        <v>179</v>
      </c>
      <c r="C177" t="s">
        <v>160</v>
      </c>
      <c r="D177" s="3">
        <v>2885364.41</v>
      </c>
      <c r="E177" s="9">
        <f t="shared" si="22"/>
        <v>2.0509897434454222E-2</v>
      </c>
      <c r="F177" s="3">
        <f>Kostenersätze_PLAN!$B$9*'Aufteilung Kostenersätze_PLAN'!E177</f>
        <v>507.53631530437178</v>
      </c>
      <c r="G177" s="3">
        <f>Kostenersätze_PLAN!$C$9*'Aufteilung Kostenersätze_PLAN'!E177</f>
        <v>842.77219547915843</v>
      </c>
      <c r="H177" s="3">
        <f>Kostenersätze_PLAN!$D$9*'Aufteilung Kostenersätze_PLAN'!E177</f>
        <v>6588.4353726645986</v>
      </c>
      <c r="I177" s="3">
        <f>Kostenersätze_PLAN!$E$9*'Aufteilung Kostenersätze_PLAN'!E177</f>
        <v>615.29692303362663</v>
      </c>
      <c r="K177" s="3">
        <f t="shared" si="16"/>
        <v>7938.7438834481291</v>
      </c>
      <c r="L177" s="3">
        <f t="shared" si="17"/>
        <v>615.29692303362663</v>
      </c>
      <c r="M177" s="3">
        <f t="shared" si="18"/>
        <v>8554.0408064817566</v>
      </c>
      <c r="O177" s="3">
        <f t="shared" si="19"/>
        <v>8554.0408064817566</v>
      </c>
      <c r="P177" s="3">
        <f t="shared" si="20"/>
        <v>712.84</v>
      </c>
    </row>
    <row r="178" spans="1:16" x14ac:dyDescent="0.25">
      <c r="A178">
        <v>61756</v>
      </c>
      <c r="B178" t="s">
        <v>180</v>
      </c>
      <c r="C178" t="s">
        <v>160</v>
      </c>
      <c r="D178" s="3">
        <v>5794315.5199999996</v>
      </c>
      <c r="E178" s="9">
        <f t="shared" si="22"/>
        <v>4.11874550771444E-2</v>
      </c>
      <c r="F178" s="3">
        <f>Kostenersätze_PLAN!$B$9*'Aufteilung Kostenersätze_PLAN'!E178</f>
        <v>1019.2215369883676</v>
      </c>
      <c r="G178" s="3">
        <f>Kostenersätze_PLAN!$C$9*'Aufteilung Kostenersätze_PLAN'!E178</f>
        <v>1692.4337165749405</v>
      </c>
      <c r="H178" s="3">
        <f>Kostenersätze_PLAN!$D$9*'Aufteilung Kostenersätze_PLAN'!E178</f>
        <v>13230.72856934125</v>
      </c>
      <c r="I178" s="3">
        <f>Kostenersätze_PLAN!$E$9*'Aufteilung Kostenersätze_PLAN'!E178</f>
        <v>1235.623652314332</v>
      </c>
      <c r="K178" s="3">
        <f t="shared" si="16"/>
        <v>15942.383822904558</v>
      </c>
      <c r="L178" s="3">
        <f t="shared" si="17"/>
        <v>1235.623652314332</v>
      </c>
      <c r="M178" s="3">
        <f t="shared" si="18"/>
        <v>17178.007475218888</v>
      </c>
      <c r="O178" s="3">
        <f t="shared" si="19"/>
        <v>17178.007475218888</v>
      </c>
      <c r="P178" s="3">
        <f t="shared" si="20"/>
        <v>1431.5</v>
      </c>
    </row>
    <row r="179" spans="1:16" x14ac:dyDescent="0.25">
      <c r="A179">
        <v>61757</v>
      </c>
      <c r="B179" t="s">
        <v>181</v>
      </c>
      <c r="C179" t="s">
        <v>160</v>
      </c>
      <c r="D179" s="3">
        <v>6445928.3799999999</v>
      </c>
      <c r="E179" s="9">
        <f t="shared" si="22"/>
        <v>4.5819283514222604E-2</v>
      </c>
      <c r="F179" s="3">
        <f>Kostenersätze_PLAN!$B$9*'Aufteilung Kostenersätze_PLAN'!E179</f>
        <v>1133.8404006657438</v>
      </c>
      <c r="G179" s="3">
        <f>Kostenersätze_PLAN!$C$9*'Aufteilung Kostenersätze_PLAN'!E179</f>
        <v>1882.7601788829211</v>
      </c>
      <c r="H179" s="3">
        <f>Kostenersätze_PLAN!$D$9*'Aufteilung Kostenersätze_PLAN'!E179</f>
        <v>14718.620081840756</v>
      </c>
      <c r="I179" s="3">
        <f>Kostenersätze_PLAN!$E$9*'Aufteilung Kostenersätze_PLAN'!E179</f>
        <v>1374.578505426678</v>
      </c>
      <c r="K179" s="3">
        <f t="shared" si="16"/>
        <v>17735.22066138942</v>
      </c>
      <c r="L179" s="3">
        <f t="shared" si="17"/>
        <v>1374.578505426678</v>
      </c>
      <c r="M179" s="3">
        <f t="shared" si="18"/>
        <v>19109.799166816098</v>
      </c>
      <c r="O179" s="3">
        <f t="shared" si="19"/>
        <v>19109.799166816098</v>
      </c>
      <c r="P179" s="3">
        <f t="shared" si="20"/>
        <v>1592.48</v>
      </c>
    </row>
    <row r="180" spans="1:16" x14ac:dyDescent="0.25">
      <c r="A180">
        <v>61758</v>
      </c>
      <c r="B180" t="s">
        <v>182</v>
      </c>
      <c r="C180" t="s">
        <v>160</v>
      </c>
      <c r="D180" s="3">
        <v>2819469.97</v>
      </c>
      <c r="E180" s="9">
        <f t="shared" si="22"/>
        <v>2.0041503147335112E-2</v>
      </c>
      <c r="F180" s="3">
        <f>Kostenersätze_PLAN!$B$9*'Aufteilung Kostenersätze_PLAN'!E180</f>
        <v>495.94546696620807</v>
      </c>
      <c r="G180" s="3">
        <f>Kostenersätze_PLAN!$C$9*'Aufteilung Kostenersätze_PLAN'!E180</f>
        <v>823.5254058271471</v>
      </c>
      <c r="H180" s="3">
        <f>Kostenersätze_PLAN!$D$9*'Aufteilung Kostenersätze_PLAN'!E180</f>
        <v>6437.9721390247523</v>
      </c>
      <c r="I180" s="3">
        <f>Kostenersätze_PLAN!$E$9*'Aufteilung Kostenersätze_PLAN'!E180</f>
        <v>601.24509442005331</v>
      </c>
      <c r="K180" s="3">
        <f t="shared" si="16"/>
        <v>7757.4430118181081</v>
      </c>
      <c r="L180" s="3">
        <f t="shared" si="17"/>
        <v>601.24509442005331</v>
      </c>
      <c r="M180" s="3">
        <f t="shared" si="18"/>
        <v>8358.6881062381617</v>
      </c>
      <c r="O180" s="3">
        <f t="shared" si="19"/>
        <v>8358.6881062381617</v>
      </c>
      <c r="P180" s="3">
        <f t="shared" si="20"/>
        <v>696.56</v>
      </c>
    </row>
    <row r="181" spans="1:16" x14ac:dyDescent="0.25">
      <c r="A181">
        <v>61759</v>
      </c>
      <c r="B181" t="s">
        <v>183</v>
      </c>
      <c r="C181" t="s">
        <v>160</v>
      </c>
      <c r="D181" s="3">
        <v>2390345.25</v>
      </c>
      <c r="E181" s="9">
        <f t="shared" si="22"/>
        <v>1.6991176483817112E-2</v>
      </c>
      <c r="F181" s="3">
        <f>Kostenersätze_PLAN!$B$9*'Aufteilung Kostenersätze_PLAN'!E181</f>
        <v>420.46232229304701</v>
      </c>
      <c r="G181" s="3">
        <f>Kostenersätze_PLAN!$C$9*'Aufteilung Kostenersätze_PLAN'!E181</f>
        <v>698.18443289652896</v>
      </c>
      <c r="H181" s="3">
        <f>Kostenersätze_PLAN!$D$9*'Aufteilung Kostenersätze_PLAN'!E181</f>
        <v>5458.1096042495383</v>
      </c>
      <c r="I181" s="3">
        <f>Kostenersätze_PLAN!$E$9*'Aufteilung Kostenersätze_PLAN'!E181</f>
        <v>509.73529451451333</v>
      </c>
      <c r="K181" s="3">
        <f t="shared" si="16"/>
        <v>6576.756359439114</v>
      </c>
      <c r="L181" s="3">
        <f t="shared" si="17"/>
        <v>509.73529451451333</v>
      </c>
      <c r="M181" s="3">
        <f t="shared" si="18"/>
        <v>7086.4916539536271</v>
      </c>
      <c r="O181" s="3">
        <f t="shared" si="19"/>
        <v>7086.4916539536271</v>
      </c>
      <c r="P181" s="3">
        <f t="shared" si="20"/>
        <v>590.54</v>
      </c>
    </row>
    <row r="182" spans="1:16" x14ac:dyDescent="0.25">
      <c r="A182">
        <v>61760</v>
      </c>
      <c r="B182" t="s">
        <v>184</v>
      </c>
      <c r="C182" t="s">
        <v>160</v>
      </c>
      <c r="D182" s="3">
        <v>19755712.420000002</v>
      </c>
      <c r="E182" s="9">
        <f t="shared" si="22"/>
        <v>0.14042858298053706</v>
      </c>
      <c r="F182" s="3">
        <f>Kostenersätze_PLAN!$B$9*'Aufteilung Kostenersätze_PLAN'!E182</f>
        <v>3475.0347141973698</v>
      </c>
      <c r="G182" s="3">
        <f>Kostenersätze_PLAN!$C$9*'Aufteilung Kostenersätze_PLAN'!E182</f>
        <v>5770.3509032532484</v>
      </c>
      <c r="H182" s="3">
        <f>Kostenersätze_PLAN!$D$9*'Aufteilung Kostenersätze_PLAN'!E182</f>
        <v>45110.154568003883</v>
      </c>
      <c r="I182" s="3">
        <f>Kostenersätze_PLAN!$E$9*'Aufteilung Kostenersätze_PLAN'!E182</f>
        <v>4212.857489416112</v>
      </c>
      <c r="K182" s="3">
        <f t="shared" si="16"/>
        <v>54355.540185454505</v>
      </c>
      <c r="L182" s="3">
        <f t="shared" si="17"/>
        <v>4212.857489416112</v>
      </c>
      <c r="M182" s="3">
        <f t="shared" si="18"/>
        <v>58568.397674870619</v>
      </c>
      <c r="O182" s="3">
        <f t="shared" si="19"/>
        <v>58568.397674870619</v>
      </c>
      <c r="P182" s="3">
        <f t="shared" si="20"/>
        <v>4880.7</v>
      </c>
    </row>
    <row r="183" spans="1:16" x14ac:dyDescent="0.25">
      <c r="A183">
        <v>61761</v>
      </c>
      <c r="B183" t="s">
        <v>185</v>
      </c>
      <c r="C183" t="s">
        <v>160</v>
      </c>
      <c r="D183" s="3">
        <v>1753172.06</v>
      </c>
      <c r="E183" s="9">
        <f t="shared" si="22"/>
        <v>1.2461988860377889E-2</v>
      </c>
      <c r="F183" s="3">
        <f>Kostenersätze_PLAN!$B$9*'Aufteilung Kostenersätze_PLAN'!E183</f>
        <v>308.38340014978382</v>
      </c>
      <c r="G183" s="3">
        <f>Kostenersätze_PLAN!$C$9*'Aufteilung Kostenersätze_PLAN'!E183</f>
        <v>512.07558426178787</v>
      </c>
      <c r="H183" s="3">
        <f>Kostenersätze_PLAN!$D$9*'Aufteilung Kostenersätze_PLAN'!E183</f>
        <v>4003.18960559691</v>
      </c>
      <c r="I183" s="3">
        <f>Kostenersätze_PLAN!$E$9*'Aufteilung Kostenersätze_PLAN'!E183</f>
        <v>373.8596658113367</v>
      </c>
      <c r="K183" s="3">
        <f t="shared" si="16"/>
        <v>4823.6485900084817</v>
      </c>
      <c r="L183" s="3">
        <f t="shared" si="17"/>
        <v>373.8596658113367</v>
      </c>
      <c r="M183" s="3">
        <f t="shared" si="18"/>
        <v>5197.5082558198183</v>
      </c>
      <c r="O183" s="3">
        <f t="shared" si="19"/>
        <v>5197.5082558198183</v>
      </c>
      <c r="P183" s="3">
        <f t="shared" si="20"/>
        <v>433.13</v>
      </c>
    </row>
    <row r="184" spans="1:16" x14ac:dyDescent="0.25">
      <c r="A184">
        <v>61762</v>
      </c>
      <c r="B184" t="s">
        <v>186</v>
      </c>
      <c r="C184" t="s">
        <v>160</v>
      </c>
      <c r="D184" s="3">
        <v>2660907.38</v>
      </c>
      <c r="E184" s="9">
        <f t="shared" si="22"/>
        <v>1.8914400294547992E-2</v>
      </c>
      <c r="F184" s="3">
        <f>Kostenersätze_PLAN!$B$9*'Aufteilung Kostenersätze_PLAN'!E184</f>
        <v>468.05426806086149</v>
      </c>
      <c r="G184" s="3">
        <f>Kostenersätze_PLAN!$C$9*'Aufteilung Kostenersätze_PLAN'!E184</f>
        <v>777.21162250327154</v>
      </c>
      <c r="H184" s="3">
        <f>Kostenersätze_PLAN!$D$9*'Aufteilung Kostenersätze_PLAN'!E184</f>
        <v>6075.9106354182404</v>
      </c>
      <c r="I184" s="3">
        <f>Kostenersätze_PLAN!$E$9*'Aufteilung Kostenersätze_PLAN'!E184</f>
        <v>567.43200883643976</v>
      </c>
      <c r="K184" s="3">
        <f t="shared" si="16"/>
        <v>7321.1765259823733</v>
      </c>
      <c r="L184" s="3">
        <f t="shared" si="17"/>
        <v>567.43200883643976</v>
      </c>
      <c r="M184" s="3">
        <f t="shared" si="18"/>
        <v>7888.6085348188135</v>
      </c>
      <c r="O184" s="3">
        <f t="shared" si="19"/>
        <v>7888.6085348188135</v>
      </c>
      <c r="P184" s="3">
        <f t="shared" si="20"/>
        <v>657.38</v>
      </c>
    </row>
    <row r="185" spans="1:16" x14ac:dyDescent="0.25">
      <c r="A185">
        <v>61763</v>
      </c>
      <c r="B185" t="s">
        <v>187</v>
      </c>
      <c r="C185" t="s">
        <v>160</v>
      </c>
      <c r="D185" s="3">
        <v>5756454.1699999999</v>
      </c>
      <c r="E185" s="9">
        <f t="shared" si="22"/>
        <v>4.0918327059020002E-2</v>
      </c>
      <c r="F185" s="3">
        <f>Kostenersätze_PLAN!$B$9*'Aufteilung Kostenersätze_PLAN'!E185</f>
        <v>1012.5617161335559</v>
      </c>
      <c r="G185" s="3">
        <f>Kostenersätze_PLAN!$C$9*'Aufteilung Kostenersätze_PLAN'!E185</f>
        <v>1681.3749771821908</v>
      </c>
      <c r="H185" s="3">
        <f>Kostenersätze_PLAN!$D$9*'Aufteilung Kostenersätze_PLAN'!E185</f>
        <v>13144.276037823112</v>
      </c>
      <c r="I185" s="3">
        <f>Kostenersätze_PLAN!$E$9*'Aufteilung Kostenersätze_PLAN'!E185</f>
        <v>1227.5498117705999</v>
      </c>
      <c r="K185" s="3">
        <f t="shared" si="16"/>
        <v>15838.212731138859</v>
      </c>
      <c r="L185" s="3">
        <f t="shared" si="17"/>
        <v>1227.5498117705999</v>
      </c>
      <c r="M185" s="3">
        <f t="shared" si="18"/>
        <v>17065.762542909459</v>
      </c>
      <c r="O185" s="3">
        <f t="shared" si="19"/>
        <v>17065.762542909459</v>
      </c>
      <c r="P185" s="3">
        <f t="shared" si="20"/>
        <v>1422.15</v>
      </c>
    </row>
    <row r="186" spans="1:16" x14ac:dyDescent="0.25">
      <c r="A186">
        <v>61764</v>
      </c>
      <c r="B186" t="s">
        <v>188</v>
      </c>
      <c r="C186" t="s">
        <v>160</v>
      </c>
      <c r="D186" s="3">
        <v>5547479.7300000004</v>
      </c>
      <c r="E186" s="9">
        <f t="shared" si="22"/>
        <v>3.9432884070963431E-2</v>
      </c>
      <c r="F186" s="3">
        <f>Kostenersätze_PLAN!$B$9*'Aufteilung Kostenersätze_PLAN'!E186</f>
        <v>975.80306031080875</v>
      </c>
      <c r="G186" s="3">
        <f>Kostenersätze_PLAN!$C$9*'Aufteilung Kostenersätze_PLAN'!E186</f>
        <v>1620.3366393599583</v>
      </c>
      <c r="H186" s="3">
        <f>Kostenersätze_PLAN!$D$9*'Aufteilung Kostenersätze_PLAN'!E186</f>
        <v>12667.104215883724</v>
      </c>
      <c r="I186" s="3">
        <f>Kostenersätze_PLAN!$E$9*'Aufteilung Kostenersätze_PLAN'!E186</f>
        <v>1182.9865221289028</v>
      </c>
      <c r="K186" s="3">
        <f t="shared" si="16"/>
        <v>15263.243915554493</v>
      </c>
      <c r="L186" s="3">
        <f t="shared" si="17"/>
        <v>1182.9865221289028</v>
      </c>
      <c r="M186" s="3">
        <f t="shared" si="18"/>
        <v>16446.230437683396</v>
      </c>
      <c r="O186" s="3">
        <f t="shared" si="19"/>
        <v>16446.230437683396</v>
      </c>
      <c r="P186" s="3">
        <f t="shared" si="20"/>
        <v>1370.52</v>
      </c>
    </row>
    <row r="187" spans="1:16" x14ac:dyDescent="0.25">
      <c r="A187">
        <v>61765</v>
      </c>
      <c r="B187" t="s">
        <v>189</v>
      </c>
      <c r="C187" t="s">
        <v>160</v>
      </c>
      <c r="D187" s="3">
        <v>8870671.1300000008</v>
      </c>
      <c r="E187" s="9">
        <f t="shared" si="22"/>
        <v>6.3054966097358264E-2</v>
      </c>
      <c r="F187" s="3">
        <f>Kostenersätze_PLAN!$B$9*'Aufteilung Kostenersätze_PLAN'!E187</f>
        <v>1560.3532517395499</v>
      </c>
      <c r="G187" s="3">
        <f>Kostenersätze_PLAN!$C$9*'Aufteilung Kostenersätze_PLAN'!E187</f>
        <v>2590.9916119065483</v>
      </c>
      <c r="H187" s="3">
        <f>Kostenersätze_PLAN!$D$9*'Aufteilung Kostenersätze_PLAN'!E187</f>
        <v>20255.27286938659</v>
      </c>
      <c r="I187" s="3">
        <f>Kostenersätze_PLAN!$E$9*'Aufteilung Kostenersätze_PLAN'!E187</f>
        <v>1891.648982920748</v>
      </c>
      <c r="K187" s="3">
        <f t="shared" si="16"/>
        <v>24406.61773303269</v>
      </c>
      <c r="L187" s="3">
        <f t="shared" si="17"/>
        <v>1891.648982920748</v>
      </c>
      <c r="M187" s="3">
        <f t="shared" si="18"/>
        <v>26298.266715953439</v>
      </c>
      <c r="O187" s="3">
        <f t="shared" si="19"/>
        <v>26298.266715953439</v>
      </c>
      <c r="P187" s="3">
        <f t="shared" si="20"/>
        <v>2191.52</v>
      </c>
    </row>
    <row r="188" spans="1:16" x14ac:dyDescent="0.25">
      <c r="A188">
        <v>61766</v>
      </c>
      <c r="B188" t="s">
        <v>160</v>
      </c>
      <c r="C188" t="s">
        <v>160</v>
      </c>
      <c r="D188" s="3">
        <v>26649652.82</v>
      </c>
      <c r="E188" s="9">
        <f t="shared" si="22"/>
        <v>0.18943244884690794</v>
      </c>
      <c r="F188" s="3">
        <f>Kostenersätze_PLAN!$B$9*'Aufteilung Kostenersätze_PLAN'!E188</f>
        <v>4687.6805402904238</v>
      </c>
      <c r="G188" s="3">
        <f>Kostenersätze_PLAN!$C$9*'Aufteilung Kostenersätze_PLAN'!E188</f>
        <v>7783.968755568294</v>
      </c>
      <c r="H188" s="3">
        <f>Kostenersätze_PLAN!$D$9*'Aufteilung Kostenersätze_PLAN'!E188</f>
        <v>60851.764407989933</v>
      </c>
      <c r="I188" s="3">
        <f>Kostenersätze_PLAN!$E$9*'Aufteilung Kostenersätze_PLAN'!E188</f>
        <v>5682.9734654072381</v>
      </c>
      <c r="K188" s="3">
        <f t="shared" si="16"/>
        <v>73323.413703848651</v>
      </c>
      <c r="L188" s="3">
        <f t="shared" si="17"/>
        <v>5682.9734654072381</v>
      </c>
      <c r="M188" s="3">
        <f t="shared" si="18"/>
        <v>79006.38716925589</v>
      </c>
      <c r="O188" s="3">
        <f t="shared" si="19"/>
        <v>79006.38716925589</v>
      </c>
      <c r="P188" s="3">
        <f t="shared" si="20"/>
        <v>6583.87</v>
      </c>
    </row>
    <row r="189" spans="1:16" x14ac:dyDescent="0.25">
      <c r="A189">
        <v>62007</v>
      </c>
      <c r="B189" t="s">
        <v>190</v>
      </c>
      <c r="C189" t="s">
        <v>191</v>
      </c>
      <c r="D189" s="3">
        <v>11279498.220000001</v>
      </c>
      <c r="E189" s="9">
        <f>D189/SUM($D$189:$D$208)</f>
        <v>0.10532355945599567</v>
      </c>
      <c r="F189" s="3">
        <f>Kostenersätze_PLAN!$B$10*'Aufteilung Kostenersätze_PLAN'!E189</f>
        <v>2325.5306762649207</v>
      </c>
      <c r="G189" s="3">
        <f>Kostenersätze_PLAN!$C$10*'Aufteilung Kostenersätze_PLAN'!E189</f>
        <v>5198.5602476290342</v>
      </c>
      <c r="H189" s="3">
        <f>Kostenersätze_PLAN!$D$10*'Aufteilung Kostenersätze_PLAN'!E189</f>
        <v>35496.251331419116</v>
      </c>
      <c r="I189" s="3">
        <f>Kostenersätze_PLAN!$E$10*'Aufteilung Kostenersätze_PLAN'!E189</f>
        <v>3159.7067836798701</v>
      </c>
      <c r="K189" s="3">
        <f t="shared" si="16"/>
        <v>43020.342255313073</v>
      </c>
      <c r="L189" s="3">
        <f t="shared" si="17"/>
        <v>3159.7067836798701</v>
      </c>
      <c r="M189" s="3">
        <f t="shared" si="18"/>
        <v>46180.04903899294</v>
      </c>
      <c r="O189" s="3">
        <f t="shared" si="19"/>
        <v>46180.04903899294</v>
      </c>
      <c r="P189" s="3">
        <f t="shared" si="20"/>
        <v>3848.34</v>
      </c>
    </row>
    <row r="190" spans="1:16" x14ac:dyDescent="0.25">
      <c r="A190">
        <v>62008</v>
      </c>
      <c r="B190" t="s">
        <v>192</v>
      </c>
      <c r="C190" t="s">
        <v>191</v>
      </c>
      <c r="D190" s="3">
        <v>1591212.1</v>
      </c>
      <c r="E190" s="9">
        <f t="shared" ref="E190:E208" si="23">D190/SUM($D$189:$D$208)</f>
        <v>1.4858118592925292E-2</v>
      </c>
      <c r="F190" s="3">
        <f>Kostenersätze_PLAN!$B$10*'Aufteilung Kostenersätze_PLAN'!E190</f>
        <v>328.06535173990437</v>
      </c>
      <c r="G190" s="3">
        <f>Kostenersätze_PLAN!$C$10*'Aufteilung Kostenersätze_PLAN'!E190</f>
        <v>733.36701750960663</v>
      </c>
      <c r="H190" s="3">
        <f>Kostenersätze_PLAN!$D$10*'Aufteilung Kostenersätze_PLAN'!E190</f>
        <v>5007.4979863062745</v>
      </c>
      <c r="I190" s="3">
        <f>Kostenersätze_PLAN!$E$10*'Aufteilung Kostenersätze_PLAN'!E190</f>
        <v>445.74355778775879</v>
      </c>
      <c r="K190" s="3">
        <f t="shared" si="16"/>
        <v>6068.9303555557854</v>
      </c>
      <c r="L190" s="3">
        <f t="shared" si="17"/>
        <v>445.74355778775879</v>
      </c>
      <c r="M190" s="3">
        <f t="shared" si="18"/>
        <v>6514.673913343544</v>
      </c>
      <c r="O190" s="3">
        <f t="shared" si="19"/>
        <v>6514.673913343544</v>
      </c>
      <c r="P190" s="3">
        <f t="shared" si="20"/>
        <v>542.89</v>
      </c>
    </row>
    <row r="191" spans="1:16" x14ac:dyDescent="0.25">
      <c r="A191">
        <v>62010</v>
      </c>
      <c r="B191" t="s">
        <v>193</v>
      </c>
      <c r="C191" t="s">
        <v>191</v>
      </c>
      <c r="D191" s="3">
        <v>592014.30000000005</v>
      </c>
      <c r="E191" s="9">
        <f t="shared" si="23"/>
        <v>5.527998862067258E-3</v>
      </c>
      <c r="F191" s="3">
        <f>Kostenersätze_PLAN!$B$10*'Aufteilung Kostenersätze_PLAN'!E191</f>
        <v>122.05750544792443</v>
      </c>
      <c r="G191" s="3">
        <f>Kostenersätze_PLAN!$C$10*'Aufteilung Kostenersätze_PLAN'!E191</f>
        <v>272.85096783391572</v>
      </c>
      <c r="H191" s="3">
        <f>Kostenersätze_PLAN!$D$10*'Aufteilung Kostenersätze_PLAN'!E191</f>
        <v>1863.0517044927694</v>
      </c>
      <c r="I191" s="3">
        <f>Kostenersätze_PLAN!$E$10*'Aufteilung Kostenersätze_PLAN'!E191</f>
        <v>165.83996586201775</v>
      </c>
      <c r="K191" s="3">
        <f t="shared" si="16"/>
        <v>2257.9601777746097</v>
      </c>
      <c r="L191" s="3">
        <f t="shared" si="17"/>
        <v>165.83996586201775</v>
      </c>
      <c r="M191" s="3">
        <f t="shared" si="18"/>
        <v>2423.8001436366276</v>
      </c>
      <c r="O191" s="3">
        <f t="shared" si="19"/>
        <v>2423.8001436366276</v>
      </c>
      <c r="P191" s="3">
        <f t="shared" si="20"/>
        <v>201.98</v>
      </c>
    </row>
    <row r="192" spans="1:16" x14ac:dyDescent="0.25">
      <c r="A192">
        <v>62014</v>
      </c>
      <c r="B192" t="s">
        <v>194</v>
      </c>
      <c r="C192" t="s">
        <v>191</v>
      </c>
      <c r="D192" s="3">
        <v>2737588.67</v>
      </c>
      <c r="E192" s="9">
        <f t="shared" si="23"/>
        <v>2.55625363315856E-2</v>
      </c>
      <c r="F192" s="3">
        <f>Kostenersätze_PLAN!$B$10*'Aufteilung Kostenersätze_PLAN'!E192</f>
        <v>564.41752167591414</v>
      </c>
      <c r="G192" s="3">
        <f>Kostenersätze_PLAN!$C$10*'Aufteilung Kostenersätze_PLAN'!E192</f>
        <v>1261.7156682544021</v>
      </c>
      <c r="H192" s="3">
        <f>Kostenersätze_PLAN!$D$10*'Aufteilung Kostenersätze_PLAN'!E192</f>
        <v>8615.1115570073107</v>
      </c>
      <c r="I192" s="3">
        <f>Kostenersätze_PLAN!$E$10*'Aufteilung Kostenersätze_PLAN'!E192</f>
        <v>766.87608994756795</v>
      </c>
      <c r="K192" s="3">
        <f t="shared" si="16"/>
        <v>10441.244746937627</v>
      </c>
      <c r="L192" s="3">
        <f t="shared" si="17"/>
        <v>766.87608994756795</v>
      </c>
      <c r="M192" s="3">
        <f t="shared" si="18"/>
        <v>11208.120836885195</v>
      </c>
      <c r="O192" s="3">
        <f t="shared" si="19"/>
        <v>11208.120836885195</v>
      </c>
      <c r="P192" s="3">
        <f t="shared" si="20"/>
        <v>934.01</v>
      </c>
    </row>
    <row r="193" spans="1:16" x14ac:dyDescent="0.25">
      <c r="A193">
        <v>62021</v>
      </c>
      <c r="B193" t="s">
        <v>195</v>
      </c>
      <c r="C193" t="s">
        <v>191</v>
      </c>
      <c r="D193" s="3">
        <v>495593.26</v>
      </c>
      <c r="E193" s="9">
        <f t="shared" si="23"/>
        <v>4.6276567598590142E-3</v>
      </c>
      <c r="F193" s="3">
        <f>Kostenersätze_PLAN!$B$10*'Aufteilung Kostenersätze_PLAN'!E193</f>
        <v>102.17806737506952</v>
      </c>
      <c r="G193" s="3">
        <f>Kostenersätze_PLAN!$C$10*'Aufteilung Kostenersätze_PLAN'!E193</f>
        <v>228.41188235312123</v>
      </c>
      <c r="H193" s="3">
        <f>Kostenersätze_PLAN!$D$10*'Aufteilung Kostenersätze_PLAN'!E193</f>
        <v>1559.6175088644447</v>
      </c>
      <c r="I193" s="3">
        <f>Kostenersätze_PLAN!$E$10*'Aufteilung Kostenersätze_PLAN'!E193</f>
        <v>138.82970279577043</v>
      </c>
      <c r="K193" s="3">
        <f t="shared" si="16"/>
        <v>1890.2074585926355</v>
      </c>
      <c r="L193" s="3">
        <f t="shared" si="17"/>
        <v>138.82970279577043</v>
      </c>
      <c r="M193" s="3">
        <f t="shared" si="18"/>
        <v>2029.0371613884058</v>
      </c>
      <c r="O193" s="3">
        <f t="shared" si="19"/>
        <v>2029.0371613884058</v>
      </c>
      <c r="P193" s="3">
        <f t="shared" si="20"/>
        <v>169.09</v>
      </c>
    </row>
    <row r="194" spans="1:16" x14ac:dyDescent="0.25">
      <c r="A194">
        <v>62026</v>
      </c>
      <c r="B194" t="s">
        <v>196</v>
      </c>
      <c r="C194" t="s">
        <v>191</v>
      </c>
      <c r="D194" s="3">
        <v>1117007.9099999999</v>
      </c>
      <c r="E194" s="9">
        <f t="shared" si="23"/>
        <v>1.0430184634729474E-2</v>
      </c>
      <c r="F194" s="3">
        <f>Kostenersätze_PLAN!$B$10*'Aufteilung Kostenersätze_PLAN'!E194</f>
        <v>230.29713819446533</v>
      </c>
      <c r="G194" s="3">
        <f>Kostenersätze_PLAN!$C$10*'Aufteilung Kostenersätze_PLAN'!E194</f>
        <v>514.81305320097738</v>
      </c>
      <c r="H194" s="3">
        <f>Kostenersätze_PLAN!$D$10*'Aufteilung Kostenersätze_PLAN'!E194</f>
        <v>3515.191255781162</v>
      </c>
      <c r="I194" s="3">
        <f>Kostenersätze_PLAN!$E$10*'Aufteilung Kostenersätze_PLAN'!E194</f>
        <v>312.90553904188425</v>
      </c>
      <c r="K194" s="3">
        <f t="shared" si="16"/>
        <v>4260.3014471766046</v>
      </c>
      <c r="L194" s="3">
        <f t="shared" si="17"/>
        <v>312.90553904188425</v>
      </c>
      <c r="M194" s="3">
        <f t="shared" si="18"/>
        <v>4573.206986218489</v>
      </c>
      <c r="O194" s="3">
        <f t="shared" si="19"/>
        <v>4573.206986218489</v>
      </c>
      <c r="P194" s="3">
        <f t="shared" si="20"/>
        <v>381.1</v>
      </c>
    </row>
    <row r="195" spans="1:16" x14ac:dyDescent="0.25">
      <c r="A195">
        <v>62032</v>
      </c>
      <c r="B195" t="s">
        <v>197</v>
      </c>
      <c r="C195" t="s">
        <v>191</v>
      </c>
      <c r="D195" s="3">
        <v>1442853.75</v>
      </c>
      <c r="E195" s="9">
        <f t="shared" si="23"/>
        <v>1.3472806126692338E-2</v>
      </c>
      <c r="F195" s="3">
        <f>Kostenersätze_PLAN!$B$10*'Aufteilung Kostenersätze_PLAN'!E195</f>
        <v>297.47783026724721</v>
      </c>
      <c r="G195" s="3">
        <f>Kostenersätze_PLAN!$C$10*'Aufteilung Kostenersätze_PLAN'!E195</f>
        <v>664.99076480128042</v>
      </c>
      <c r="H195" s="3">
        <f>Kostenersätze_PLAN!$D$10*'Aufteilung Kostenersätze_PLAN'!E195</f>
        <v>4540.6185936239781</v>
      </c>
      <c r="I195" s="3">
        <f>Kostenersätze_PLAN!$E$10*'Aufteilung Kostenersätze_PLAN'!E195</f>
        <v>404.18418380077014</v>
      </c>
      <c r="K195" s="3">
        <f t="shared" si="16"/>
        <v>5503.0871886925061</v>
      </c>
      <c r="L195" s="3">
        <f t="shared" si="17"/>
        <v>404.18418380077014</v>
      </c>
      <c r="M195" s="3">
        <f t="shared" si="18"/>
        <v>5907.2713724932764</v>
      </c>
      <c r="O195" s="3">
        <f t="shared" si="19"/>
        <v>5907.2713724932764</v>
      </c>
      <c r="P195" s="3">
        <f t="shared" si="20"/>
        <v>492.27</v>
      </c>
    </row>
    <row r="196" spans="1:16" x14ac:dyDescent="0.25">
      <c r="A196">
        <v>62034</v>
      </c>
      <c r="B196" t="s">
        <v>198</v>
      </c>
      <c r="C196" t="s">
        <v>191</v>
      </c>
      <c r="D196" s="3">
        <v>1560886.49</v>
      </c>
      <c r="E196" s="9">
        <f t="shared" si="23"/>
        <v>1.4574949862758646E-2</v>
      </c>
      <c r="F196" s="3">
        <f>Kostenersätze_PLAN!$B$10*'Aufteilung Kostenersätze_PLAN'!E196</f>
        <v>321.81302251781182</v>
      </c>
      <c r="G196" s="3">
        <f>Kostenersätze_PLAN!$C$10*'Aufteilung Kostenersätze_PLAN'!E196</f>
        <v>719.39037532604129</v>
      </c>
      <c r="H196" s="3">
        <f>Kostenersätze_PLAN!$D$10*'Aufteilung Kostenersätze_PLAN'!E196</f>
        <v>4912.0641776967814</v>
      </c>
      <c r="I196" s="3">
        <f>Kostenersätze_PLAN!$E$10*'Aufteilung Kostenersätze_PLAN'!E196</f>
        <v>437.24849588275936</v>
      </c>
      <c r="K196" s="3">
        <f t="shared" ref="K196:K259" si="24">F196+G196+H196</f>
        <v>5953.2675755406344</v>
      </c>
      <c r="L196" s="3">
        <f t="shared" ref="L196:L259" si="25">I196</f>
        <v>437.24849588275936</v>
      </c>
      <c r="M196" s="3">
        <f t="shared" ref="M196:M259" si="26">K196+L196</f>
        <v>6390.5160714233934</v>
      </c>
      <c r="O196" s="3">
        <f t="shared" ref="O196:O259" si="27">F196+G196+H196+I196</f>
        <v>6390.5160714233934</v>
      </c>
      <c r="P196" s="3">
        <f t="shared" ref="P196:P259" si="28">ROUND(O196/12,2)</f>
        <v>532.54</v>
      </c>
    </row>
    <row r="197" spans="1:16" x14ac:dyDescent="0.25">
      <c r="A197">
        <v>62036</v>
      </c>
      <c r="B197" t="s">
        <v>199</v>
      </c>
      <c r="C197" t="s">
        <v>191</v>
      </c>
      <c r="D197" s="3">
        <v>1670501.91</v>
      </c>
      <c r="E197" s="9">
        <f t="shared" si="23"/>
        <v>1.5598495944373608E-2</v>
      </c>
      <c r="F197" s="3">
        <f>Kostenersätze_PLAN!$B$10*'Aufteilung Kostenersätze_PLAN'!E197</f>
        <v>344.41278864478971</v>
      </c>
      <c r="G197" s="3">
        <f>Kostenersätze_PLAN!$C$10*'Aufteilung Kostenersätze_PLAN'!E197</f>
        <v>769.91056282239254</v>
      </c>
      <c r="H197" s="3">
        <f>Kostenersätze_PLAN!$D$10*'Aufteilung Kostenersätze_PLAN'!E197</f>
        <v>5257.0207016687373</v>
      </c>
      <c r="I197" s="3">
        <f>Kostenersätze_PLAN!$E$10*'Aufteilung Kostenersätze_PLAN'!E197</f>
        <v>467.95487833120825</v>
      </c>
      <c r="K197" s="3">
        <f t="shared" si="24"/>
        <v>6371.3440531359192</v>
      </c>
      <c r="L197" s="3">
        <f t="shared" si="25"/>
        <v>467.95487833120825</v>
      </c>
      <c r="M197" s="3">
        <f t="shared" si="26"/>
        <v>6839.2989314671277</v>
      </c>
      <c r="O197" s="3">
        <f t="shared" si="27"/>
        <v>6839.2989314671277</v>
      </c>
      <c r="P197" s="3">
        <f t="shared" si="28"/>
        <v>569.94000000000005</v>
      </c>
    </row>
    <row r="198" spans="1:16" x14ac:dyDescent="0.25">
      <c r="A198">
        <v>62038</v>
      </c>
      <c r="B198" t="s">
        <v>200</v>
      </c>
      <c r="C198" t="s">
        <v>191</v>
      </c>
      <c r="D198" s="3">
        <v>12674142.51</v>
      </c>
      <c r="E198" s="9">
        <f t="shared" si="23"/>
        <v>0.11834620442945086</v>
      </c>
      <c r="F198" s="3">
        <f>Kostenersätze_PLAN!$B$10*'Aufteilung Kostenersätze_PLAN'!E198</f>
        <v>2613.0690060393731</v>
      </c>
      <c r="G198" s="3">
        <f>Kostenersätze_PLAN!$C$10*'Aufteilung Kostenersätze_PLAN'!E198</f>
        <v>5841.3319582288359</v>
      </c>
      <c r="H198" s="3">
        <f>Kostenersätze_PLAN!$D$10*'Aufteilung Kostenersätze_PLAN'!E198</f>
        <v>39885.156163017957</v>
      </c>
      <c r="I198" s="3">
        <f>Kostenersätze_PLAN!$E$10*'Aufteilung Kostenersätze_PLAN'!E198</f>
        <v>3550.386132883526</v>
      </c>
      <c r="K198" s="3">
        <f t="shared" si="24"/>
        <v>48339.557127286163</v>
      </c>
      <c r="L198" s="3">
        <f t="shared" si="25"/>
        <v>3550.386132883526</v>
      </c>
      <c r="M198" s="3">
        <f t="shared" si="26"/>
        <v>51889.94326016969</v>
      </c>
      <c r="O198" s="3">
        <f t="shared" si="27"/>
        <v>51889.94326016969</v>
      </c>
      <c r="P198" s="3">
        <f t="shared" si="28"/>
        <v>4324.16</v>
      </c>
    </row>
    <row r="199" spans="1:16" x14ac:dyDescent="0.25">
      <c r="A199">
        <v>62039</v>
      </c>
      <c r="B199" t="s">
        <v>201</v>
      </c>
      <c r="C199" t="s">
        <v>191</v>
      </c>
      <c r="D199" s="3">
        <v>2288608.38</v>
      </c>
      <c r="E199" s="9">
        <f t="shared" si="23"/>
        <v>2.1370133323397069E-2</v>
      </c>
      <c r="F199" s="3">
        <f>Kostenersätze_PLAN!$B$10*'Aufteilung Kostenersätze_PLAN'!E199</f>
        <v>471.84980128016412</v>
      </c>
      <c r="G199" s="3">
        <f>Kostenersätze_PLAN!$C$10*'Aufteilung Kostenersätze_PLAN'!E199</f>
        <v>1054.7870405762326</v>
      </c>
      <c r="H199" s="3">
        <f>Kostenersätze_PLAN!$D$10*'Aufteilung Kostenersätze_PLAN'!E199</f>
        <v>7202.1837027846032</v>
      </c>
      <c r="I199" s="3">
        <f>Kostenersätze_PLAN!$E$10*'Aufteilung Kostenersätze_PLAN'!E199</f>
        <v>641.10399970191202</v>
      </c>
      <c r="K199" s="3">
        <f t="shared" si="24"/>
        <v>8728.8205446409993</v>
      </c>
      <c r="L199" s="3">
        <f t="shared" si="25"/>
        <v>641.10399970191202</v>
      </c>
      <c r="M199" s="3">
        <f t="shared" si="26"/>
        <v>9369.9245443429118</v>
      </c>
      <c r="O199" s="3">
        <f t="shared" si="27"/>
        <v>9369.9245443429118</v>
      </c>
      <c r="P199" s="3">
        <f t="shared" si="28"/>
        <v>780.83</v>
      </c>
    </row>
    <row r="200" spans="1:16" x14ac:dyDescent="0.25">
      <c r="A200">
        <v>62040</v>
      </c>
      <c r="B200" t="s">
        <v>202</v>
      </c>
      <c r="C200" t="s">
        <v>191</v>
      </c>
      <c r="D200" s="3">
        <v>15902367.57</v>
      </c>
      <c r="E200" s="9">
        <f t="shared" si="23"/>
        <v>0.14849011220022093</v>
      </c>
      <c r="F200" s="3">
        <f>Kostenersätze_PLAN!$B$10*'Aufteilung Kostenersätze_PLAN'!E200</f>
        <v>3278.6426211498124</v>
      </c>
      <c r="G200" s="3">
        <f>Kostenersätze_PLAN!$C$10*'Aufteilung Kostenersätze_PLAN'!E200</f>
        <v>7329.1749579785046</v>
      </c>
      <c r="H200" s="3">
        <f>Kostenersätze_PLAN!$D$10*'Aufteilung Kostenersätze_PLAN'!E200</f>
        <v>50044.286103830658</v>
      </c>
      <c r="I200" s="3">
        <f>Kostenersätze_PLAN!$E$10*'Aufteilung Kostenersätze_PLAN'!E200</f>
        <v>4454.7033660066281</v>
      </c>
      <c r="K200" s="3">
        <f t="shared" si="24"/>
        <v>60652.103682958972</v>
      </c>
      <c r="L200" s="3">
        <f t="shared" si="25"/>
        <v>4454.7033660066281</v>
      </c>
      <c r="M200" s="3">
        <f t="shared" si="26"/>
        <v>65106.807048965602</v>
      </c>
      <c r="O200" s="3">
        <f t="shared" si="27"/>
        <v>65106.807048965602</v>
      </c>
      <c r="P200" s="3">
        <f t="shared" si="28"/>
        <v>5425.57</v>
      </c>
    </row>
    <row r="201" spans="1:16" x14ac:dyDescent="0.25">
      <c r="A201">
        <v>62041</v>
      </c>
      <c r="B201" t="s">
        <v>203</v>
      </c>
      <c r="C201" t="s">
        <v>191</v>
      </c>
      <c r="D201" s="3">
        <v>19677128.559999999</v>
      </c>
      <c r="E201" s="9">
        <f t="shared" si="23"/>
        <v>0.18373735953410436</v>
      </c>
      <c r="F201" s="3">
        <f>Kostenersätze_PLAN!$B$10*'Aufteilung Kostenersätze_PLAN'!E201</f>
        <v>4056.8973188852174</v>
      </c>
      <c r="G201" s="3">
        <f>Kostenersätze_PLAN!$C$10*'Aufteilung Kostenersätze_PLAN'!E201</f>
        <v>9068.908591884323</v>
      </c>
      <c r="H201" s="3">
        <f>Kostenersätze_PLAN!$D$10*'Aufteilung Kostenersätze_PLAN'!E201</f>
        <v>61923.348647543389</v>
      </c>
      <c r="I201" s="3">
        <f>Kostenersätze_PLAN!$E$10*'Aufteilung Kostenersätze_PLAN'!E201</f>
        <v>5512.1207860231307</v>
      </c>
      <c r="K201" s="3">
        <f t="shared" si="24"/>
        <v>75049.154558312934</v>
      </c>
      <c r="L201" s="3">
        <f t="shared" si="25"/>
        <v>5512.1207860231307</v>
      </c>
      <c r="M201" s="3">
        <f t="shared" si="26"/>
        <v>80561.275344336071</v>
      </c>
      <c r="O201" s="3">
        <f t="shared" si="27"/>
        <v>80561.275344336071</v>
      </c>
      <c r="P201" s="3">
        <f t="shared" si="28"/>
        <v>6713.44</v>
      </c>
    </row>
    <row r="202" spans="1:16" x14ac:dyDescent="0.25">
      <c r="A202">
        <v>62042</v>
      </c>
      <c r="B202" t="s">
        <v>204</v>
      </c>
      <c r="C202" t="s">
        <v>191</v>
      </c>
      <c r="D202" s="3">
        <v>5429107.0700000003</v>
      </c>
      <c r="E202" s="9">
        <f t="shared" si="23"/>
        <v>5.0694886432644116E-2</v>
      </c>
      <c r="F202" s="3">
        <f>Kostenersätze_PLAN!$B$10*'Aufteilung Kostenersätze_PLAN'!E202</f>
        <v>1119.3365865890232</v>
      </c>
      <c r="G202" s="3">
        <f>Kostenersätze_PLAN!$C$10*'Aufteilung Kostenersätze_PLAN'!E202</f>
        <v>2502.1982045424484</v>
      </c>
      <c r="H202" s="3">
        <f>Kostenersätze_PLAN!$D$10*'Aufteilung Kostenersätze_PLAN'!E202</f>
        <v>17085.241320416153</v>
      </c>
      <c r="I202" s="3">
        <f>Kostenersätze_PLAN!$E$10*'Aufteilung Kostenersätze_PLAN'!E202</f>
        <v>1520.8465929793235</v>
      </c>
      <c r="K202" s="3">
        <f t="shared" si="24"/>
        <v>20706.776111547624</v>
      </c>
      <c r="L202" s="3">
        <f t="shared" si="25"/>
        <v>1520.8465929793235</v>
      </c>
      <c r="M202" s="3">
        <f t="shared" si="26"/>
        <v>22227.622704526948</v>
      </c>
      <c r="O202" s="3">
        <f t="shared" si="27"/>
        <v>22227.622704526948</v>
      </c>
      <c r="P202" s="3">
        <f t="shared" si="28"/>
        <v>1852.3</v>
      </c>
    </row>
    <row r="203" spans="1:16" x14ac:dyDescent="0.25">
      <c r="A203">
        <v>62043</v>
      </c>
      <c r="B203" t="s">
        <v>205</v>
      </c>
      <c r="C203" t="s">
        <v>191</v>
      </c>
      <c r="D203" s="3">
        <v>4493656.9000000004</v>
      </c>
      <c r="E203" s="9">
        <f t="shared" si="23"/>
        <v>4.1960017232220037E-2</v>
      </c>
      <c r="F203" s="3">
        <f>Kostenersätze_PLAN!$B$10*'Aufteilung Kostenersätze_PLAN'!E203</f>
        <v>926.47179561854023</v>
      </c>
      <c r="G203" s="3">
        <f>Kostenersätze_PLAN!$C$10*'Aufteilung Kostenersätze_PLAN'!E203</f>
        <v>2071.0625305479166</v>
      </c>
      <c r="H203" s="3">
        <f>Kostenersätze_PLAN!$D$10*'Aufteilung Kostenersätze_PLAN'!E203</f>
        <v>14141.406967620029</v>
      </c>
      <c r="I203" s="3">
        <f>Kostenersätze_PLAN!$E$10*'Aufteilung Kostenersätze_PLAN'!E203</f>
        <v>1258.8005169666012</v>
      </c>
      <c r="K203" s="3">
        <f t="shared" si="24"/>
        <v>17138.941293786484</v>
      </c>
      <c r="L203" s="3">
        <f t="shared" si="25"/>
        <v>1258.8005169666012</v>
      </c>
      <c r="M203" s="3">
        <f t="shared" si="26"/>
        <v>18397.741810753083</v>
      </c>
      <c r="O203" s="3">
        <f t="shared" si="27"/>
        <v>18397.741810753083</v>
      </c>
      <c r="P203" s="3">
        <f t="shared" si="28"/>
        <v>1533.15</v>
      </c>
    </row>
    <row r="204" spans="1:16" x14ac:dyDescent="0.25">
      <c r="A204">
        <v>62044</v>
      </c>
      <c r="B204" t="s">
        <v>206</v>
      </c>
      <c r="C204" t="s">
        <v>191</v>
      </c>
      <c r="D204" s="3">
        <v>3359864.31</v>
      </c>
      <c r="E204" s="9">
        <f t="shared" si="23"/>
        <v>3.1373103795601542E-2</v>
      </c>
      <c r="F204" s="3">
        <f>Kostenersätze_PLAN!$B$10*'Aufteilung Kostenersätze_PLAN'!E204</f>
        <v>692.71410559189496</v>
      </c>
      <c r="G204" s="3">
        <f>Kostenersätze_PLAN!$C$10*'Aufteilung Kostenersätze_PLAN'!E204</f>
        <v>1548.5136571433009</v>
      </c>
      <c r="H204" s="3">
        <f>Kostenersätze_PLAN!$D$10*'Aufteilung Kostenersätze_PLAN'!E204</f>
        <v>10573.394814297428</v>
      </c>
      <c r="I204" s="3">
        <f>Kostenersätze_PLAN!$E$10*'Aufteilung Kostenersätze_PLAN'!E204</f>
        <v>941.19311386804623</v>
      </c>
      <c r="K204" s="3">
        <f t="shared" si="24"/>
        <v>12814.622577032624</v>
      </c>
      <c r="L204" s="3">
        <f t="shared" si="25"/>
        <v>941.19311386804623</v>
      </c>
      <c r="M204" s="3">
        <f t="shared" si="26"/>
        <v>13755.81569090067</v>
      </c>
      <c r="O204" s="3">
        <f t="shared" si="27"/>
        <v>13755.81569090067</v>
      </c>
      <c r="P204" s="3">
        <f t="shared" si="28"/>
        <v>1146.32</v>
      </c>
    </row>
    <row r="205" spans="1:16" x14ac:dyDescent="0.25">
      <c r="A205">
        <v>62045</v>
      </c>
      <c r="B205" t="s">
        <v>207</v>
      </c>
      <c r="C205" t="s">
        <v>191</v>
      </c>
      <c r="D205" s="3">
        <v>2412768.13</v>
      </c>
      <c r="E205" s="9">
        <f t="shared" si="23"/>
        <v>2.2529488691526784E-2</v>
      </c>
      <c r="F205" s="3">
        <f>Kostenersätze_PLAN!$B$10*'Aufteilung Kostenersätze_PLAN'!E205</f>
        <v>497.44821902452929</v>
      </c>
      <c r="G205" s="3">
        <f>Kostenersätze_PLAN!$C$10*'Aufteilung Kostenersätze_PLAN'!E205</f>
        <v>1112.0105028363789</v>
      </c>
      <c r="H205" s="3">
        <f>Kostenersätze_PLAN!$D$10*'Aufteilung Kostenersätze_PLAN'!E205</f>
        <v>7592.9108083070487</v>
      </c>
      <c r="I205" s="3">
        <f>Kostenersätze_PLAN!$E$10*'Aufteilung Kostenersätze_PLAN'!E205</f>
        <v>675.88466074580356</v>
      </c>
      <c r="K205" s="3">
        <f t="shared" si="24"/>
        <v>9202.3695301679563</v>
      </c>
      <c r="L205" s="3">
        <f t="shared" si="25"/>
        <v>675.88466074580356</v>
      </c>
      <c r="M205" s="3">
        <f t="shared" si="26"/>
        <v>9878.2541909137599</v>
      </c>
      <c r="O205" s="3">
        <f t="shared" si="27"/>
        <v>9878.2541909137599</v>
      </c>
      <c r="P205" s="3">
        <f t="shared" si="28"/>
        <v>823.19</v>
      </c>
    </row>
    <row r="206" spans="1:16" x14ac:dyDescent="0.25">
      <c r="A206">
        <v>62046</v>
      </c>
      <c r="B206" t="s">
        <v>208</v>
      </c>
      <c r="C206" t="s">
        <v>191</v>
      </c>
      <c r="D206" s="3">
        <v>3290421.92</v>
      </c>
      <c r="E206" s="9">
        <f t="shared" si="23"/>
        <v>3.0724677815183114E-2</v>
      </c>
      <c r="F206" s="3">
        <f>Kostenersätze_PLAN!$B$10*'Aufteilung Kostenersätze_PLAN'!E206</f>
        <v>678.39694315892348</v>
      </c>
      <c r="G206" s="3">
        <f>Kostenersätze_PLAN!$C$10*'Aufteilung Kostenersätze_PLAN'!E206</f>
        <v>1516.5086476018082</v>
      </c>
      <c r="H206" s="3">
        <f>Kostenersätze_PLAN!$D$10*'Aufteilung Kostenersätze_PLAN'!E206</f>
        <v>10354.861641950829</v>
      </c>
      <c r="I206" s="3">
        <f>Kostenersätze_PLAN!$E$10*'Aufteilung Kostenersätze_PLAN'!E206</f>
        <v>921.74033445549344</v>
      </c>
      <c r="K206" s="3">
        <f t="shared" si="24"/>
        <v>12549.767232711562</v>
      </c>
      <c r="L206" s="3">
        <f t="shared" si="25"/>
        <v>921.74033445549344</v>
      </c>
      <c r="M206" s="3">
        <f t="shared" si="26"/>
        <v>13471.507567167055</v>
      </c>
      <c r="O206" s="3">
        <f t="shared" si="27"/>
        <v>13471.507567167055</v>
      </c>
      <c r="P206" s="3">
        <f t="shared" si="28"/>
        <v>1122.6300000000001</v>
      </c>
    </row>
    <row r="207" spans="1:16" x14ac:dyDescent="0.25">
      <c r="A207">
        <v>62047</v>
      </c>
      <c r="B207" t="s">
        <v>209</v>
      </c>
      <c r="C207" t="s">
        <v>191</v>
      </c>
      <c r="D207" s="3">
        <v>8842512.8100000005</v>
      </c>
      <c r="E207" s="9">
        <f t="shared" si="23"/>
        <v>8.2567939239804086E-2</v>
      </c>
      <c r="F207" s="3">
        <f>Kostenersätze_PLAN!$B$10*'Aufteilung Kostenersätze_PLAN'!E207</f>
        <v>1823.089502196005</v>
      </c>
      <c r="G207" s="3">
        <f>Kostenersätze_PLAN!$C$10*'Aufteilung Kostenersätze_PLAN'!E207</f>
        <v>4075.38834499825</v>
      </c>
      <c r="H207" s="3">
        <f>Kostenersätze_PLAN!$D$10*'Aufteilung Kostenersätze_PLAN'!E207</f>
        <v>27827.129450538014</v>
      </c>
      <c r="I207" s="3">
        <f>Kostenersätze_PLAN!$E$10*'Aufteilung Kostenersätze_PLAN'!E207</f>
        <v>2477.0381771941225</v>
      </c>
      <c r="K207" s="3">
        <f t="shared" si="24"/>
        <v>33725.607297732269</v>
      </c>
      <c r="L207" s="3">
        <f t="shared" si="25"/>
        <v>2477.0381771941225</v>
      </c>
      <c r="M207" s="3">
        <f t="shared" si="26"/>
        <v>36202.645474926394</v>
      </c>
      <c r="O207" s="3">
        <f t="shared" si="27"/>
        <v>36202.645474926394</v>
      </c>
      <c r="P207" s="3">
        <f t="shared" si="28"/>
        <v>3016.89</v>
      </c>
    </row>
    <row r="208" spans="1:16" x14ac:dyDescent="0.25">
      <c r="A208">
        <v>62048</v>
      </c>
      <c r="B208" t="s">
        <v>210</v>
      </c>
      <c r="C208" t="s">
        <v>191</v>
      </c>
      <c r="D208" s="3">
        <v>6236046.3200000003</v>
      </c>
      <c r="E208" s="9">
        <f t="shared" si="23"/>
        <v>5.8229770734860138E-2</v>
      </c>
      <c r="F208" s="3">
        <f>Kostenersätze_PLAN!$B$10*'Aufteilung Kostenersätze_PLAN'!E208</f>
        <v>1285.7058650051342</v>
      </c>
      <c r="G208" s="3">
        <f>Kostenersätze_PLAN!$C$10*'Aufteilung Kostenersätze_PLAN'!E208</f>
        <v>2874.1050239312267</v>
      </c>
      <c r="H208" s="3">
        <f>Kostenersätze_PLAN!$D$10*'Aufteilung Kostenersätze_PLAN'!E208</f>
        <v>19624.655562833297</v>
      </c>
      <c r="I208" s="3">
        <f>Kostenersätze_PLAN!$E$10*'Aufteilung Kostenersätze_PLAN'!E208</f>
        <v>1746.8931220458041</v>
      </c>
      <c r="K208" s="3">
        <f t="shared" si="24"/>
        <v>23784.466451769658</v>
      </c>
      <c r="L208" s="3">
        <f t="shared" si="25"/>
        <v>1746.8931220458041</v>
      </c>
      <c r="M208" s="3">
        <f t="shared" si="26"/>
        <v>25531.359573815462</v>
      </c>
      <c r="O208" s="3">
        <f t="shared" si="27"/>
        <v>25531.359573815462</v>
      </c>
      <c r="P208" s="3">
        <f t="shared" si="28"/>
        <v>2127.61</v>
      </c>
    </row>
    <row r="209" spans="1:16" x14ac:dyDescent="0.25">
      <c r="A209">
        <v>62105</v>
      </c>
      <c r="B209" t="s">
        <v>211</v>
      </c>
      <c r="C209" t="s">
        <v>212</v>
      </c>
      <c r="D209" s="3">
        <v>2243940.9500000002</v>
      </c>
      <c r="E209" s="9">
        <f>D209/SUM($D$209:$D$227)</f>
        <v>1.416949413075878E-2</v>
      </c>
      <c r="F209" s="3">
        <f>Kostenersätze_PLAN!$B$11*'Aufteilung Kostenersätze_PLAN'!E209</f>
        <v>349.11397119699325</v>
      </c>
      <c r="G209" s="3">
        <f>Kostenersätze_PLAN!$C$11*'Aufteilung Kostenersätze_PLAN'!E209</f>
        <v>841.01615463705662</v>
      </c>
      <c r="H209" s="3">
        <f>Kostenersätze_PLAN!$D$11*'Aufteilung Kostenersätze_PLAN'!E209</f>
        <v>4981.9232889041332</v>
      </c>
      <c r="I209" s="3">
        <f>Kostenersätze_PLAN!$E$10*'Aufteilung Kostenersätze_PLAN'!E209</f>
        <v>425.08482392276341</v>
      </c>
      <c r="K209" s="3">
        <f t="shared" si="24"/>
        <v>6172.0534147381832</v>
      </c>
      <c r="L209" s="3">
        <f t="shared" si="25"/>
        <v>425.08482392276341</v>
      </c>
      <c r="M209" s="3">
        <f t="shared" si="26"/>
        <v>6597.1382386609466</v>
      </c>
      <c r="O209" s="3">
        <f t="shared" si="27"/>
        <v>6597.1382386609466</v>
      </c>
      <c r="P209" s="3">
        <f t="shared" si="28"/>
        <v>549.76</v>
      </c>
    </row>
    <row r="210" spans="1:16" x14ac:dyDescent="0.25">
      <c r="A210">
        <v>62115</v>
      </c>
      <c r="B210" t="s">
        <v>213</v>
      </c>
      <c r="C210" t="s">
        <v>212</v>
      </c>
      <c r="D210" s="3">
        <v>7379694.7300000004</v>
      </c>
      <c r="E210" s="9">
        <f t="shared" ref="E210:E227" si="29">D210/SUM($D$209:$D$227)</f>
        <v>4.6599506624060892E-2</v>
      </c>
      <c r="F210" s="3">
        <f>Kostenersätze_PLAN!$B$11*'Aufteilung Kostenersätze_PLAN'!E210</f>
        <v>1148.1382936622388</v>
      </c>
      <c r="G210" s="3">
        <f>Kostenersätze_PLAN!$C$11*'Aufteilung Kostenersätze_PLAN'!E210</f>
        <v>2765.8671161645102</v>
      </c>
      <c r="H210" s="3">
        <f>Kostenersätze_PLAN!$D$11*'Aufteilung Kostenersätze_PLAN'!E210</f>
        <v>16384.153531486689</v>
      </c>
      <c r="I210" s="3">
        <f>Kostenersätze_PLAN!$E$11*'Aufteilung Kostenersätze_PLAN'!E210</f>
        <v>1397.9851987218267</v>
      </c>
      <c r="K210" s="3">
        <f t="shared" si="24"/>
        <v>20298.158941313439</v>
      </c>
      <c r="L210" s="3">
        <f t="shared" si="25"/>
        <v>1397.9851987218267</v>
      </c>
      <c r="M210" s="3">
        <f t="shared" si="26"/>
        <v>21696.144140035267</v>
      </c>
      <c r="O210" s="3">
        <f t="shared" si="27"/>
        <v>21696.144140035267</v>
      </c>
      <c r="P210" s="3">
        <f t="shared" si="28"/>
        <v>1808.01</v>
      </c>
    </row>
    <row r="211" spans="1:16" x14ac:dyDescent="0.25">
      <c r="A211">
        <v>62116</v>
      </c>
      <c r="B211" t="s">
        <v>214</v>
      </c>
      <c r="C211" t="s">
        <v>212</v>
      </c>
      <c r="D211" s="3">
        <v>5013222.6500000004</v>
      </c>
      <c r="E211" s="9">
        <f t="shared" si="29"/>
        <v>3.1656282628721569E-2</v>
      </c>
      <c r="F211" s="3">
        <f>Kostenersätze_PLAN!$B$11*'Aufteilung Kostenersätze_PLAN'!E211</f>
        <v>779.96083980561707</v>
      </c>
      <c r="G211" s="3">
        <f>Kostenersätze_PLAN!$C$11*'Aufteilung Kostenersätze_PLAN'!E211</f>
        <v>1878.9269991451399</v>
      </c>
      <c r="H211" s="3">
        <f>Kostenersätze_PLAN!$D$11*'Aufteilung Kostenersätze_PLAN'!E211</f>
        <v>11130.19069084536</v>
      </c>
      <c r="I211" s="3">
        <f>Kostenersätze_PLAN!$E$11*'Aufteilung Kostenersätze_PLAN'!E211</f>
        <v>949.68847886164701</v>
      </c>
      <c r="K211" s="3">
        <f t="shared" si="24"/>
        <v>13789.078529796117</v>
      </c>
      <c r="L211" s="3">
        <f t="shared" si="25"/>
        <v>949.68847886164701</v>
      </c>
      <c r="M211" s="3">
        <f t="shared" si="26"/>
        <v>14738.767008657764</v>
      </c>
      <c r="O211" s="3">
        <f t="shared" si="27"/>
        <v>14738.767008657764</v>
      </c>
      <c r="P211" s="3">
        <f t="shared" si="28"/>
        <v>1228.23</v>
      </c>
    </row>
    <row r="212" spans="1:16" x14ac:dyDescent="0.25">
      <c r="A212">
        <v>62125</v>
      </c>
      <c r="B212" t="s">
        <v>215</v>
      </c>
      <c r="C212" t="s">
        <v>212</v>
      </c>
      <c r="D212" s="3">
        <v>3028672.3</v>
      </c>
      <c r="E212" s="9">
        <f t="shared" si="29"/>
        <v>1.9124725353776215E-2</v>
      </c>
      <c r="F212" s="3">
        <f>Kostenersätze_PLAN!$B$11*'Aufteilung Kostenersätze_PLAN'!E212</f>
        <v>471.2030475255292</v>
      </c>
      <c r="G212" s="3">
        <f>Kostenersätze_PLAN!$C$11*'Aufteilung Kostenersätze_PLAN'!E212</f>
        <v>1135.1289486480334</v>
      </c>
      <c r="H212" s="3">
        <f>Kostenersätze_PLAN!$D$11*'Aufteilung Kostenersätze_PLAN'!E212</f>
        <v>6724.1578107609485</v>
      </c>
      <c r="I212" s="3">
        <f>Kostenersätze_PLAN!$E$11*'Aufteilung Kostenersätze_PLAN'!E212</f>
        <v>573.74176061328649</v>
      </c>
      <c r="K212" s="3">
        <f t="shared" si="24"/>
        <v>8330.4898069345109</v>
      </c>
      <c r="L212" s="3">
        <f t="shared" si="25"/>
        <v>573.74176061328649</v>
      </c>
      <c r="M212" s="3">
        <f t="shared" si="26"/>
        <v>8904.2315675477967</v>
      </c>
      <c r="O212" s="3">
        <f t="shared" si="27"/>
        <v>8904.2315675477967</v>
      </c>
      <c r="P212" s="3">
        <f t="shared" si="28"/>
        <v>742.02</v>
      </c>
    </row>
    <row r="213" spans="1:16" x14ac:dyDescent="0.25">
      <c r="A213">
        <v>62128</v>
      </c>
      <c r="B213" t="s">
        <v>216</v>
      </c>
      <c r="C213" t="s">
        <v>212</v>
      </c>
      <c r="D213" s="3">
        <v>4876847.32</v>
      </c>
      <c r="E213" s="9">
        <f t="shared" si="29"/>
        <v>3.0795132767351425E-2</v>
      </c>
      <c r="F213" s="3">
        <f>Kostenersätze_PLAN!$B$11*'Aufteilung Kostenersätze_PLAN'!E213</f>
        <v>758.74346640298791</v>
      </c>
      <c r="G213" s="3">
        <f>Kostenersätze_PLAN!$C$11*'Aufteilung Kostenersätze_PLAN'!E213</f>
        <v>1827.8143102733766</v>
      </c>
      <c r="H213" s="3">
        <f>Kostenersätze_PLAN!$D$11*'Aufteilung Kostenersätze_PLAN'!E213</f>
        <v>10827.414705336923</v>
      </c>
      <c r="I213" s="3">
        <f>Kostenersätze_PLAN!$E$11*'Aufteilung Kostenersätze_PLAN'!E213</f>
        <v>923.85398302054273</v>
      </c>
      <c r="K213" s="3">
        <f t="shared" si="24"/>
        <v>13413.972482013287</v>
      </c>
      <c r="L213" s="3">
        <f t="shared" si="25"/>
        <v>923.85398302054273</v>
      </c>
      <c r="M213" s="3">
        <f t="shared" si="26"/>
        <v>14337.82646503383</v>
      </c>
      <c r="O213" s="3">
        <f t="shared" si="27"/>
        <v>14337.82646503383</v>
      </c>
      <c r="P213" s="3">
        <f t="shared" si="28"/>
        <v>1194.82</v>
      </c>
    </row>
    <row r="214" spans="1:16" x14ac:dyDescent="0.25">
      <c r="A214">
        <v>62131</v>
      </c>
      <c r="B214" t="s">
        <v>217</v>
      </c>
      <c r="C214" t="s">
        <v>212</v>
      </c>
      <c r="D214" s="3">
        <v>3400134.87</v>
      </c>
      <c r="E214" s="9">
        <f t="shared" si="29"/>
        <v>2.1470347107063251E-2</v>
      </c>
      <c r="F214" s="3">
        <f>Kostenersätze_PLAN!$B$11*'Aufteilung Kostenersätze_PLAN'!E214</f>
        <v>528.99546535352113</v>
      </c>
      <c r="G214" s="3">
        <f>Kostenersätze_PLAN!$C$11*'Aufteilung Kostenersätze_PLAN'!E214</f>
        <v>1274.3509821926323</v>
      </c>
      <c r="H214" s="3">
        <f>Kostenersätze_PLAN!$D$11*'Aufteilung Kostenersätze_PLAN'!E214</f>
        <v>7548.8666911079035</v>
      </c>
      <c r="I214" s="3">
        <f>Kostenersätze_PLAN!$E$11*'Aufteilung Kostenersätze_PLAN'!E214</f>
        <v>644.11041321189759</v>
      </c>
      <c r="K214" s="3">
        <f t="shared" si="24"/>
        <v>9352.2131386540568</v>
      </c>
      <c r="L214" s="3">
        <f t="shared" si="25"/>
        <v>644.11041321189759</v>
      </c>
      <c r="M214" s="3">
        <f t="shared" si="26"/>
        <v>9996.3235518659549</v>
      </c>
      <c r="O214" s="3">
        <f t="shared" si="27"/>
        <v>9996.3235518659549</v>
      </c>
      <c r="P214" s="3">
        <f t="shared" si="28"/>
        <v>833.03</v>
      </c>
    </row>
    <row r="215" spans="1:16" x14ac:dyDescent="0.25">
      <c r="A215">
        <v>62132</v>
      </c>
      <c r="B215" t="s">
        <v>218</v>
      </c>
      <c r="C215" t="s">
        <v>212</v>
      </c>
      <c r="D215" s="3">
        <v>2099924.0499999998</v>
      </c>
      <c r="E215" s="9">
        <f t="shared" si="29"/>
        <v>1.3260091136317202E-2</v>
      </c>
      <c r="F215" s="3">
        <f>Kostenersätze_PLAN!$B$11*'Aufteilung Kostenersätze_PLAN'!E215</f>
        <v>326.70771675501237</v>
      </c>
      <c r="G215" s="3">
        <f>Kostenersätze_PLAN!$C$11*'Aufteilung Kostenersätze_PLAN'!E215</f>
        <v>787.03944930497119</v>
      </c>
      <c r="H215" s="3">
        <f>Kostenersätze_PLAN!$D$11*'Aufteilung Kostenersätze_PLAN'!E215</f>
        <v>4662.1817430734463</v>
      </c>
      <c r="I215" s="3">
        <f>Kostenersätze_PLAN!$E$11*'Aufteilung Kostenersätze_PLAN'!E215</f>
        <v>397.80273408951609</v>
      </c>
      <c r="K215" s="3">
        <f t="shared" si="24"/>
        <v>5775.9289091334304</v>
      </c>
      <c r="L215" s="3">
        <f t="shared" si="25"/>
        <v>397.80273408951609</v>
      </c>
      <c r="M215" s="3">
        <f t="shared" si="26"/>
        <v>6173.7316432229463</v>
      </c>
      <c r="O215" s="3">
        <f t="shared" si="27"/>
        <v>6173.7316432229463</v>
      </c>
      <c r="P215" s="3">
        <f t="shared" si="28"/>
        <v>514.48</v>
      </c>
    </row>
    <row r="216" spans="1:16" x14ac:dyDescent="0.25">
      <c r="A216">
        <v>62135</v>
      </c>
      <c r="B216" t="s">
        <v>219</v>
      </c>
      <c r="C216" t="s">
        <v>212</v>
      </c>
      <c r="D216" s="3">
        <v>2000900.77</v>
      </c>
      <c r="E216" s="9">
        <f t="shared" si="29"/>
        <v>1.2634802942005101E-2</v>
      </c>
      <c r="F216" s="3">
        <f>Kostenersätze_PLAN!$B$11*'Aufteilung Kostenersätze_PLAN'!E216</f>
        <v>311.3016025603622</v>
      </c>
      <c r="G216" s="3">
        <f>Kostenersätze_PLAN!$C$11*'Aufteilung Kostenersätze_PLAN'!E216</f>
        <v>749.92609381977081</v>
      </c>
      <c r="H216" s="3">
        <f>Kostenersätze_PLAN!$D$11*'Aufteilung Kostenersätze_PLAN'!E216</f>
        <v>4442.3335403942838</v>
      </c>
      <c r="I216" s="3">
        <f>Kostenersätze_PLAN!$E$11*'Aufteilung Kostenersätze_PLAN'!E216</f>
        <v>379.04408826015305</v>
      </c>
      <c r="K216" s="3">
        <f t="shared" si="24"/>
        <v>5503.561236774417</v>
      </c>
      <c r="L216" s="3">
        <f t="shared" si="25"/>
        <v>379.04408826015305</v>
      </c>
      <c r="M216" s="3">
        <f t="shared" si="26"/>
        <v>5882.6053250345703</v>
      </c>
      <c r="O216" s="3">
        <f t="shared" si="27"/>
        <v>5882.6053250345703</v>
      </c>
      <c r="P216" s="3">
        <f t="shared" si="28"/>
        <v>490.22</v>
      </c>
    </row>
    <row r="217" spans="1:16" x14ac:dyDescent="0.25">
      <c r="A217">
        <v>62138</v>
      </c>
      <c r="B217" t="s">
        <v>220</v>
      </c>
      <c r="C217" t="s">
        <v>212</v>
      </c>
      <c r="D217" s="3">
        <v>3147393.14</v>
      </c>
      <c r="E217" s="9">
        <f t="shared" si="29"/>
        <v>1.9874394923101897E-2</v>
      </c>
      <c r="F217" s="3">
        <f>Kostenersätze_PLAN!$B$11*'Aufteilung Kostenersätze_PLAN'!E217</f>
        <v>489.67372248524373</v>
      </c>
      <c r="G217" s="3">
        <f>Kostenersätze_PLAN!$C$11*'Aufteilung Kostenersätze_PLAN'!E217</f>
        <v>1179.62483626579</v>
      </c>
      <c r="H217" s="3">
        <f>Kostenersätze_PLAN!$D$11*'Aufteilung Kostenersätze_PLAN'!E217</f>
        <v>6987.7378829880117</v>
      </c>
      <c r="I217" s="3">
        <f>Kostenersätze_PLAN!$E$11*'Aufteilung Kostenersätze_PLAN'!E217</f>
        <v>596.23184769305692</v>
      </c>
      <c r="K217" s="3">
        <f t="shared" si="24"/>
        <v>8657.0364417390447</v>
      </c>
      <c r="L217" s="3">
        <f t="shared" si="25"/>
        <v>596.23184769305692</v>
      </c>
      <c r="M217" s="3">
        <f t="shared" si="26"/>
        <v>9253.2682894321024</v>
      </c>
      <c r="O217" s="3">
        <f t="shared" si="27"/>
        <v>9253.2682894321024</v>
      </c>
      <c r="P217" s="3">
        <f t="shared" si="28"/>
        <v>771.11</v>
      </c>
    </row>
    <row r="218" spans="1:16" x14ac:dyDescent="0.25">
      <c r="A218">
        <v>62139</v>
      </c>
      <c r="B218" t="s">
        <v>221</v>
      </c>
      <c r="C218" t="s">
        <v>212</v>
      </c>
      <c r="D218" s="3">
        <v>26369081.350000001</v>
      </c>
      <c r="E218" s="9">
        <f t="shared" si="29"/>
        <v>0.16650908011742724</v>
      </c>
      <c r="F218" s="3">
        <f>Kostenersätze_PLAN!$B$11*'Aufteilung Kostenersätze_PLAN'!E218</f>
        <v>4102.520927261955</v>
      </c>
      <c r="G218" s="3">
        <f>Kostenersätze_PLAN!$C$11*'Aufteilung Kostenersätze_PLAN'!E218</f>
        <v>9882.9799412897755</v>
      </c>
      <c r="H218" s="3">
        <f>Kostenersätze_PLAN!$D$11*'Aufteilung Kostenersätze_PLAN'!E218</f>
        <v>58543.760023886833</v>
      </c>
      <c r="I218" s="3">
        <f>Kostenersätze_PLAN!$E$11*'Aufteilung Kostenersätze_PLAN'!E218</f>
        <v>4995.2724035228175</v>
      </c>
      <c r="K218" s="3">
        <f t="shared" si="24"/>
        <v>72529.260892438557</v>
      </c>
      <c r="L218" s="3">
        <f t="shared" si="25"/>
        <v>4995.2724035228175</v>
      </c>
      <c r="M218" s="3">
        <f t="shared" si="26"/>
        <v>77524.533295961373</v>
      </c>
      <c r="O218" s="3">
        <f t="shared" si="27"/>
        <v>77524.533295961373</v>
      </c>
      <c r="P218" s="3">
        <f t="shared" si="28"/>
        <v>6460.38</v>
      </c>
    </row>
    <row r="219" spans="1:16" x14ac:dyDescent="0.25">
      <c r="A219">
        <v>62140</v>
      </c>
      <c r="B219" t="s">
        <v>222</v>
      </c>
      <c r="C219" t="s">
        <v>212</v>
      </c>
      <c r="D219" s="3">
        <v>47310830.810000002</v>
      </c>
      <c r="E219" s="9">
        <f t="shared" si="29"/>
        <v>0.2987469610034153</v>
      </c>
      <c r="F219" s="3">
        <f>Kostenersätze_PLAN!$B$11*'Aufteilung Kostenersätze_PLAN'!E219</f>
        <v>7360.6535968373692</v>
      </c>
      <c r="G219" s="3">
        <f>Kostenersätze_PLAN!$C$11*'Aufteilung Kostenersätze_PLAN'!E219</f>
        <v>17731.827123396713</v>
      </c>
      <c r="H219" s="3">
        <f>Kostenersätze_PLAN!$D$11*'Aufteilung Kostenersätze_PLAN'!E219</f>
        <v>105037.93775399581</v>
      </c>
      <c r="I219" s="3">
        <f>Kostenersätze_PLAN!$E$11*'Aufteilung Kostenersätze_PLAN'!E219</f>
        <v>8962.4088301024585</v>
      </c>
      <c r="K219" s="3">
        <f t="shared" si="24"/>
        <v>130130.4184742299</v>
      </c>
      <c r="L219" s="3">
        <f t="shared" si="25"/>
        <v>8962.4088301024585</v>
      </c>
      <c r="M219" s="3">
        <f t="shared" si="26"/>
        <v>139092.82730433234</v>
      </c>
      <c r="O219" s="3">
        <f t="shared" si="27"/>
        <v>139092.82730433234</v>
      </c>
      <c r="P219" s="3">
        <f t="shared" si="28"/>
        <v>11591.07</v>
      </c>
    </row>
    <row r="220" spans="1:16" x14ac:dyDescent="0.25">
      <c r="A220">
        <v>62141</v>
      </c>
      <c r="B220" t="s">
        <v>223</v>
      </c>
      <c r="C220" t="s">
        <v>212</v>
      </c>
      <c r="D220" s="3">
        <v>11929058.01</v>
      </c>
      <c r="E220" s="9">
        <f t="shared" si="29"/>
        <v>7.5326722594093218E-2</v>
      </c>
      <c r="F220" s="3">
        <f>Kostenersätze_PLAN!$B$11*'Aufteilung Kostenersätze_PLAN'!E220</f>
        <v>1855.9315540412958</v>
      </c>
      <c r="G220" s="3">
        <f>Kostenersätze_PLAN!$C$11*'Aufteilung Kostenersätze_PLAN'!E220</f>
        <v>4470.9422928498088</v>
      </c>
      <c r="H220" s="3">
        <f>Kostenersätze_PLAN!$D$11*'Aufteilung Kostenersätze_PLAN'!E220</f>
        <v>26484.499030470204</v>
      </c>
      <c r="I220" s="3">
        <f>Kostenersätze_PLAN!$E$11*'Aufteilung Kostenersätze_PLAN'!E220</f>
        <v>2259.8016778227966</v>
      </c>
      <c r="K220" s="3">
        <f t="shared" si="24"/>
        <v>32811.372877361311</v>
      </c>
      <c r="L220" s="3">
        <f t="shared" si="25"/>
        <v>2259.8016778227966</v>
      </c>
      <c r="M220" s="3">
        <f t="shared" si="26"/>
        <v>35071.174555184109</v>
      </c>
      <c r="O220" s="3">
        <f t="shared" si="27"/>
        <v>35071.174555184109</v>
      </c>
      <c r="P220" s="3">
        <f t="shared" si="28"/>
        <v>2922.6</v>
      </c>
    </row>
    <row r="221" spans="1:16" x14ac:dyDescent="0.25">
      <c r="A221">
        <v>62142</v>
      </c>
      <c r="B221" t="s">
        <v>224</v>
      </c>
      <c r="C221" t="s">
        <v>212</v>
      </c>
      <c r="D221" s="3">
        <v>5415282.8499999996</v>
      </c>
      <c r="E221" s="9">
        <f t="shared" si="29"/>
        <v>3.4195114875671603E-2</v>
      </c>
      <c r="F221" s="3">
        <f>Kostenersätze_PLAN!$B$11*'Aufteilung Kostenersätze_PLAN'!E221</f>
        <v>842.51365924690288</v>
      </c>
      <c r="G221" s="3">
        <f>Kostenersätze_PLAN!$C$11*'Aufteilung Kostenersätze_PLAN'!E221</f>
        <v>2029.6168483306124</v>
      </c>
      <c r="H221" s="3">
        <f>Kostenersätze_PLAN!$D$11*'Aufteilung Kostenersätze_PLAN'!E221</f>
        <v>12022.831414711758</v>
      </c>
      <c r="I221" s="3">
        <f>Kostenersätze_PLAN!$E$11*'Aufteilung Kostenersätze_PLAN'!E221</f>
        <v>1025.8534462701482</v>
      </c>
      <c r="K221" s="3">
        <f t="shared" si="24"/>
        <v>14894.961922289272</v>
      </c>
      <c r="L221" s="3">
        <f t="shared" si="25"/>
        <v>1025.8534462701482</v>
      </c>
      <c r="M221" s="3">
        <f t="shared" si="26"/>
        <v>15920.815368559421</v>
      </c>
      <c r="O221" s="3">
        <f t="shared" si="27"/>
        <v>15920.815368559421</v>
      </c>
      <c r="P221" s="3">
        <f t="shared" si="28"/>
        <v>1326.73</v>
      </c>
    </row>
    <row r="222" spans="1:16" x14ac:dyDescent="0.25">
      <c r="A222">
        <v>62143</v>
      </c>
      <c r="B222" t="s">
        <v>225</v>
      </c>
      <c r="C222" t="s">
        <v>212</v>
      </c>
      <c r="D222" s="3">
        <v>12594297.84</v>
      </c>
      <c r="E222" s="9">
        <f t="shared" si="29"/>
        <v>7.9527417744619328E-2</v>
      </c>
      <c r="F222" s="3">
        <f>Kostenersätze_PLAN!$B$11*'Aufteilung Kostenersätze_PLAN'!E222</f>
        <v>1959.43005245308</v>
      </c>
      <c r="G222" s="3">
        <f>Kostenersätze_PLAN!$C$11*'Aufteilung Kostenersätze_PLAN'!E222</f>
        <v>4720.2703528141355</v>
      </c>
      <c r="H222" s="3">
        <f>Kostenersätze_PLAN!$D$11*'Aufteilung Kostenersätze_PLAN'!E222</f>
        <v>27961.442441919433</v>
      </c>
      <c r="I222" s="3">
        <f>Kostenersätze_PLAN!$E$11*'Aufteilung Kostenersätze_PLAN'!E222</f>
        <v>2385.82253233858</v>
      </c>
      <c r="K222" s="3">
        <f t="shared" si="24"/>
        <v>34641.142847186646</v>
      </c>
      <c r="L222" s="3">
        <f t="shared" si="25"/>
        <v>2385.82253233858</v>
      </c>
      <c r="M222" s="3">
        <f t="shared" si="26"/>
        <v>37026.965379525223</v>
      </c>
      <c r="O222" s="3">
        <f t="shared" si="27"/>
        <v>37026.965379525223</v>
      </c>
      <c r="P222" s="3">
        <f t="shared" si="28"/>
        <v>3085.58</v>
      </c>
    </row>
    <row r="223" spans="1:16" x14ac:dyDescent="0.25">
      <c r="A223">
        <v>62144</v>
      </c>
      <c r="B223" t="s">
        <v>226</v>
      </c>
      <c r="C223" t="s">
        <v>212</v>
      </c>
      <c r="D223" s="3">
        <v>3045567.76</v>
      </c>
      <c r="E223" s="9">
        <f t="shared" si="29"/>
        <v>1.9231412707249786E-2</v>
      </c>
      <c r="F223" s="3">
        <f>Kostenersätze_PLAN!$B$11*'Aufteilung Kostenersätze_PLAN'!E223</f>
        <v>473.83165552691179</v>
      </c>
      <c r="G223" s="3">
        <f>Kostenersätze_PLAN!$C$11*'Aufteilung Kostenersätze_PLAN'!E223</f>
        <v>1141.4612698261037</v>
      </c>
      <c r="H223" s="3">
        <f>Kostenersätze_PLAN!$D$11*'Aufteilung Kostenersätze_PLAN'!E223</f>
        <v>6761.6685508054888</v>
      </c>
      <c r="I223" s="3">
        <f>Kostenersätze_PLAN!$E$11*'Aufteilung Kostenersätze_PLAN'!E223</f>
        <v>576.94238121749356</v>
      </c>
      <c r="K223" s="3">
        <f t="shared" si="24"/>
        <v>8376.9614761585035</v>
      </c>
      <c r="L223" s="3">
        <f t="shared" si="25"/>
        <v>576.94238121749356</v>
      </c>
      <c r="M223" s="3">
        <f t="shared" si="26"/>
        <v>8953.9038573759972</v>
      </c>
      <c r="O223" s="3">
        <f t="shared" si="27"/>
        <v>8953.9038573759972</v>
      </c>
      <c r="P223" s="3">
        <f t="shared" si="28"/>
        <v>746.16</v>
      </c>
    </row>
    <row r="224" spans="1:16" x14ac:dyDescent="0.25">
      <c r="A224">
        <v>62145</v>
      </c>
      <c r="B224" t="s">
        <v>227</v>
      </c>
      <c r="C224" t="s">
        <v>212</v>
      </c>
      <c r="D224" s="3">
        <v>9637960.0999999996</v>
      </c>
      <c r="E224" s="9">
        <f t="shared" si="29"/>
        <v>6.0859453128406647E-2</v>
      </c>
      <c r="F224" s="3">
        <f>Kostenersätze_PLAN!$B$11*'Aufteilung Kostenersätze_PLAN'!E224</f>
        <v>1499.4808685804187</v>
      </c>
      <c r="G224" s="3">
        <f>Kostenersätze_PLAN!$C$11*'Aufteilung Kostenersätze_PLAN'!E224</f>
        <v>3612.251980983448</v>
      </c>
      <c r="H224" s="3">
        <f>Kostenersätze_PLAN!$D$11*'Aufteilung Kostenersätze_PLAN'!E224</f>
        <v>21397.879422682134</v>
      </c>
      <c r="I224" s="3">
        <f>Kostenersätze_PLAN!$E$11*'Aufteilung Kostenersätze_PLAN'!E224</f>
        <v>1825.7835938521994</v>
      </c>
      <c r="K224" s="3">
        <f t="shared" si="24"/>
        <v>26509.612272245999</v>
      </c>
      <c r="L224" s="3">
        <f t="shared" si="25"/>
        <v>1825.7835938521994</v>
      </c>
      <c r="M224" s="3">
        <f t="shared" si="26"/>
        <v>28335.395866098199</v>
      </c>
      <c r="O224" s="3">
        <f t="shared" si="27"/>
        <v>28335.395866098199</v>
      </c>
      <c r="P224" s="3">
        <f t="shared" si="28"/>
        <v>2361.2800000000002</v>
      </c>
    </row>
    <row r="225" spans="1:16" x14ac:dyDescent="0.25">
      <c r="A225">
        <v>62146</v>
      </c>
      <c r="B225" t="s">
        <v>228</v>
      </c>
      <c r="C225" t="s">
        <v>212</v>
      </c>
      <c r="D225" s="3">
        <v>3616769.53</v>
      </c>
      <c r="E225" s="9">
        <f t="shared" si="29"/>
        <v>2.2838299121749252E-2</v>
      </c>
      <c r="F225" s="3">
        <f>Kostenersätze_PLAN!$B$11*'Aufteilung Kostenersätze_PLAN'!E225</f>
        <v>562.69964391112103</v>
      </c>
      <c r="G225" s="3">
        <f>Kostenersätze_PLAN!$C$11*'Aufteilung Kostenersätze_PLAN'!E225</f>
        <v>1355.544406072305</v>
      </c>
      <c r="H225" s="3">
        <f>Kostenersätze_PLAN!$D$11*'Aufteilung Kostenersätze_PLAN'!E225</f>
        <v>8029.8317797114287</v>
      </c>
      <c r="I225" s="3">
        <f>Kostenersätze_PLAN!$E$11*'Aufteilung Kostenersätze_PLAN'!E225</f>
        <v>685.14897365247759</v>
      </c>
      <c r="K225" s="3">
        <f t="shared" si="24"/>
        <v>9948.0758296948552</v>
      </c>
      <c r="L225" s="3">
        <f t="shared" si="25"/>
        <v>685.14897365247759</v>
      </c>
      <c r="M225" s="3">
        <f t="shared" si="26"/>
        <v>10633.224803347333</v>
      </c>
      <c r="O225" s="3">
        <f t="shared" si="27"/>
        <v>10633.224803347333</v>
      </c>
      <c r="P225" s="3">
        <f t="shared" si="28"/>
        <v>886.1</v>
      </c>
    </row>
    <row r="226" spans="1:16" x14ac:dyDescent="0.25">
      <c r="A226">
        <v>62147</v>
      </c>
      <c r="B226" t="s">
        <v>229</v>
      </c>
      <c r="C226" t="s">
        <v>212</v>
      </c>
      <c r="D226" s="3">
        <v>3025550.44</v>
      </c>
      <c r="E226" s="9">
        <f t="shared" si="29"/>
        <v>1.9105012189333519E-2</v>
      </c>
      <c r="F226" s="3">
        <f>Kostenersätze_PLAN!$B$11*'Aufteilung Kostenersätze_PLAN'!E226</f>
        <v>470.71734626760571</v>
      </c>
      <c r="G226" s="3">
        <f>Kostenersätze_PLAN!$C$11*'Aufteilung Kostenersätze_PLAN'!E226</f>
        <v>1133.9588934857018</v>
      </c>
      <c r="H226" s="3">
        <f>Kostenersätze_PLAN!$D$11*'Aufteilung Kostenersätze_PLAN'!E226</f>
        <v>6717.2267607087188</v>
      </c>
      <c r="I226" s="3">
        <f>Kostenersätze_PLAN!$E$11*'Aufteilung Kostenersätze_PLAN'!E226</f>
        <v>573.15036568000551</v>
      </c>
      <c r="K226" s="3">
        <f t="shared" si="24"/>
        <v>8321.9030004620254</v>
      </c>
      <c r="L226" s="3">
        <f t="shared" si="25"/>
        <v>573.15036568000551</v>
      </c>
      <c r="M226" s="3">
        <f t="shared" si="26"/>
        <v>8895.0533661420304</v>
      </c>
      <c r="O226" s="3">
        <f t="shared" si="27"/>
        <v>8895.0533661420304</v>
      </c>
      <c r="P226" s="3">
        <f t="shared" si="28"/>
        <v>741.25</v>
      </c>
    </row>
    <row r="227" spans="1:16" x14ac:dyDescent="0.25">
      <c r="A227">
        <v>62148</v>
      </c>
      <c r="B227" t="s">
        <v>230</v>
      </c>
      <c r="C227" t="s">
        <v>212</v>
      </c>
      <c r="D227" s="3">
        <v>2229095.06</v>
      </c>
      <c r="E227" s="9">
        <f t="shared" si="29"/>
        <v>1.4075748904877994E-2</v>
      </c>
      <c r="F227" s="3">
        <f>Kostenersätze_PLAN!$B$11*'Aufteilung Kostenersätze_PLAN'!E227</f>
        <v>346.80423679250555</v>
      </c>
      <c r="G227" s="3">
        <f>Kostenersätze_PLAN!$C$11*'Aufteilung Kostenersätze_PLAN'!E227</f>
        <v>835.45200050012852</v>
      </c>
      <c r="H227" s="3">
        <f>Kostenersätze_PLAN!$D$11*'Aufteilung Kostenersätze_PLAN'!E227</f>
        <v>4948.9629362105788</v>
      </c>
      <c r="I227" s="3">
        <f>Kostenersätze_PLAN!$E$11*'Aufteilung Kostenersätze_PLAN'!E227</f>
        <v>422.27246714633981</v>
      </c>
      <c r="K227" s="3">
        <f t="shared" si="24"/>
        <v>6131.2191735032129</v>
      </c>
      <c r="L227" s="3">
        <f t="shared" si="25"/>
        <v>422.27246714633981</v>
      </c>
      <c r="M227" s="3">
        <f t="shared" si="26"/>
        <v>6553.4916406495531</v>
      </c>
      <c r="O227" s="3">
        <f t="shared" si="27"/>
        <v>6553.4916406495531</v>
      </c>
      <c r="P227" s="3">
        <f t="shared" si="28"/>
        <v>546.12</v>
      </c>
    </row>
    <row r="228" spans="1:16" x14ac:dyDescent="0.25">
      <c r="A228">
        <v>62202</v>
      </c>
      <c r="B228" t="s">
        <v>231</v>
      </c>
      <c r="C228" t="s">
        <v>232</v>
      </c>
      <c r="D228" s="3">
        <v>2761849.69</v>
      </c>
      <c r="E228" s="9">
        <f>D228/SUM($D$228:$D$263)</f>
        <v>2.0806705354608039E-2</v>
      </c>
      <c r="F228" s="3">
        <f>Kostenersätze_PLAN!$B$12*'Aufteilung Kostenersätze_PLAN'!E228</f>
        <v>454.80069879984597</v>
      </c>
      <c r="G228" s="3">
        <f>Kostenersätze_PLAN!$C$12*'Aufteilung Kostenersätze_PLAN'!E228</f>
        <v>896.04076609619517</v>
      </c>
      <c r="H228" s="3">
        <f>Kostenersätze_PLAN!$D$12*'Aufteilung Kostenersätze_PLAN'!E228</f>
        <v>5180.2454321367632</v>
      </c>
      <c r="I228" s="3">
        <f>Kostenersätze_PLAN!$E$12*'Aufteilung Kostenersätze_PLAN'!E228</f>
        <v>624.20116063824116</v>
      </c>
      <c r="K228" s="3">
        <f t="shared" si="24"/>
        <v>6531.0868970328047</v>
      </c>
      <c r="L228" s="3">
        <f t="shared" si="25"/>
        <v>624.20116063824116</v>
      </c>
      <c r="M228" s="3">
        <f t="shared" si="26"/>
        <v>7155.2880576710459</v>
      </c>
      <c r="O228" s="3">
        <f t="shared" si="27"/>
        <v>7155.2880576710459</v>
      </c>
      <c r="P228" s="3">
        <f t="shared" si="28"/>
        <v>596.27</v>
      </c>
    </row>
    <row r="229" spans="1:16" x14ac:dyDescent="0.25">
      <c r="A229">
        <v>62205</v>
      </c>
      <c r="B229" t="s">
        <v>233</v>
      </c>
      <c r="C229" t="s">
        <v>232</v>
      </c>
      <c r="D229" s="3">
        <v>2554319.77</v>
      </c>
      <c r="E229" s="9">
        <f t="shared" ref="E229:E263" si="30">D229/SUM($D$228:$D$263)</f>
        <v>1.9243255354653342E-2</v>
      </c>
      <c r="F229" s="3">
        <f>Kostenersätze_PLAN!$B$12*'Aufteilung Kostenersätze_PLAN'!E229</f>
        <v>420.6262276185862</v>
      </c>
      <c r="G229" s="3">
        <f>Kostenersätze_PLAN!$C$12*'Aufteilung Kostenersätze_PLAN'!E229</f>
        <v>828.71079184814619</v>
      </c>
      <c r="H229" s="3">
        <f>Kostenersätze_PLAN!$D$12*'Aufteilung Kostenersätze_PLAN'!E229</f>
        <v>4790.9932856480427</v>
      </c>
      <c r="I229" s="3">
        <f>Kostenersätze_PLAN!$E$12*'Aufteilung Kostenersätze_PLAN'!E229</f>
        <v>577.29766063960028</v>
      </c>
      <c r="K229" s="3">
        <f t="shared" si="24"/>
        <v>6040.330305114775</v>
      </c>
      <c r="L229" s="3">
        <f t="shared" si="25"/>
        <v>577.29766063960028</v>
      </c>
      <c r="M229" s="3">
        <f t="shared" si="26"/>
        <v>6617.6279657543755</v>
      </c>
      <c r="O229" s="3">
        <f t="shared" si="27"/>
        <v>6617.6279657543755</v>
      </c>
      <c r="P229" s="3">
        <f t="shared" si="28"/>
        <v>551.47</v>
      </c>
    </row>
    <row r="230" spans="1:16" x14ac:dyDescent="0.25">
      <c r="A230">
        <v>62206</v>
      </c>
      <c r="B230" t="s">
        <v>234</v>
      </c>
      <c r="C230" t="s">
        <v>232</v>
      </c>
      <c r="D230" s="3">
        <v>1456176.99</v>
      </c>
      <c r="E230" s="9">
        <f t="shared" si="30"/>
        <v>1.0970273177715916E-2</v>
      </c>
      <c r="F230" s="3">
        <f>Kostenersätze_PLAN!$B$12*'Aufteilung Kostenersätze_PLAN'!E230</f>
        <v>239.79230840337885</v>
      </c>
      <c r="G230" s="3">
        <f>Kostenersätze_PLAN!$C$12*'Aufteilung Kostenersätze_PLAN'!E230</f>
        <v>472.4348143983359</v>
      </c>
      <c r="H230" s="3">
        <f>Kostenersätze_PLAN!$D$12*'Aufteilung Kostenersätze_PLAN'!E230</f>
        <v>2731.2689130559315</v>
      </c>
      <c r="I230" s="3">
        <f>Kostenersätze_PLAN!$E$12*'Aufteilung Kostenersätze_PLAN'!E230</f>
        <v>329.10819533147748</v>
      </c>
      <c r="K230" s="3">
        <f t="shared" si="24"/>
        <v>3443.4960358576463</v>
      </c>
      <c r="L230" s="3">
        <f t="shared" si="25"/>
        <v>329.10819533147748</v>
      </c>
      <c r="M230" s="3">
        <f t="shared" si="26"/>
        <v>3772.6042311891238</v>
      </c>
      <c r="O230" s="3">
        <f t="shared" si="27"/>
        <v>3772.6042311891238</v>
      </c>
      <c r="P230" s="3">
        <f t="shared" si="28"/>
        <v>314.38</v>
      </c>
    </row>
    <row r="231" spans="1:16" x14ac:dyDescent="0.25">
      <c r="A231">
        <v>62209</v>
      </c>
      <c r="B231" t="s">
        <v>235</v>
      </c>
      <c r="C231" t="s">
        <v>232</v>
      </c>
      <c r="D231" s="3">
        <v>1717103.04</v>
      </c>
      <c r="E231" s="9">
        <f t="shared" si="30"/>
        <v>1.2935988930223694E-2</v>
      </c>
      <c r="F231" s="3">
        <f>Kostenersätze_PLAN!$B$12*'Aufteilung Kostenersätze_PLAN'!E231</f>
        <v>282.75965391271524</v>
      </c>
      <c r="G231" s="3">
        <f>Kostenersätze_PLAN!$C$12*'Aufteilung Kostenersätze_PLAN'!E231</f>
        <v>557.0883632800834</v>
      </c>
      <c r="H231" s="3">
        <f>Kostenersätze_PLAN!$D$12*'Aufteilung Kostenersätze_PLAN'!E231</f>
        <v>3220.6731639577929</v>
      </c>
      <c r="I231" s="3">
        <f>Kostenersätze_PLAN!$E$12*'Aufteilung Kostenersätze_PLAN'!E231</f>
        <v>388.07966790671082</v>
      </c>
      <c r="K231" s="3">
        <f t="shared" si="24"/>
        <v>4060.5211811505915</v>
      </c>
      <c r="L231" s="3">
        <f t="shared" si="25"/>
        <v>388.07966790671082</v>
      </c>
      <c r="M231" s="3">
        <f t="shared" si="26"/>
        <v>4448.6008490573022</v>
      </c>
      <c r="O231" s="3">
        <f t="shared" si="27"/>
        <v>4448.6008490573022</v>
      </c>
      <c r="P231" s="3">
        <f t="shared" si="28"/>
        <v>370.72</v>
      </c>
    </row>
    <row r="232" spans="1:16" x14ac:dyDescent="0.25">
      <c r="A232">
        <v>62211</v>
      </c>
      <c r="B232" t="s">
        <v>236</v>
      </c>
      <c r="C232" t="s">
        <v>232</v>
      </c>
      <c r="D232" s="3">
        <v>3265960.85</v>
      </c>
      <c r="E232" s="9">
        <f t="shared" si="30"/>
        <v>2.4604483492233504E-2</v>
      </c>
      <c r="F232" s="3">
        <f>Kostenersätze_PLAN!$B$12*'Aufteilung Kostenersätze_PLAN'!E232</f>
        <v>537.81394483960457</v>
      </c>
      <c r="G232" s="3">
        <f>Kostenersätze_PLAN!$C$12*'Aufteilung Kostenersätze_PLAN'!E232</f>
        <v>1059.5920815930358</v>
      </c>
      <c r="H232" s="3">
        <f>Kostenersätze_PLAN!$D$12*'Aufteilung Kostenersätze_PLAN'!E232</f>
        <v>6125.7782550613756</v>
      </c>
      <c r="I232" s="3">
        <f>Kostenersätze_PLAN!$E$12*'Aufteilung Kostenersätze_PLAN'!E232</f>
        <v>738.13450476700507</v>
      </c>
      <c r="K232" s="3">
        <f t="shared" si="24"/>
        <v>7723.1842814940155</v>
      </c>
      <c r="L232" s="3">
        <f t="shared" si="25"/>
        <v>738.13450476700507</v>
      </c>
      <c r="M232" s="3">
        <f t="shared" si="26"/>
        <v>8461.3187862610212</v>
      </c>
      <c r="O232" s="3">
        <f t="shared" si="27"/>
        <v>8461.3187862610212</v>
      </c>
      <c r="P232" s="3">
        <f t="shared" si="28"/>
        <v>705.11</v>
      </c>
    </row>
    <row r="233" spans="1:16" x14ac:dyDescent="0.25">
      <c r="A233">
        <v>62214</v>
      </c>
      <c r="B233" t="s">
        <v>237</v>
      </c>
      <c r="C233" t="s">
        <v>232</v>
      </c>
      <c r="D233" s="3">
        <v>2767416.32</v>
      </c>
      <c r="E233" s="9">
        <f t="shared" si="30"/>
        <v>2.0848642187972825E-2</v>
      </c>
      <c r="F233" s="3">
        <f>Kostenersätze_PLAN!$B$12*'Aufteilung Kostenersätze_PLAN'!E233</f>
        <v>455.71736969005656</v>
      </c>
      <c r="G233" s="3">
        <f>Kostenersätze_PLAN!$C$12*'Aufteilung Kostenersätze_PLAN'!E233</f>
        <v>897.84677582504969</v>
      </c>
      <c r="H233" s="3">
        <f>Kostenersätze_PLAN!$D$12*'Aufteilung Kostenersätze_PLAN'!E233</f>
        <v>5190.6864455395944</v>
      </c>
      <c r="I233" s="3">
        <f>Kostenersätze_PLAN!$E$12*'Aufteilung Kostenersätze_PLAN'!E233</f>
        <v>625.45926563918476</v>
      </c>
      <c r="K233" s="3">
        <f t="shared" si="24"/>
        <v>6544.2505910547006</v>
      </c>
      <c r="L233" s="3">
        <f t="shared" si="25"/>
        <v>625.45926563918476</v>
      </c>
      <c r="M233" s="3">
        <f t="shared" si="26"/>
        <v>7169.7098566938857</v>
      </c>
      <c r="O233" s="3">
        <f t="shared" si="27"/>
        <v>7169.7098566938857</v>
      </c>
      <c r="P233" s="3">
        <f t="shared" si="28"/>
        <v>597.48</v>
      </c>
    </row>
    <row r="234" spans="1:16" x14ac:dyDescent="0.25">
      <c r="A234">
        <v>62216</v>
      </c>
      <c r="B234" t="s">
        <v>238</v>
      </c>
      <c r="C234" t="s">
        <v>232</v>
      </c>
      <c r="D234" s="3">
        <v>1583514.04</v>
      </c>
      <c r="E234" s="9">
        <f t="shared" si="30"/>
        <v>1.1929581169627305E-2</v>
      </c>
      <c r="F234" s="3">
        <f>Kostenersätze_PLAN!$B$12*'Aufteilung Kostenersätze_PLAN'!E234</f>
        <v>260.76121903338168</v>
      </c>
      <c r="G234" s="3">
        <f>Kostenersätze_PLAN!$C$12*'Aufteilung Kostenersätze_PLAN'!E234</f>
        <v>513.74741306999988</v>
      </c>
      <c r="H234" s="3">
        <f>Kostenersätze_PLAN!$D$12*'Aufteilung Kostenersätze_PLAN'!E234</f>
        <v>2970.10782380211</v>
      </c>
      <c r="I234" s="3">
        <f>Kostenersätze_PLAN!$E$12*'Aufteilung Kostenersätze_PLAN'!E234</f>
        <v>357.88743508881913</v>
      </c>
      <c r="K234" s="3">
        <f t="shared" si="24"/>
        <v>3744.6164559054914</v>
      </c>
      <c r="L234" s="3">
        <f t="shared" si="25"/>
        <v>357.88743508881913</v>
      </c>
      <c r="M234" s="3">
        <f t="shared" si="26"/>
        <v>4102.5038909943105</v>
      </c>
      <c r="O234" s="3">
        <f t="shared" si="27"/>
        <v>4102.5038909943105</v>
      </c>
      <c r="P234" s="3">
        <f t="shared" si="28"/>
        <v>341.88</v>
      </c>
    </row>
    <row r="235" spans="1:16" x14ac:dyDescent="0.25">
      <c r="A235">
        <v>62219</v>
      </c>
      <c r="B235" t="s">
        <v>239</v>
      </c>
      <c r="C235" t="s">
        <v>232</v>
      </c>
      <c r="D235" s="3">
        <v>12571889.439999999</v>
      </c>
      <c r="E235" s="9">
        <f t="shared" si="30"/>
        <v>9.471174346522393E-2</v>
      </c>
      <c r="F235" s="3">
        <f>Kostenersätze_PLAN!$B$12*'Aufteilung Kostenersätze_PLAN'!E235</f>
        <v>2070.2444898608524</v>
      </c>
      <c r="G235" s="3">
        <f>Kostenersätze_PLAN!$C$12*'Aufteilung Kostenersätze_PLAN'!E235</f>
        <v>4078.7612323298686</v>
      </c>
      <c r="H235" s="3">
        <f>Kostenersätze_PLAN!$D$12*'Aufteilung Kostenersätze_PLAN'!E235</f>
        <v>23580.382770536802</v>
      </c>
      <c r="I235" s="3">
        <f>Kostenersätze_PLAN!$E$12*'Aufteilung Kostenersätze_PLAN'!E235</f>
        <v>2841.3523039567181</v>
      </c>
      <c r="K235" s="3">
        <f t="shared" si="24"/>
        <v>29729.388492727521</v>
      </c>
      <c r="L235" s="3">
        <f t="shared" si="25"/>
        <v>2841.3523039567181</v>
      </c>
      <c r="M235" s="3">
        <f t="shared" si="26"/>
        <v>32570.74079668424</v>
      </c>
      <c r="O235" s="3">
        <f t="shared" si="27"/>
        <v>32570.74079668424</v>
      </c>
      <c r="P235" s="3">
        <f t="shared" si="28"/>
        <v>2714.23</v>
      </c>
    </row>
    <row r="236" spans="1:16" x14ac:dyDescent="0.25">
      <c r="A236">
        <v>62220</v>
      </c>
      <c r="B236" t="s">
        <v>240</v>
      </c>
      <c r="C236" t="s">
        <v>232</v>
      </c>
      <c r="D236" s="3">
        <v>3266146.12</v>
      </c>
      <c r="E236" s="9">
        <f t="shared" si="30"/>
        <v>2.4605879244621844E-2</v>
      </c>
      <c r="F236" s="3">
        <f>Kostenersätze_PLAN!$B$12*'Aufteilung Kostenersätze_PLAN'!E236</f>
        <v>537.84445371406355</v>
      </c>
      <c r="G236" s="3">
        <f>Kostenersätze_PLAN!$C$12*'Aufteilung Kostenersätze_PLAN'!E236</f>
        <v>1059.6521896696397</v>
      </c>
      <c r="H236" s="3">
        <f>Kostenersätze_PLAN!$D$12*'Aufteilung Kostenersätze_PLAN'!E236</f>
        <v>6126.1257555335005</v>
      </c>
      <c r="I236" s="3">
        <f>Kostenersätze_PLAN!$E$12*'Aufteilung Kostenersätze_PLAN'!E236</f>
        <v>738.17637733865536</v>
      </c>
      <c r="K236" s="3">
        <f t="shared" si="24"/>
        <v>7723.622398917204</v>
      </c>
      <c r="L236" s="3">
        <f t="shared" si="25"/>
        <v>738.17637733865536</v>
      </c>
      <c r="M236" s="3">
        <f t="shared" si="26"/>
        <v>8461.7987762558587</v>
      </c>
      <c r="O236" s="3">
        <f t="shared" si="27"/>
        <v>8461.7987762558587</v>
      </c>
      <c r="P236" s="3">
        <f t="shared" si="28"/>
        <v>705.15</v>
      </c>
    </row>
    <row r="237" spans="1:16" x14ac:dyDescent="0.25">
      <c r="A237">
        <v>62226</v>
      </c>
      <c r="B237" t="s">
        <v>241</v>
      </c>
      <c r="C237" t="s">
        <v>232</v>
      </c>
      <c r="D237" s="3">
        <v>2810607.43</v>
      </c>
      <c r="E237" s="9">
        <f t="shared" si="30"/>
        <v>2.1174027274265653E-2</v>
      </c>
      <c r="F237" s="3">
        <f>Kostenersätze_PLAN!$B$12*'Aufteilung Kostenersätze_PLAN'!E237</f>
        <v>462.82975784103559</v>
      </c>
      <c r="G237" s="3">
        <f>Kostenersätze_PLAN!$C$12*'Aufteilung Kostenersätze_PLAN'!E237</f>
        <v>911.85948456625033</v>
      </c>
      <c r="H237" s="3">
        <f>Kostenersätze_PLAN!$D$12*'Aufteilung Kostenersätze_PLAN'!E237</f>
        <v>5271.6975704739198</v>
      </c>
      <c r="I237" s="3">
        <f>Kostenersätze_PLAN!$E$12*'Aufteilung Kostenersätze_PLAN'!E237</f>
        <v>635.22081822796963</v>
      </c>
      <c r="K237" s="3">
        <f t="shared" si="24"/>
        <v>6646.3868128812055</v>
      </c>
      <c r="L237" s="3">
        <f t="shared" si="25"/>
        <v>635.22081822796963</v>
      </c>
      <c r="M237" s="3">
        <f t="shared" si="26"/>
        <v>7281.6076311091747</v>
      </c>
      <c r="O237" s="3">
        <f t="shared" si="27"/>
        <v>7281.6076311091747</v>
      </c>
      <c r="P237" s="3">
        <f t="shared" si="28"/>
        <v>606.79999999999995</v>
      </c>
    </row>
    <row r="238" spans="1:16" x14ac:dyDescent="0.25">
      <c r="A238">
        <v>62232</v>
      </c>
      <c r="B238" t="s">
        <v>242</v>
      </c>
      <c r="C238" t="s">
        <v>232</v>
      </c>
      <c r="D238" s="3">
        <v>1760856.18</v>
      </c>
      <c r="E238" s="9">
        <f t="shared" si="30"/>
        <v>1.3265608132751299E-2</v>
      </c>
      <c r="F238" s="3">
        <f>Kostenersätze_PLAN!$B$12*'Aufteilung Kostenersätze_PLAN'!E238</f>
        <v>289.96459295003388</v>
      </c>
      <c r="G238" s="3">
        <f>Kostenersätze_PLAN!$C$12*'Aufteilung Kostenersätze_PLAN'!E238</f>
        <v>571.28341423693473</v>
      </c>
      <c r="H238" s="3">
        <f>Kostenersätze_PLAN!$D$12*'Aufteilung Kostenersätze_PLAN'!E238</f>
        <v>3302.7384568110911</v>
      </c>
      <c r="I238" s="3">
        <f>Kostenersätze_PLAN!$E$12*'Aufteilung Kostenersätze_PLAN'!E238</f>
        <v>397.96824398253898</v>
      </c>
      <c r="K238" s="3">
        <f t="shared" si="24"/>
        <v>4163.9864639980597</v>
      </c>
      <c r="L238" s="3">
        <f t="shared" si="25"/>
        <v>397.96824398253898</v>
      </c>
      <c r="M238" s="3">
        <f t="shared" si="26"/>
        <v>4561.9547079805989</v>
      </c>
      <c r="O238" s="3">
        <f t="shared" si="27"/>
        <v>4561.9547079805989</v>
      </c>
      <c r="P238" s="3">
        <f t="shared" si="28"/>
        <v>380.16</v>
      </c>
    </row>
    <row r="239" spans="1:16" x14ac:dyDescent="0.25">
      <c r="A239">
        <v>62233</v>
      </c>
      <c r="B239" t="s">
        <v>243</v>
      </c>
      <c r="C239" t="s">
        <v>232</v>
      </c>
      <c r="D239" s="3">
        <v>4372808.3899999997</v>
      </c>
      <c r="E239" s="9">
        <f t="shared" si="30"/>
        <v>3.2943043957938185E-2</v>
      </c>
      <c r="F239" s="3">
        <f>Kostenersätze_PLAN!$B$12*'Aufteilung Kostenersätze_PLAN'!E239</f>
        <v>720.08129866395052</v>
      </c>
      <c r="G239" s="3">
        <f>Kostenersätze_PLAN!$C$12*'Aufteilung Kostenersätze_PLAN'!E239</f>
        <v>1418.6921880486079</v>
      </c>
      <c r="H239" s="3">
        <f>Kostenersätze_PLAN!$D$12*'Aufteilung Kostenersätze_PLAN'!E239</f>
        <v>8201.8296542078697</v>
      </c>
      <c r="I239" s="3">
        <f>Kostenersätze_PLAN!$E$12*'Aufteilung Kostenersätze_PLAN'!E239</f>
        <v>988.29131873814561</v>
      </c>
      <c r="K239" s="3">
        <f t="shared" si="24"/>
        <v>10340.603140920428</v>
      </c>
      <c r="L239" s="3">
        <f t="shared" si="25"/>
        <v>988.29131873814561</v>
      </c>
      <c r="M239" s="3">
        <f t="shared" si="26"/>
        <v>11328.894459658573</v>
      </c>
      <c r="O239" s="3">
        <f t="shared" si="27"/>
        <v>11328.894459658573</v>
      </c>
      <c r="P239" s="3">
        <f t="shared" si="28"/>
        <v>944.07</v>
      </c>
    </row>
    <row r="240" spans="1:16" x14ac:dyDescent="0.25">
      <c r="A240">
        <v>62235</v>
      </c>
      <c r="B240" t="s">
        <v>244</v>
      </c>
      <c r="C240" t="s">
        <v>232</v>
      </c>
      <c r="D240" s="3">
        <v>2520284.0499999998</v>
      </c>
      <c r="E240" s="9">
        <f t="shared" si="30"/>
        <v>1.8986843428929773E-2</v>
      </c>
      <c r="F240" s="3">
        <f>Kostenersätze_PLAN!$B$12*'Aufteilung Kostenersätze_PLAN'!E240</f>
        <v>415.0214804463547</v>
      </c>
      <c r="G240" s="3">
        <f>Kostenersätze_PLAN!$C$12*'Aufteilung Kostenersätze_PLAN'!E240</f>
        <v>817.66841226686074</v>
      </c>
      <c r="H240" s="3">
        <f>Kostenersätze_PLAN!$D$12*'Aufteilung Kostenersätze_PLAN'!E240</f>
        <v>4727.1544085006453</v>
      </c>
      <c r="I240" s="3">
        <f>Kostenersätze_PLAN!$E$12*'Aufteilung Kostenersätze_PLAN'!E240</f>
        <v>569.60530286789322</v>
      </c>
      <c r="K240" s="3">
        <f t="shared" si="24"/>
        <v>5959.8443012138605</v>
      </c>
      <c r="L240" s="3">
        <f t="shared" si="25"/>
        <v>569.60530286789322</v>
      </c>
      <c r="M240" s="3">
        <f t="shared" si="26"/>
        <v>6529.4496040817539</v>
      </c>
      <c r="O240" s="3">
        <f t="shared" si="27"/>
        <v>6529.4496040817539</v>
      </c>
      <c r="P240" s="3">
        <f t="shared" si="28"/>
        <v>544.12</v>
      </c>
    </row>
    <row r="241" spans="1:16" x14ac:dyDescent="0.25">
      <c r="A241">
        <v>62242</v>
      </c>
      <c r="B241" t="s">
        <v>245</v>
      </c>
      <c r="C241" t="s">
        <v>232</v>
      </c>
      <c r="D241" s="3">
        <v>1284055.21</v>
      </c>
      <c r="E241" s="9">
        <f t="shared" si="30"/>
        <v>9.6735743839554671E-3</v>
      </c>
      <c r="F241" s="3">
        <f>Kostenersätze_PLAN!$B$12*'Aufteilung Kostenersätze_PLAN'!E241</f>
        <v>211.44858422964464</v>
      </c>
      <c r="G241" s="3">
        <f>Kostenersätze_PLAN!$C$12*'Aufteilung Kostenersätze_PLAN'!E241</f>
        <v>416.59248084504219</v>
      </c>
      <c r="H241" s="3">
        <f>Kostenersätze_PLAN!$D$12*'Aufteilung Kostenersätze_PLAN'!E241</f>
        <v>2408.4298143733927</v>
      </c>
      <c r="I241" s="3">
        <f>Kostenersätze_PLAN!$E$12*'Aufteilung Kostenersätze_PLAN'!E241</f>
        <v>290.207231518664</v>
      </c>
      <c r="K241" s="3">
        <f t="shared" si="24"/>
        <v>3036.4708794480794</v>
      </c>
      <c r="L241" s="3">
        <f t="shared" si="25"/>
        <v>290.207231518664</v>
      </c>
      <c r="M241" s="3">
        <f t="shared" si="26"/>
        <v>3326.6781109667436</v>
      </c>
      <c r="O241" s="3">
        <f t="shared" si="27"/>
        <v>3326.6781109667436</v>
      </c>
      <c r="P241" s="3">
        <f t="shared" si="28"/>
        <v>277.22000000000003</v>
      </c>
    </row>
    <row r="242" spans="1:16" x14ac:dyDescent="0.25">
      <c r="A242">
        <v>62244</v>
      </c>
      <c r="B242" t="s">
        <v>246</v>
      </c>
      <c r="C242" t="s">
        <v>232</v>
      </c>
      <c r="D242" s="3">
        <v>3743711.32</v>
      </c>
      <c r="E242" s="9">
        <f t="shared" si="30"/>
        <v>2.8203670406100459E-2</v>
      </c>
      <c r="F242" s="3">
        <f>Kostenersätze_PLAN!$B$12*'Aufteilung Kostenersätze_PLAN'!E242</f>
        <v>616.48631010071142</v>
      </c>
      <c r="G242" s="3">
        <f>Kostenersätze_PLAN!$C$12*'Aufteilung Kostenersätze_PLAN'!E242</f>
        <v>1214.5910660387162</v>
      </c>
      <c r="H242" s="3">
        <f>Kostenersätze_PLAN!$D$12*'Aufteilung Kostenersätze_PLAN'!E242</f>
        <v>7021.867821006831</v>
      </c>
      <c r="I242" s="3">
        <f>Kostenersätze_PLAN!$E$12*'Aufteilung Kostenersätze_PLAN'!E242</f>
        <v>846.11011218301371</v>
      </c>
      <c r="K242" s="3">
        <f t="shared" si="24"/>
        <v>8852.9451971462586</v>
      </c>
      <c r="L242" s="3">
        <f t="shared" si="25"/>
        <v>846.11011218301371</v>
      </c>
      <c r="M242" s="3">
        <f t="shared" si="26"/>
        <v>9699.0553093292729</v>
      </c>
      <c r="O242" s="3">
        <f t="shared" si="27"/>
        <v>9699.0553093292729</v>
      </c>
      <c r="P242" s="3">
        <f t="shared" si="28"/>
        <v>808.25</v>
      </c>
    </row>
    <row r="243" spans="1:16" x14ac:dyDescent="0.25">
      <c r="A243">
        <v>62245</v>
      </c>
      <c r="B243" t="s">
        <v>247</v>
      </c>
      <c r="C243" t="s">
        <v>232</v>
      </c>
      <c r="D243" s="3">
        <v>1652640.89</v>
      </c>
      <c r="E243" s="9">
        <f t="shared" si="30"/>
        <v>1.2450356071045703E-2</v>
      </c>
      <c r="F243" s="3">
        <f>Kostenersätze_PLAN!$B$12*'Aufteilung Kostenersätze_PLAN'!E243</f>
        <v>272.14451038325672</v>
      </c>
      <c r="G243" s="3">
        <f>Kostenersätze_PLAN!$C$12*'Aufteilung Kostenersätze_PLAN'!E243</f>
        <v>536.17458419958325</v>
      </c>
      <c r="H243" s="3">
        <f>Kostenersätze_PLAN!$D$12*'Aufteilung Kostenersätze_PLAN'!E243</f>
        <v>3099.7651510082487</v>
      </c>
      <c r="I243" s="3">
        <f>Kostenersätze_PLAN!$E$12*'Aufteilung Kostenersätze_PLAN'!E243</f>
        <v>373.51068213137108</v>
      </c>
      <c r="K243" s="3">
        <f t="shared" si="24"/>
        <v>3908.0842455910888</v>
      </c>
      <c r="L243" s="3">
        <f t="shared" si="25"/>
        <v>373.51068213137108</v>
      </c>
      <c r="M243" s="3">
        <f t="shared" si="26"/>
        <v>4281.5949277224599</v>
      </c>
      <c r="O243" s="3">
        <f t="shared" si="27"/>
        <v>4281.5949277224599</v>
      </c>
      <c r="P243" s="3">
        <f t="shared" si="28"/>
        <v>356.8</v>
      </c>
    </row>
    <row r="244" spans="1:16" x14ac:dyDescent="0.25">
      <c r="A244">
        <v>62247</v>
      </c>
      <c r="B244" t="s">
        <v>248</v>
      </c>
      <c r="C244" t="s">
        <v>232</v>
      </c>
      <c r="D244" s="3">
        <v>1605393.57</v>
      </c>
      <c r="E244" s="9">
        <f t="shared" si="30"/>
        <v>1.2094413070384115E-2</v>
      </c>
      <c r="F244" s="3">
        <f>Kostenersätze_PLAN!$B$12*'Aufteilung Kostenersätze_PLAN'!E244</f>
        <v>264.36417598264717</v>
      </c>
      <c r="G244" s="3">
        <f>Kostenersätze_PLAN!$C$12*'Aufteilung Kostenersätze_PLAN'!E244</f>
        <v>520.84589887609195</v>
      </c>
      <c r="H244" s="3">
        <f>Kostenersätze_PLAN!$D$12*'Aufteilung Kostenersätze_PLAN'!E244</f>
        <v>3011.1460221335333</v>
      </c>
      <c r="I244" s="3">
        <f>Kostenersätze_PLAN!$E$12*'Aufteilung Kostenersätze_PLAN'!E244</f>
        <v>362.83239211152346</v>
      </c>
      <c r="K244" s="3">
        <f t="shared" si="24"/>
        <v>3796.3560969922723</v>
      </c>
      <c r="L244" s="3">
        <f t="shared" si="25"/>
        <v>362.83239211152346</v>
      </c>
      <c r="M244" s="3">
        <f t="shared" si="26"/>
        <v>4159.1884891037962</v>
      </c>
      <c r="O244" s="3">
        <f t="shared" si="27"/>
        <v>4159.1884891037962</v>
      </c>
      <c r="P244" s="3">
        <f t="shared" si="28"/>
        <v>346.6</v>
      </c>
    </row>
    <row r="245" spans="1:16" x14ac:dyDescent="0.25">
      <c r="A245">
        <v>62252</v>
      </c>
      <c r="B245" t="s">
        <v>249</v>
      </c>
      <c r="C245" t="s">
        <v>232</v>
      </c>
      <c r="D245" s="3">
        <v>1710666.08</v>
      </c>
      <c r="E245" s="9">
        <f t="shared" si="30"/>
        <v>1.2887495367889606E-2</v>
      </c>
      <c r="F245" s="3">
        <f>Kostenersätze_PLAN!$B$12*'Aufteilung Kostenersätze_PLAN'!E245</f>
        <v>281.69966360377606</v>
      </c>
      <c r="G245" s="3">
        <f>Kostenersätze_PLAN!$C$12*'Aufteilung Kostenersätze_PLAN'!E245</f>
        <v>554.99998801816594</v>
      </c>
      <c r="H245" s="3">
        <f>Kostenersätze_PLAN!$D$12*'Aufteilung Kostenersätze_PLAN'!E245</f>
        <v>3208.5997217434751</v>
      </c>
      <c r="I245" s="3">
        <f>Kostenersätze_PLAN!$E$12*'Aufteilung Kostenersätze_PLAN'!E245</f>
        <v>386.62486103668817</v>
      </c>
      <c r="K245" s="3">
        <f t="shared" si="24"/>
        <v>4045.2993733654171</v>
      </c>
      <c r="L245" s="3">
        <f t="shared" si="25"/>
        <v>386.62486103668817</v>
      </c>
      <c r="M245" s="3">
        <f t="shared" si="26"/>
        <v>4431.924234402105</v>
      </c>
      <c r="O245" s="3">
        <f t="shared" si="27"/>
        <v>4431.924234402105</v>
      </c>
      <c r="P245" s="3">
        <f t="shared" si="28"/>
        <v>369.33</v>
      </c>
    </row>
    <row r="246" spans="1:16" x14ac:dyDescent="0.25">
      <c r="A246">
        <v>62256</v>
      </c>
      <c r="B246" t="s">
        <v>250</v>
      </c>
      <c r="C246" t="s">
        <v>232</v>
      </c>
      <c r="D246" s="3">
        <v>3010138.25</v>
      </c>
      <c r="E246" s="9">
        <f t="shared" si="30"/>
        <v>2.2677215154451608E-2</v>
      </c>
      <c r="F246" s="3">
        <f>Kostenersätze_PLAN!$B$12*'Aufteilung Kostenersätze_PLAN'!E246</f>
        <v>495.68699721096897</v>
      </c>
      <c r="G246" s="3">
        <f>Kostenersätze_PLAN!$C$12*'Aufteilung Kostenersätze_PLAN'!E246</f>
        <v>976.59427062645852</v>
      </c>
      <c r="H246" s="3">
        <f>Kostenersätze_PLAN!$D$12*'Aufteilung Kostenersätze_PLAN'!E246</f>
        <v>5645.9462570038168</v>
      </c>
      <c r="I246" s="3">
        <f>Kostenersätze_PLAN!$E$12*'Aufteilung Kostenersätze_PLAN'!E246</f>
        <v>680.31645463354823</v>
      </c>
      <c r="K246" s="3">
        <f t="shared" si="24"/>
        <v>7118.2275248412443</v>
      </c>
      <c r="L246" s="3">
        <f t="shared" si="25"/>
        <v>680.31645463354823</v>
      </c>
      <c r="M246" s="3">
        <f t="shared" si="26"/>
        <v>7798.5439794747926</v>
      </c>
      <c r="O246" s="3">
        <f t="shared" si="27"/>
        <v>7798.5439794747926</v>
      </c>
      <c r="P246" s="3">
        <f t="shared" si="28"/>
        <v>649.88</v>
      </c>
    </row>
    <row r="247" spans="1:16" x14ac:dyDescent="0.25">
      <c r="A247">
        <v>62262</v>
      </c>
      <c r="B247" t="s">
        <v>251</v>
      </c>
      <c r="C247" t="s">
        <v>232</v>
      </c>
      <c r="D247" s="3">
        <v>1758796.18</v>
      </c>
      <c r="E247" s="9">
        <f t="shared" si="30"/>
        <v>1.325008889099615E-2</v>
      </c>
      <c r="F247" s="3">
        <f>Kostenersätze_PLAN!$B$12*'Aufteilung Kostenersätze_PLAN'!E247</f>
        <v>289.625367595765</v>
      </c>
      <c r="G247" s="3">
        <f>Kostenersätze_PLAN!$C$12*'Aufteilung Kostenersätze_PLAN'!E247</f>
        <v>570.61507809074919</v>
      </c>
      <c r="H247" s="3">
        <f>Kostenersätze_PLAN!$D$12*'Aufteilung Kostenersätze_PLAN'!E247</f>
        <v>3298.8746311913114</v>
      </c>
      <c r="I247" s="3">
        <f>Kostenersätze_PLAN!$E$12*'Aufteilung Kostenersätze_PLAN'!E247</f>
        <v>397.50266672988448</v>
      </c>
      <c r="K247" s="3">
        <f t="shared" si="24"/>
        <v>4159.1150768778261</v>
      </c>
      <c r="L247" s="3">
        <f t="shared" si="25"/>
        <v>397.50266672988448</v>
      </c>
      <c r="M247" s="3">
        <f t="shared" si="26"/>
        <v>4556.6177436077105</v>
      </c>
      <c r="O247" s="3">
        <f t="shared" si="27"/>
        <v>4556.6177436077105</v>
      </c>
      <c r="P247" s="3">
        <f t="shared" si="28"/>
        <v>379.72</v>
      </c>
    </row>
    <row r="248" spans="1:16" x14ac:dyDescent="0.25">
      <c r="A248">
        <v>62264</v>
      </c>
      <c r="B248" t="s">
        <v>252</v>
      </c>
      <c r="C248" t="s">
        <v>232</v>
      </c>
      <c r="D248" s="3">
        <v>6009808.7199999997</v>
      </c>
      <c r="E248" s="9">
        <f t="shared" si="30"/>
        <v>4.5275570110621798E-2</v>
      </c>
      <c r="F248" s="3">
        <f>Kostenersätze_PLAN!$B$12*'Aufteilung Kostenersätze_PLAN'!E248</f>
        <v>989.65023889819565</v>
      </c>
      <c r="G248" s="3">
        <f>Kostenersätze_PLAN!$C$12*'Aufteilung Kostenersätze_PLAN'!E248</f>
        <v>1949.7924268139277</v>
      </c>
      <c r="H248" s="3">
        <f>Kostenersätze_PLAN!$D$12*'Aufteilung Kostenersätze_PLAN'!E248</f>
        <v>11272.258690441509</v>
      </c>
      <c r="I248" s="3">
        <f>Kostenersätze_PLAN!$E$12*'Aufteilung Kostenersätze_PLAN'!E248</f>
        <v>1358.2671033186539</v>
      </c>
      <c r="K248" s="3">
        <f t="shared" si="24"/>
        <v>14211.701356153633</v>
      </c>
      <c r="L248" s="3">
        <f t="shared" si="25"/>
        <v>1358.2671033186539</v>
      </c>
      <c r="M248" s="3">
        <f t="shared" si="26"/>
        <v>15569.968459472288</v>
      </c>
      <c r="O248" s="3">
        <f t="shared" si="27"/>
        <v>15569.968459472288</v>
      </c>
      <c r="P248" s="3">
        <f t="shared" si="28"/>
        <v>1297.5</v>
      </c>
    </row>
    <row r="249" spans="1:16" x14ac:dyDescent="0.25">
      <c r="A249">
        <v>62265</v>
      </c>
      <c r="B249" t="s">
        <v>253</v>
      </c>
      <c r="C249" t="s">
        <v>232</v>
      </c>
      <c r="D249" s="3">
        <v>2395824.81</v>
      </c>
      <c r="E249" s="9">
        <f t="shared" si="30"/>
        <v>1.8049215742414203E-2</v>
      </c>
      <c r="F249" s="3">
        <f>Kostenersätze_PLAN!$B$12*'Aufteilung Kostenersätze_PLAN'!E249</f>
        <v>394.52646598954055</v>
      </c>
      <c r="G249" s="3">
        <f>Kostenersätze_PLAN!$C$12*'Aufteilung Kostenersätze_PLAN'!E249</f>
        <v>777.28947594706767</v>
      </c>
      <c r="H249" s="3">
        <f>Kostenersätze_PLAN!$D$12*'Aufteilung Kostenersätze_PLAN'!E249</f>
        <v>4493.7132433888646</v>
      </c>
      <c r="I249" s="3">
        <f>Kostenersätze_PLAN!$E$12*'Aufteilung Kostenersätze_PLAN'!E249</f>
        <v>541.47647227242612</v>
      </c>
      <c r="K249" s="3">
        <f t="shared" si="24"/>
        <v>5665.529185325473</v>
      </c>
      <c r="L249" s="3">
        <f t="shared" si="25"/>
        <v>541.47647227242612</v>
      </c>
      <c r="M249" s="3">
        <f t="shared" si="26"/>
        <v>6207.0056575978988</v>
      </c>
      <c r="O249" s="3">
        <f t="shared" si="27"/>
        <v>6207.0056575978988</v>
      </c>
      <c r="P249" s="3">
        <f t="shared" si="28"/>
        <v>517.25</v>
      </c>
    </row>
    <row r="250" spans="1:16" x14ac:dyDescent="0.25">
      <c r="A250">
        <v>62266</v>
      </c>
      <c r="B250" t="s">
        <v>254</v>
      </c>
      <c r="C250" t="s">
        <v>232</v>
      </c>
      <c r="D250" s="3">
        <v>3073334.45</v>
      </c>
      <c r="E250" s="9">
        <f t="shared" si="30"/>
        <v>2.315331083688206E-2</v>
      </c>
      <c r="F250" s="3">
        <f>Kostenersätze_PLAN!$B$12*'Aufteilung Kostenersätze_PLAN'!E250</f>
        <v>506.09367358642908</v>
      </c>
      <c r="G250" s="3">
        <f>Kostenersätze_PLAN!$C$12*'Aufteilung Kostenersätze_PLAN'!E250</f>
        <v>997.09733119032592</v>
      </c>
      <c r="H250" s="3">
        <f>Kostenersätze_PLAN!$D$12*'Aufteilung Kostenersätze_PLAN'!E250</f>
        <v>5764.4797990585266</v>
      </c>
      <c r="I250" s="3">
        <f>Kostenersätze_PLAN!$E$12*'Aufteilung Kostenersätze_PLAN'!E250</f>
        <v>694.59932510646183</v>
      </c>
      <c r="K250" s="3">
        <f t="shared" si="24"/>
        <v>7267.6708038352817</v>
      </c>
      <c r="L250" s="3">
        <f t="shared" si="25"/>
        <v>694.59932510646183</v>
      </c>
      <c r="M250" s="3">
        <f t="shared" si="26"/>
        <v>7962.2701289417437</v>
      </c>
      <c r="O250" s="3">
        <f t="shared" si="27"/>
        <v>7962.2701289417437</v>
      </c>
      <c r="P250" s="3">
        <f t="shared" si="28"/>
        <v>663.52</v>
      </c>
    </row>
    <row r="251" spans="1:16" x14ac:dyDescent="0.25">
      <c r="A251">
        <v>62267</v>
      </c>
      <c r="B251" t="s">
        <v>255</v>
      </c>
      <c r="C251" t="s">
        <v>232</v>
      </c>
      <c r="D251" s="3">
        <v>14562273.57</v>
      </c>
      <c r="E251" s="9">
        <f t="shared" si="30"/>
        <v>0.1097065262317683</v>
      </c>
      <c r="F251" s="3">
        <f>Kostenersätze_PLAN!$B$12*'Aufteilung Kostenersätze_PLAN'!E251</f>
        <v>2398.0060246329076</v>
      </c>
      <c r="G251" s="3">
        <f>Kostenersätze_PLAN!$C$12*'Aufteilung Kostenersätze_PLAN'!E251</f>
        <v>4724.5115521711014</v>
      </c>
      <c r="H251" s="3">
        <f>Kostenersätze_PLAN!$D$12*'Aufteilung Kostenersätze_PLAN'!E251</f>
        <v>27313.633835923352</v>
      </c>
      <c r="I251" s="3">
        <f>Kostenersätze_PLAN!$E$12*'Aufteilung Kostenersätze_PLAN'!E251</f>
        <v>3291.1957869530488</v>
      </c>
      <c r="K251" s="3">
        <f t="shared" si="24"/>
        <v>34436.151412727362</v>
      </c>
      <c r="L251" s="3">
        <f t="shared" si="25"/>
        <v>3291.1957869530488</v>
      </c>
      <c r="M251" s="3">
        <f t="shared" si="26"/>
        <v>37727.347199680415</v>
      </c>
      <c r="O251" s="3">
        <f t="shared" si="27"/>
        <v>37727.347199680415</v>
      </c>
      <c r="P251" s="3">
        <f t="shared" si="28"/>
        <v>3143.95</v>
      </c>
    </row>
    <row r="252" spans="1:16" x14ac:dyDescent="0.25">
      <c r="A252">
        <v>62268</v>
      </c>
      <c r="B252" t="s">
        <v>256</v>
      </c>
      <c r="C252" t="s">
        <v>232</v>
      </c>
      <c r="D252" s="3">
        <v>4453832.2699999996</v>
      </c>
      <c r="E252" s="9">
        <f t="shared" si="30"/>
        <v>3.3553446473307193E-2</v>
      </c>
      <c r="F252" s="3">
        <f>Kostenersätze_PLAN!$B$12*'Aufteilung Kostenersätze_PLAN'!E252</f>
        <v>733.42370371115453</v>
      </c>
      <c r="G252" s="3">
        <f>Kostenersätze_PLAN!$C$12*'Aufteilung Kostenersätze_PLAN'!E252</f>
        <v>1444.9791723729743</v>
      </c>
      <c r="H252" s="3">
        <f>Kostenersätze_PLAN!$D$12*'Aufteilung Kostenersätze_PLAN'!E252</f>
        <v>8353.801568459292</v>
      </c>
      <c r="I252" s="3">
        <f>Kostenersätze_PLAN!$E$12*'Aufteilung Kostenersätze_PLAN'!E252</f>
        <v>1006.6033941992158</v>
      </c>
      <c r="K252" s="3">
        <f t="shared" si="24"/>
        <v>10532.20444454342</v>
      </c>
      <c r="L252" s="3">
        <f t="shared" si="25"/>
        <v>1006.6033941992158</v>
      </c>
      <c r="M252" s="3">
        <f t="shared" si="26"/>
        <v>11538.807838742636</v>
      </c>
      <c r="O252" s="3">
        <f t="shared" si="27"/>
        <v>11538.807838742636</v>
      </c>
      <c r="P252" s="3">
        <f t="shared" si="28"/>
        <v>961.57</v>
      </c>
    </row>
    <row r="253" spans="1:16" x14ac:dyDescent="0.25">
      <c r="A253">
        <v>62269</v>
      </c>
      <c r="B253" t="s">
        <v>257</v>
      </c>
      <c r="C253" t="s">
        <v>232</v>
      </c>
      <c r="D253" s="3">
        <v>3577931.47</v>
      </c>
      <c r="E253" s="9">
        <f t="shared" si="30"/>
        <v>2.695474925547799E-2</v>
      </c>
      <c r="F253" s="3">
        <f>Kostenersätze_PLAN!$B$12*'Aufteilung Kostenersätze_PLAN'!E253</f>
        <v>589.18692740804454</v>
      </c>
      <c r="G253" s="3">
        <f>Kostenersätze_PLAN!$C$12*'Aufteilung Kostenersätze_PLAN'!E253</f>
        <v>1160.8062766871597</v>
      </c>
      <c r="H253" s="3">
        <f>Kostenersätze_PLAN!$D$12*'Aufteilung Kostenersätze_PLAN'!E253</f>
        <v>6710.923922136355</v>
      </c>
      <c r="I253" s="3">
        <f>Kostenersätze_PLAN!$E$12*'Aufteilung Kostenersätze_PLAN'!E253</f>
        <v>808.64247766433971</v>
      </c>
      <c r="K253" s="3">
        <f t="shared" si="24"/>
        <v>8460.9171262315595</v>
      </c>
      <c r="L253" s="3">
        <f t="shared" si="25"/>
        <v>808.64247766433971</v>
      </c>
      <c r="M253" s="3">
        <f t="shared" si="26"/>
        <v>9269.5596038958993</v>
      </c>
      <c r="O253" s="3">
        <f t="shared" si="27"/>
        <v>9269.5596038958993</v>
      </c>
      <c r="P253" s="3">
        <f t="shared" si="28"/>
        <v>772.46</v>
      </c>
    </row>
    <row r="254" spans="1:16" x14ac:dyDescent="0.25">
      <c r="A254">
        <v>62270</v>
      </c>
      <c r="B254" t="s">
        <v>258</v>
      </c>
      <c r="C254" t="s">
        <v>232</v>
      </c>
      <c r="D254" s="3">
        <v>3442509.67</v>
      </c>
      <c r="E254" s="9">
        <f t="shared" si="30"/>
        <v>2.5934533889887017E-2</v>
      </c>
      <c r="F254" s="3">
        <f>Kostenersätze_PLAN!$B$12*'Aufteilung Kostenersätze_PLAN'!E254</f>
        <v>566.88668076691283</v>
      </c>
      <c r="G254" s="3">
        <f>Kostenersätze_PLAN!$C$12*'Aufteilung Kostenersätze_PLAN'!E254</f>
        <v>1116.8707019679844</v>
      </c>
      <c r="H254" s="3">
        <f>Kostenersätze_PLAN!$D$12*'Aufteilung Kostenersätze_PLAN'!E254</f>
        <v>6456.9209025651708</v>
      </c>
      <c r="I254" s="3">
        <f>Kostenersätze_PLAN!$E$12*'Aufteilung Kostenersätze_PLAN'!E254</f>
        <v>778.03601669661055</v>
      </c>
      <c r="K254" s="3">
        <f t="shared" si="24"/>
        <v>8140.6782853000677</v>
      </c>
      <c r="L254" s="3">
        <f t="shared" si="25"/>
        <v>778.03601669661055</v>
      </c>
      <c r="M254" s="3">
        <f t="shared" si="26"/>
        <v>8918.7143019966788</v>
      </c>
      <c r="O254" s="3">
        <f t="shared" si="27"/>
        <v>8918.7143019966788</v>
      </c>
      <c r="P254" s="3">
        <f t="shared" si="28"/>
        <v>743.23</v>
      </c>
    </row>
    <row r="255" spans="1:16" x14ac:dyDescent="0.25">
      <c r="A255">
        <v>62271</v>
      </c>
      <c r="B255" t="s">
        <v>259</v>
      </c>
      <c r="C255" t="s">
        <v>232</v>
      </c>
      <c r="D255" s="3">
        <v>7517685.0899999999</v>
      </c>
      <c r="E255" s="9">
        <f t="shared" si="30"/>
        <v>5.663532638387718E-2</v>
      </c>
      <c r="F255" s="3">
        <f>Kostenersätze_PLAN!$B$12*'Aufteilung Kostenersätze_PLAN'!E255</f>
        <v>1237.9560135617601</v>
      </c>
      <c r="G255" s="3">
        <f>Kostenersätze_PLAN!$C$12*'Aufteilung Kostenersätze_PLAN'!E255</f>
        <v>2439.0003307216707</v>
      </c>
      <c r="H255" s="3">
        <f>Kostenersätze_PLAN!$D$12*'Aufteilung Kostenersätze_PLAN'!E255</f>
        <v>14100.497209793901</v>
      </c>
      <c r="I255" s="3">
        <f>Kostenersätze_PLAN!$E$12*'Aufteilung Kostenersätze_PLAN'!E255</f>
        <v>1699.0597915163155</v>
      </c>
      <c r="K255" s="3">
        <f t="shared" si="24"/>
        <v>17777.453554077332</v>
      </c>
      <c r="L255" s="3">
        <f t="shared" si="25"/>
        <v>1699.0597915163155</v>
      </c>
      <c r="M255" s="3">
        <f t="shared" si="26"/>
        <v>19476.513345593648</v>
      </c>
      <c r="O255" s="3">
        <f t="shared" si="27"/>
        <v>19476.513345593648</v>
      </c>
      <c r="P255" s="3">
        <f t="shared" si="28"/>
        <v>1623.04</v>
      </c>
    </row>
    <row r="256" spans="1:16" x14ac:dyDescent="0.25">
      <c r="A256">
        <v>62272</v>
      </c>
      <c r="B256" t="s">
        <v>260</v>
      </c>
      <c r="C256" t="s">
        <v>232</v>
      </c>
      <c r="D256" s="3">
        <v>4105684.18</v>
      </c>
      <c r="E256" s="9">
        <f t="shared" si="30"/>
        <v>3.0930633669761919E-2</v>
      </c>
      <c r="F256" s="3">
        <f>Kostenersätze_PLAN!$B$12*'Aufteilung Kostenersätze_PLAN'!E256</f>
        <v>676.09328663916995</v>
      </c>
      <c r="G256" s="3">
        <f>Kostenersätze_PLAN!$C$12*'Aufteilung Kostenersätze_PLAN'!E256</f>
        <v>1332.027738988297</v>
      </c>
      <c r="H256" s="3">
        <f>Kostenersätze_PLAN!$D$12*'Aufteilung Kostenersätze_PLAN'!E256</f>
        <v>7700.7998647606246</v>
      </c>
      <c r="I256" s="3">
        <f>Kostenersätze_PLAN!$E$12*'Aufteilung Kostenersätze_PLAN'!E256</f>
        <v>927.91901009285755</v>
      </c>
      <c r="K256" s="3">
        <f t="shared" si="24"/>
        <v>9708.9208903880917</v>
      </c>
      <c r="L256" s="3">
        <f t="shared" si="25"/>
        <v>927.91901009285755</v>
      </c>
      <c r="M256" s="3">
        <f t="shared" si="26"/>
        <v>10636.839900480949</v>
      </c>
      <c r="O256" s="3">
        <f t="shared" si="27"/>
        <v>10636.839900480949</v>
      </c>
      <c r="P256" s="3">
        <f t="shared" si="28"/>
        <v>886.4</v>
      </c>
    </row>
    <row r="257" spans="1:16" x14ac:dyDescent="0.25">
      <c r="A257">
        <v>62273</v>
      </c>
      <c r="B257" t="s">
        <v>261</v>
      </c>
      <c r="C257" t="s">
        <v>232</v>
      </c>
      <c r="D257" s="3">
        <v>2890775.84</v>
      </c>
      <c r="E257" s="9">
        <f t="shared" si="30"/>
        <v>2.1777985010147147E-2</v>
      </c>
      <c r="F257" s="3">
        <f>Kostenersätze_PLAN!$B$12*'Aufteilung Kostenersätze_PLAN'!E257</f>
        <v>476.03129050289175</v>
      </c>
      <c r="G257" s="3">
        <f>Kostenersätze_PLAN!$C$12*'Aufteilung Kostenersätze_PLAN'!E257</f>
        <v>937.86892446198692</v>
      </c>
      <c r="H257" s="3">
        <f>Kostenersätze_PLAN!$D$12*'Aufteilung Kostenersätze_PLAN'!E257</f>
        <v>5422.0649279763347</v>
      </c>
      <c r="I257" s="3">
        <f>Kostenersätze_PLAN!$E$12*'Aufteilung Kostenersätze_PLAN'!E257</f>
        <v>653.33955030441439</v>
      </c>
      <c r="K257" s="3">
        <f t="shared" si="24"/>
        <v>6835.9651429412133</v>
      </c>
      <c r="L257" s="3">
        <f t="shared" si="25"/>
        <v>653.33955030441439</v>
      </c>
      <c r="M257" s="3">
        <f t="shared" si="26"/>
        <v>7489.3046932456273</v>
      </c>
      <c r="O257" s="3">
        <f t="shared" si="27"/>
        <v>7489.3046932456273</v>
      </c>
      <c r="P257" s="3">
        <f t="shared" si="28"/>
        <v>624.11</v>
      </c>
    </row>
    <row r="258" spans="1:16" x14ac:dyDescent="0.25">
      <c r="A258">
        <v>62274</v>
      </c>
      <c r="B258" t="s">
        <v>262</v>
      </c>
      <c r="C258" t="s">
        <v>232</v>
      </c>
      <c r="D258" s="3">
        <v>1812684.05</v>
      </c>
      <c r="E258" s="9">
        <f t="shared" si="30"/>
        <v>1.3656059222161213E-2</v>
      </c>
      <c r="F258" s="3">
        <f>Kostenersätze_PLAN!$B$12*'Aufteilung Kostenersätze_PLAN'!E258</f>
        <v>298.49921798001071</v>
      </c>
      <c r="G258" s="3">
        <f>Kostenersätze_PLAN!$C$12*'Aufteilung Kostenersätze_PLAN'!E258</f>
        <v>588.09819040237267</v>
      </c>
      <c r="H258" s="3">
        <f>Kostenersätze_PLAN!$D$12*'Aufteilung Kostenersätze_PLAN'!E258</f>
        <v>3399.9490645414771</v>
      </c>
      <c r="I258" s="3">
        <f>Kostenersätze_PLAN!$E$12*'Aufteilung Kostenersätze_PLAN'!E258</f>
        <v>409.68177666483638</v>
      </c>
      <c r="K258" s="3">
        <f t="shared" si="24"/>
        <v>4286.5464729238602</v>
      </c>
      <c r="L258" s="3">
        <f t="shared" si="25"/>
        <v>409.68177666483638</v>
      </c>
      <c r="M258" s="3">
        <f t="shared" si="26"/>
        <v>4696.2282495886966</v>
      </c>
      <c r="O258" s="3">
        <f t="shared" si="27"/>
        <v>4696.2282495886966</v>
      </c>
      <c r="P258" s="3">
        <f t="shared" si="28"/>
        <v>391.35</v>
      </c>
    </row>
    <row r="259" spans="1:16" x14ac:dyDescent="0.25">
      <c r="A259">
        <v>62275</v>
      </c>
      <c r="B259" t="s">
        <v>263</v>
      </c>
      <c r="C259" t="s">
        <v>232</v>
      </c>
      <c r="D259" s="3">
        <v>7774121.5800000001</v>
      </c>
      <c r="E259" s="9">
        <f t="shared" si="30"/>
        <v>5.8567219531038238E-2</v>
      </c>
      <c r="F259" s="3">
        <f>Kostenersätze_PLAN!$B$12*'Aufteilung Kostenersätze_PLAN'!E259</f>
        <v>1280.1840519926927</v>
      </c>
      <c r="G259" s="3">
        <f>Kostenersätze_PLAN!$C$12*'Aufteilung Kostenersätze_PLAN'!E259</f>
        <v>2522.1973091041618</v>
      </c>
      <c r="H259" s="3">
        <f>Kostenersätze_PLAN!$D$12*'Aufteilung Kostenersätze_PLAN'!E259</f>
        <v>14581.480646642591</v>
      </c>
      <c r="I259" s="3">
        <f>Kostenersätze_PLAN!$E$12*'Aufteilung Kostenersätze_PLAN'!E259</f>
        <v>1757.0165859311471</v>
      </c>
      <c r="K259" s="3">
        <f t="shared" si="24"/>
        <v>18383.862007739444</v>
      </c>
      <c r="L259" s="3">
        <f t="shared" si="25"/>
        <v>1757.0165859311471</v>
      </c>
      <c r="M259" s="3">
        <f t="shared" si="26"/>
        <v>20140.87859367059</v>
      </c>
      <c r="O259" s="3">
        <f t="shared" si="27"/>
        <v>20140.87859367059</v>
      </c>
      <c r="P259" s="3">
        <f t="shared" si="28"/>
        <v>1678.41</v>
      </c>
    </row>
    <row r="260" spans="1:16" x14ac:dyDescent="0.25">
      <c r="A260">
        <v>62276</v>
      </c>
      <c r="B260" t="s">
        <v>264</v>
      </c>
      <c r="C260" t="s">
        <v>232</v>
      </c>
      <c r="D260" s="3">
        <v>1676456.05</v>
      </c>
      <c r="E260" s="9">
        <f t="shared" si="30"/>
        <v>1.2629770258170728E-2</v>
      </c>
      <c r="F260" s="3">
        <f>Kostenersätze_PLAN!$B$12*'Aufteilung Kostenersätze_PLAN'!E260</f>
        <v>276.06621236770837</v>
      </c>
      <c r="G260" s="3">
        <f>Kostenersätze_PLAN!$C$12*'Aufteilung Kostenersätze_PLAN'!E260</f>
        <v>543.90105616812241</v>
      </c>
      <c r="H260" s="3">
        <f>Kostenersätze_PLAN!$D$12*'Aufteilung Kostenersätze_PLAN'!E260</f>
        <v>3144.4339011767661</v>
      </c>
      <c r="I260" s="3">
        <f>Kostenersätze_PLAN!$E$12*'Aufteilung Kostenersätze_PLAN'!E260</f>
        <v>378.89310774512182</v>
      </c>
      <c r="K260" s="3">
        <f t="shared" ref="K260:K288" si="31">F260+G260+H260</f>
        <v>3964.401169712597</v>
      </c>
      <c r="L260" s="3">
        <f t="shared" ref="L260:L288" si="32">I260</f>
        <v>378.89310774512182</v>
      </c>
      <c r="M260" s="3">
        <f t="shared" ref="M260:M288" si="33">K260+L260</f>
        <v>4343.2942774577186</v>
      </c>
      <c r="O260" s="3">
        <f t="shared" ref="O260:O288" si="34">F260+G260+H260+I260</f>
        <v>4343.2942774577186</v>
      </c>
      <c r="P260" s="3">
        <f t="shared" ref="P260:P288" si="35">ROUND(O260/12,2)</f>
        <v>361.94</v>
      </c>
    </row>
    <row r="261" spans="1:16" x14ac:dyDescent="0.25">
      <c r="A261">
        <v>62277</v>
      </c>
      <c r="B261" t="s">
        <v>265</v>
      </c>
      <c r="C261" t="s">
        <v>232</v>
      </c>
      <c r="D261" s="3">
        <v>3704930.04</v>
      </c>
      <c r="E261" s="9">
        <f t="shared" si="30"/>
        <v>2.7911507270229532E-2</v>
      </c>
      <c r="F261" s="3">
        <f>Kostenersätze_PLAN!$B$12*'Aufteilung Kostenersätze_PLAN'!E261</f>
        <v>610.1000996895458</v>
      </c>
      <c r="G261" s="3">
        <f>Kostenersätze_PLAN!$C$12*'Aufteilung Kostenersätze_PLAN'!E261</f>
        <v>1202.0090605924347</v>
      </c>
      <c r="H261" s="3">
        <f>Kostenersätze_PLAN!$D$12*'Aufteilung Kostenersätze_PLAN'!E261</f>
        <v>6949.1279650690467</v>
      </c>
      <c r="I261" s="3">
        <f>Kostenersätze_PLAN!$E$12*'Aufteilung Kostenersätze_PLAN'!E261</f>
        <v>837.34521810688591</v>
      </c>
      <c r="K261" s="3">
        <f t="shared" si="31"/>
        <v>8761.2371253510282</v>
      </c>
      <c r="L261" s="3">
        <f t="shared" si="32"/>
        <v>837.34521810688591</v>
      </c>
      <c r="M261" s="3">
        <f t="shared" si="33"/>
        <v>9598.5823434579142</v>
      </c>
      <c r="O261" s="3">
        <f t="shared" si="34"/>
        <v>9598.5823434579142</v>
      </c>
      <c r="P261" s="3">
        <f t="shared" si="35"/>
        <v>799.88</v>
      </c>
    </row>
    <row r="262" spans="1:16" x14ac:dyDescent="0.25">
      <c r="A262">
        <v>62278</v>
      </c>
      <c r="B262" t="s">
        <v>266</v>
      </c>
      <c r="C262" t="s">
        <v>232</v>
      </c>
      <c r="D262" s="3">
        <v>5778967.3300000001</v>
      </c>
      <c r="E262" s="9">
        <f t="shared" si="30"/>
        <v>4.3536500528823463E-2</v>
      </c>
      <c r="F262" s="3">
        <f>Kostenersätze_PLAN!$B$12*'Aufteilung Kostenersätze_PLAN'!E262</f>
        <v>951.63700962505311</v>
      </c>
      <c r="G262" s="3">
        <f>Kostenersätze_PLAN!$C$12*'Aufteilung Kostenersätze_PLAN'!E262</f>
        <v>1874.8993952737824</v>
      </c>
      <c r="H262" s="3">
        <f>Kostenersätze_PLAN!$D$12*'Aufteilung Kostenersätze_PLAN'!E262</f>
        <v>10839.282536661178</v>
      </c>
      <c r="I262" s="3">
        <f>Kostenersätze_PLAN!$E$12*'Aufteilung Kostenersätze_PLAN'!E262</f>
        <v>1306.0950158647038</v>
      </c>
      <c r="K262" s="3">
        <f t="shared" si="31"/>
        <v>13665.818941560014</v>
      </c>
      <c r="L262" s="3">
        <f t="shared" si="32"/>
        <v>1306.0950158647038</v>
      </c>
      <c r="M262" s="3">
        <f t="shared" si="33"/>
        <v>14971.913957424717</v>
      </c>
      <c r="O262" s="3">
        <f t="shared" si="34"/>
        <v>14971.913957424717</v>
      </c>
      <c r="P262" s="3">
        <f t="shared" si="35"/>
        <v>1247.6600000000001</v>
      </c>
    </row>
    <row r="263" spans="1:16" x14ac:dyDescent="0.25">
      <c r="A263">
        <v>62279</v>
      </c>
      <c r="B263" t="s">
        <v>267</v>
      </c>
      <c r="C263" t="s">
        <v>232</v>
      </c>
      <c r="D263" s="3">
        <v>1787290.9</v>
      </c>
      <c r="E263" s="9">
        <f t="shared" si="30"/>
        <v>1.346475706984337E-2</v>
      </c>
      <c r="F263" s="3">
        <f>Kostenersätze_PLAN!$B$12*'Aufteilung Kostenersätze_PLAN'!E263</f>
        <v>294.31766443401398</v>
      </c>
      <c r="G263" s="3">
        <f>Kostenersätze_PLAN!$C$12*'Aufteilung Kostenersätze_PLAN'!E263</f>
        <v>579.85976321280475</v>
      </c>
      <c r="H263" s="3">
        <f>Kostenersätze_PLAN!$D$12*'Aufteilung Kostenersätze_PLAN'!E263</f>
        <v>3352.3205676789039</v>
      </c>
      <c r="I263" s="3">
        <f>Kostenersätze_PLAN!$E$12*'Aufteilung Kostenersätze_PLAN'!E263</f>
        <v>403.94271209530109</v>
      </c>
      <c r="K263" s="3">
        <f t="shared" si="31"/>
        <v>4226.4979953257225</v>
      </c>
      <c r="L263" s="3">
        <f t="shared" si="32"/>
        <v>403.94271209530109</v>
      </c>
      <c r="M263" s="3">
        <f t="shared" si="33"/>
        <v>4630.4407074210239</v>
      </c>
      <c r="O263" s="3">
        <f t="shared" si="34"/>
        <v>4630.4407074210239</v>
      </c>
      <c r="P263" s="3">
        <f t="shared" si="35"/>
        <v>385.87</v>
      </c>
    </row>
    <row r="264" spans="1:16" x14ac:dyDescent="0.25">
      <c r="A264">
        <v>62311</v>
      </c>
      <c r="B264" t="s">
        <v>268</v>
      </c>
      <c r="C264" t="s">
        <v>269</v>
      </c>
      <c r="D264" s="3">
        <v>1767014.2</v>
      </c>
      <c r="E264" s="9">
        <f>D264/SUM($D$264:$D$288)</f>
        <v>1.4973995516278574E-2</v>
      </c>
      <c r="F264" s="3">
        <f>Kostenersätze_PLAN!$B$13*'Aufteilung Kostenersätze_PLAN'!E264</f>
        <v>327.87617115943584</v>
      </c>
      <c r="G264" s="3">
        <f>Kostenersätze_PLAN!$C$13*'Aufteilung Kostenersätze_PLAN'!E264</f>
        <v>598.66034074081745</v>
      </c>
      <c r="H264" s="3">
        <f>Kostenersätze_PLAN!$D$13*'Aufteilung Kostenersätze_PLAN'!E264</f>
        <v>4091.7940147782833</v>
      </c>
      <c r="I264" s="3">
        <f>Kostenersätze_PLAN!$E$13*'Aufteilung Kostenersätze_PLAN'!E264</f>
        <v>449.21986548835724</v>
      </c>
      <c r="K264" s="3">
        <f t="shared" si="31"/>
        <v>5018.3305266785364</v>
      </c>
      <c r="L264" s="3">
        <f t="shared" si="32"/>
        <v>449.21986548835724</v>
      </c>
      <c r="M264" s="3">
        <f t="shared" si="33"/>
        <v>5467.5503921668933</v>
      </c>
      <c r="O264" s="3">
        <f t="shared" si="34"/>
        <v>5467.5503921668933</v>
      </c>
      <c r="P264" s="3">
        <f t="shared" si="35"/>
        <v>455.63</v>
      </c>
    </row>
    <row r="265" spans="1:16" x14ac:dyDescent="0.25">
      <c r="A265">
        <v>62314</v>
      </c>
      <c r="B265" t="s">
        <v>270</v>
      </c>
      <c r="C265" t="s">
        <v>269</v>
      </c>
      <c r="D265" s="3">
        <v>1561700.82</v>
      </c>
      <c r="E265" s="9">
        <f t="shared" ref="E265:E288" si="36">D265/SUM($D$264:$D$288)</f>
        <v>1.3234133079659786E-2</v>
      </c>
      <c r="F265" s="3">
        <f>Kostenersätze_PLAN!$B$13*'Aufteilung Kostenersätze_PLAN'!E265</f>
        <v>289.77949659835861</v>
      </c>
      <c r="G265" s="3">
        <f>Kostenersätze_PLAN!$C$13*'Aufteilung Kostenersätze_PLAN'!E265</f>
        <v>529.10064052479822</v>
      </c>
      <c r="H265" s="3">
        <f>Kostenersätze_PLAN!$D$13*'Aufteilung Kostenersätze_PLAN'!E265</f>
        <v>3616.3592053478333</v>
      </c>
      <c r="I265" s="3">
        <f>Kostenersätze_PLAN!$E$13*'Aufteilung Kostenersätze_PLAN'!E265</f>
        <v>397.02399238979359</v>
      </c>
      <c r="K265" s="3">
        <f t="shared" si="31"/>
        <v>4435.2393424709899</v>
      </c>
      <c r="L265" s="3">
        <f t="shared" si="32"/>
        <v>397.02399238979359</v>
      </c>
      <c r="M265" s="3">
        <f t="shared" si="33"/>
        <v>4832.2633348607833</v>
      </c>
      <c r="O265" s="3">
        <f t="shared" si="34"/>
        <v>4832.2633348607833</v>
      </c>
      <c r="P265" s="3">
        <f t="shared" si="35"/>
        <v>402.69</v>
      </c>
    </row>
    <row r="266" spans="1:16" x14ac:dyDescent="0.25">
      <c r="A266">
        <v>62326</v>
      </c>
      <c r="B266" t="s">
        <v>271</v>
      </c>
      <c r="C266" t="s">
        <v>269</v>
      </c>
      <c r="D266" s="3">
        <v>2291839.04</v>
      </c>
      <c r="E266" s="9">
        <f t="shared" si="36"/>
        <v>1.9421455418407046E-2</v>
      </c>
      <c r="F266" s="3">
        <f>Kostenersätze_PLAN!$B$13*'Aufteilung Kostenersätze_PLAN'!E266</f>
        <v>425.25940614903783</v>
      </c>
      <c r="G266" s="3">
        <f>Kostenersätze_PLAN!$C$13*'Aufteilung Kostenersätze_PLAN'!E266</f>
        <v>776.46978762791366</v>
      </c>
      <c r="H266" s="3">
        <f>Kostenersätze_PLAN!$D$13*'Aufteilung Kostenersätze_PLAN'!E266</f>
        <v>5307.106907633909</v>
      </c>
      <c r="I266" s="3">
        <f>Kostenersätze_PLAN!$E$13*'Aufteilung Kostenersätze_PLAN'!E266</f>
        <v>582.64366255221137</v>
      </c>
      <c r="K266" s="3">
        <f t="shared" si="31"/>
        <v>6508.8361014108605</v>
      </c>
      <c r="L266" s="3">
        <f t="shared" si="32"/>
        <v>582.64366255221137</v>
      </c>
      <c r="M266" s="3">
        <f t="shared" si="33"/>
        <v>7091.4797639630715</v>
      </c>
      <c r="O266" s="3">
        <f t="shared" si="34"/>
        <v>7091.4797639630715</v>
      </c>
      <c r="P266" s="3">
        <f t="shared" si="35"/>
        <v>590.96</v>
      </c>
    </row>
    <row r="267" spans="1:16" x14ac:dyDescent="0.25">
      <c r="A267">
        <v>62330</v>
      </c>
      <c r="B267" t="s">
        <v>272</v>
      </c>
      <c r="C267" t="s">
        <v>269</v>
      </c>
      <c r="D267" s="3">
        <v>2049642.93</v>
      </c>
      <c r="E267" s="9">
        <f t="shared" si="36"/>
        <v>1.7369042107184016E-2</v>
      </c>
      <c r="F267" s="3">
        <f>Kostenersätze_PLAN!$B$13*'Aufteilung Kostenersätze_PLAN'!E267</f>
        <v>380.31900147288439</v>
      </c>
      <c r="G267" s="3">
        <f>Kostenersätze_PLAN!$C$13*'Aufteilung Kostenersätze_PLAN'!E267</f>
        <v>694.414303445217</v>
      </c>
      <c r="H267" s="3">
        <f>Kostenersätze_PLAN!$D$13*'Aufteilung Kostenersätze_PLAN'!E267</f>
        <v>4746.2644462091039</v>
      </c>
      <c r="I267" s="3">
        <f>Kostenersätze_PLAN!$E$13*'Aufteilung Kostenersätze_PLAN'!E267</f>
        <v>521.0712632155205</v>
      </c>
      <c r="K267" s="3">
        <f t="shared" si="31"/>
        <v>5820.9977511272054</v>
      </c>
      <c r="L267" s="3">
        <f t="shared" si="32"/>
        <v>521.0712632155205</v>
      </c>
      <c r="M267" s="3">
        <f t="shared" si="33"/>
        <v>6342.0690143427255</v>
      </c>
      <c r="O267" s="3">
        <f t="shared" si="34"/>
        <v>6342.0690143427255</v>
      </c>
      <c r="P267" s="3">
        <f t="shared" si="35"/>
        <v>528.51</v>
      </c>
    </row>
    <row r="268" spans="1:16" x14ac:dyDescent="0.25">
      <c r="A268">
        <v>62332</v>
      </c>
      <c r="B268" t="s">
        <v>273</v>
      </c>
      <c r="C268" t="s">
        <v>269</v>
      </c>
      <c r="D268" s="3">
        <v>1960685.53</v>
      </c>
      <c r="E268" s="9">
        <f t="shared" si="36"/>
        <v>1.6615201131407027E-2</v>
      </c>
      <c r="F268" s="3">
        <f>Kostenersätze_PLAN!$B$13*'Aufteilung Kostenersätze_PLAN'!E268</f>
        <v>363.81261928970878</v>
      </c>
      <c r="G268" s="3">
        <f>Kostenersätze_PLAN!$C$13*'Aufteilung Kostenersätze_PLAN'!E268</f>
        <v>664.27574123365298</v>
      </c>
      <c r="H268" s="3">
        <f>Kostenersätze_PLAN!$D$13*'Aufteilung Kostenersätze_PLAN'!E268</f>
        <v>4540.2698611682845</v>
      </c>
      <c r="I268" s="3">
        <f>Kostenersätze_PLAN!$E$13*'Aufteilung Kostenersätze_PLAN'!E268</f>
        <v>498.45603394221081</v>
      </c>
      <c r="K268" s="3">
        <f t="shared" si="31"/>
        <v>5568.3582216916457</v>
      </c>
      <c r="L268" s="3">
        <f t="shared" si="32"/>
        <v>498.45603394221081</v>
      </c>
      <c r="M268" s="3">
        <f t="shared" si="33"/>
        <v>6066.8142556338562</v>
      </c>
      <c r="O268" s="3">
        <f t="shared" si="34"/>
        <v>6066.8142556338562</v>
      </c>
      <c r="P268" s="3">
        <f t="shared" si="35"/>
        <v>505.57</v>
      </c>
    </row>
    <row r="269" spans="1:16" x14ac:dyDescent="0.25">
      <c r="A269">
        <v>62335</v>
      </c>
      <c r="B269" t="s">
        <v>274</v>
      </c>
      <c r="C269" t="s">
        <v>269</v>
      </c>
      <c r="D269" s="3">
        <v>1638591.32</v>
      </c>
      <c r="E269" s="9">
        <f t="shared" si="36"/>
        <v>1.388571697878432E-2</v>
      </c>
      <c r="F269" s="3">
        <f>Kostenersätze_PLAN!$B$13*'Aufteilung Kostenersätze_PLAN'!E269</f>
        <v>304.04681982560527</v>
      </c>
      <c r="G269" s="3">
        <f>Kostenersätze_PLAN!$C$13*'Aufteilung Kostenersätze_PLAN'!E269</f>
        <v>555.15096481179717</v>
      </c>
      <c r="H269" s="3">
        <f>Kostenersätze_PLAN!$D$13*'Aufteilung Kostenersätze_PLAN'!E269</f>
        <v>3794.4110216226036</v>
      </c>
      <c r="I269" s="3">
        <f>Kostenersätze_PLAN!$E$13*'Aufteilung Kostenersätze_PLAN'!E269</f>
        <v>416.57150936352963</v>
      </c>
      <c r="K269" s="3">
        <f t="shared" si="31"/>
        <v>4653.6088062600065</v>
      </c>
      <c r="L269" s="3">
        <f t="shared" si="32"/>
        <v>416.57150936352963</v>
      </c>
      <c r="M269" s="3">
        <f t="shared" si="33"/>
        <v>5070.1803156235364</v>
      </c>
      <c r="O269" s="3">
        <f t="shared" si="34"/>
        <v>5070.1803156235364</v>
      </c>
      <c r="P269" s="3">
        <f t="shared" si="35"/>
        <v>422.52</v>
      </c>
    </row>
    <row r="270" spans="1:16" x14ac:dyDescent="0.25">
      <c r="A270">
        <v>62343</v>
      </c>
      <c r="B270" t="s">
        <v>275</v>
      </c>
      <c r="C270" t="s">
        <v>269</v>
      </c>
      <c r="D270" s="3">
        <v>2059893.43</v>
      </c>
      <c r="E270" s="9">
        <f t="shared" si="36"/>
        <v>1.7455906684186066E-2</v>
      </c>
      <c r="F270" s="3">
        <f>Kostenersätze_PLAN!$B$13*'Aufteilung Kostenersätze_PLAN'!E270</f>
        <v>382.22102053558905</v>
      </c>
      <c r="G270" s="3">
        <f>Kostenersätze_PLAN!$C$13*'Aufteilung Kostenersätze_PLAN'!E270</f>
        <v>697.88714923375892</v>
      </c>
      <c r="H270" s="3">
        <f>Kostenersätze_PLAN!$D$13*'Aufteilung Kostenersätze_PLAN'!E270</f>
        <v>4770.0010605206844</v>
      </c>
      <c r="I270" s="3">
        <f>Kostenersätze_PLAN!$E$13*'Aufteilung Kostenersätze_PLAN'!E270</f>
        <v>523.67720052558195</v>
      </c>
      <c r="K270" s="3">
        <f t="shared" si="31"/>
        <v>5850.1092302900324</v>
      </c>
      <c r="L270" s="3">
        <f t="shared" si="32"/>
        <v>523.67720052558195</v>
      </c>
      <c r="M270" s="3">
        <f t="shared" si="33"/>
        <v>6373.786430815614</v>
      </c>
      <c r="O270" s="3">
        <f t="shared" si="34"/>
        <v>6373.786430815614</v>
      </c>
      <c r="P270" s="3">
        <f t="shared" si="35"/>
        <v>531.15</v>
      </c>
    </row>
    <row r="271" spans="1:16" x14ac:dyDescent="0.25">
      <c r="A271">
        <v>62368</v>
      </c>
      <c r="B271" t="s">
        <v>276</v>
      </c>
      <c r="C271" t="s">
        <v>269</v>
      </c>
      <c r="D271" s="3">
        <v>1481909.74</v>
      </c>
      <c r="E271" s="9">
        <f t="shared" si="36"/>
        <v>1.2557969144950588E-2</v>
      </c>
      <c r="F271" s="3">
        <f>Kostenersätze_PLAN!$B$13*'Aufteilung Kostenersätze_PLAN'!E271</f>
        <v>274.97395977637029</v>
      </c>
      <c r="G271" s="3">
        <f>Kostenersätze_PLAN!$C$13*'Aufteilung Kostenersätze_PLAN'!E271</f>
        <v>502.06760641512454</v>
      </c>
      <c r="H271" s="3">
        <f>Kostenersätze_PLAN!$D$13*'Aufteilung Kostenersätze_PLAN'!E271</f>
        <v>3431.5906485491978</v>
      </c>
      <c r="I271" s="3">
        <f>Kostenersätze_PLAN!$E$13*'Aufteilung Kostenersätze_PLAN'!E271</f>
        <v>376.73907434851765</v>
      </c>
      <c r="K271" s="3">
        <f t="shared" si="31"/>
        <v>4208.6322147406927</v>
      </c>
      <c r="L271" s="3">
        <f t="shared" si="32"/>
        <v>376.73907434851765</v>
      </c>
      <c r="M271" s="3">
        <f t="shared" si="33"/>
        <v>4585.3712890892102</v>
      </c>
      <c r="O271" s="3">
        <f t="shared" si="34"/>
        <v>4585.3712890892102</v>
      </c>
      <c r="P271" s="3">
        <f t="shared" si="35"/>
        <v>382.11</v>
      </c>
    </row>
    <row r="272" spans="1:16" x14ac:dyDescent="0.25">
      <c r="A272">
        <v>62372</v>
      </c>
      <c r="B272" t="s">
        <v>277</v>
      </c>
      <c r="C272" t="s">
        <v>269</v>
      </c>
      <c r="D272" s="3">
        <v>1523323.83</v>
      </c>
      <c r="E272" s="9">
        <f t="shared" si="36"/>
        <v>1.2908919577590439E-2</v>
      </c>
      <c r="F272" s="3">
        <f>Kostenersätze_PLAN!$B$13*'Aufteilung Kostenersätze_PLAN'!E272</f>
        <v>282.65850088602991</v>
      </c>
      <c r="G272" s="3">
        <f>Kostenersätze_PLAN!$C$13*'Aufteilung Kostenersätze_PLAN'!E272</f>
        <v>516.09860471206571</v>
      </c>
      <c r="H272" s="3">
        <f>Kostenersätze_PLAN!$D$13*'Aufteilung Kostenersätze_PLAN'!E272</f>
        <v>3527.4913637723635</v>
      </c>
      <c r="I272" s="3">
        <f>Kostenersätze_PLAN!$E$13*'Aufteilung Kostenersätze_PLAN'!E272</f>
        <v>387.26758732771316</v>
      </c>
      <c r="K272" s="3">
        <f t="shared" si="31"/>
        <v>4326.2484693704591</v>
      </c>
      <c r="L272" s="3">
        <f t="shared" si="32"/>
        <v>387.26758732771316</v>
      </c>
      <c r="M272" s="3">
        <f t="shared" si="33"/>
        <v>4713.5160566981722</v>
      </c>
      <c r="O272" s="3">
        <f t="shared" si="34"/>
        <v>4713.5160566981722</v>
      </c>
      <c r="P272" s="3">
        <f t="shared" si="35"/>
        <v>392.79</v>
      </c>
    </row>
    <row r="273" spans="1:16" x14ac:dyDescent="0.25">
      <c r="A273">
        <v>62375</v>
      </c>
      <c r="B273" t="s">
        <v>278</v>
      </c>
      <c r="C273" t="s">
        <v>269</v>
      </c>
      <c r="D273" s="3">
        <v>8143890.6299999999</v>
      </c>
      <c r="E273" s="9">
        <f t="shared" si="36"/>
        <v>6.9012791056621448E-2</v>
      </c>
      <c r="F273" s="3">
        <f>Kostenersätze_PLAN!$B$13*'Aufteilung Kostenersätze_PLAN'!E273</f>
        <v>1511.1297227297925</v>
      </c>
      <c r="G273" s="3">
        <f>Kostenersätze_PLAN!$C$13*'Aufteilung Kostenersätze_PLAN'!E273</f>
        <v>2759.1313864437257</v>
      </c>
      <c r="H273" s="3">
        <f>Kostenersätze_PLAN!$D$13*'Aufteilung Kostenersätze_PLAN'!E273</f>
        <v>18858.435284132378</v>
      </c>
      <c r="I273" s="3">
        <f>Kostenersätze_PLAN!$E$13*'Aufteilung Kostenersätze_PLAN'!E273</f>
        <v>2070.3837316986433</v>
      </c>
      <c r="K273" s="3">
        <f t="shared" si="31"/>
        <v>23128.696393305894</v>
      </c>
      <c r="L273" s="3">
        <f t="shared" si="32"/>
        <v>2070.3837316986433</v>
      </c>
      <c r="M273" s="3">
        <f t="shared" si="33"/>
        <v>25199.080125004537</v>
      </c>
      <c r="O273" s="3">
        <f t="shared" si="34"/>
        <v>25199.080125004537</v>
      </c>
      <c r="P273" s="3">
        <f t="shared" si="35"/>
        <v>2099.92</v>
      </c>
    </row>
    <row r="274" spans="1:16" x14ac:dyDescent="0.25">
      <c r="A274">
        <v>62376</v>
      </c>
      <c r="B274" t="s">
        <v>279</v>
      </c>
      <c r="C274" t="s">
        <v>269</v>
      </c>
      <c r="D274" s="3">
        <v>6078937.1500000004</v>
      </c>
      <c r="E274" s="9">
        <f t="shared" si="36"/>
        <v>5.1514004600437993E-2</v>
      </c>
      <c r="F274" s="3">
        <f>Kostenersätze_PLAN!$B$13*'Aufteilung Kostenersätze_PLAN'!E274</f>
        <v>1127.9697907695668</v>
      </c>
      <c r="G274" s="3">
        <f>Kostenersätze_PLAN!$C$13*'Aufteilung Kostenersätze_PLAN'!E274</f>
        <v>2059.529903925511</v>
      </c>
      <c r="H274" s="3">
        <f>Kostenersätze_PLAN!$D$13*'Aufteilung Kostenersätze_PLAN'!E274</f>
        <v>14076.716897115686</v>
      </c>
      <c r="I274" s="3">
        <f>Kostenersätze_PLAN!$E$13*'Aufteilung Kostenersätze_PLAN'!E274</f>
        <v>1545.4201380131399</v>
      </c>
      <c r="K274" s="3">
        <f t="shared" si="31"/>
        <v>17264.216591810764</v>
      </c>
      <c r="L274" s="3">
        <f t="shared" si="32"/>
        <v>1545.4201380131399</v>
      </c>
      <c r="M274" s="3">
        <f t="shared" si="33"/>
        <v>18809.636729823906</v>
      </c>
      <c r="O274" s="3">
        <f t="shared" si="34"/>
        <v>18809.636729823906</v>
      </c>
      <c r="P274" s="3">
        <f t="shared" si="35"/>
        <v>1567.47</v>
      </c>
    </row>
    <row r="275" spans="1:16" x14ac:dyDescent="0.25">
      <c r="A275">
        <v>62377</v>
      </c>
      <c r="B275" t="s">
        <v>280</v>
      </c>
      <c r="C275" t="s">
        <v>269</v>
      </c>
      <c r="D275" s="3">
        <v>2696866.75</v>
      </c>
      <c r="E275" s="9">
        <f t="shared" si="36"/>
        <v>2.2853732936894775E-2</v>
      </c>
      <c r="F275" s="3">
        <f>Kostenersätze_PLAN!$B$13*'Aufteilung Kostenersätze_PLAN'!E275</f>
        <v>500.41383035698954</v>
      </c>
      <c r="G275" s="3">
        <f>Kostenersätze_PLAN!$C$13*'Aufteilung Kostenersätze_PLAN'!E275</f>
        <v>913.69224281705306</v>
      </c>
      <c r="H275" s="3">
        <f>Kostenersätze_PLAN!$D$13*'Aufteilung Kostenersätze_PLAN'!E275</f>
        <v>6245.011062335866</v>
      </c>
      <c r="I275" s="3">
        <f>Kostenersätze_PLAN!$E$13*'Aufteilung Kostenersätze_PLAN'!E275</f>
        <v>685.61198810684323</v>
      </c>
      <c r="K275" s="3">
        <f t="shared" si="31"/>
        <v>7659.1171355099086</v>
      </c>
      <c r="L275" s="3">
        <f t="shared" si="32"/>
        <v>685.61198810684323</v>
      </c>
      <c r="M275" s="3">
        <f t="shared" si="33"/>
        <v>8344.7291236167512</v>
      </c>
      <c r="O275" s="3">
        <f t="shared" si="34"/>
        <v>8344.7291236167512</v>
      </c>
      <c r="P275" s="3">
        <f t="shared" si="35"/>
        <v>695.39</v>
      </c>
    </row>
    <row r="276" spans="1:16" x14ac:dyDescent="0.25">
      <c r="A276">
        <v>62378</v>
      </c>
      <c r="B276" t="s">
        <v>281</v>
      </c>
      <c r="C276" t="s">
        <v>269</v>
      </c>
      <c r="D276" s="3">
        <v>9683748.4399999995</v>
      </c>
      <c r="E276" s="9">
        <f t="shared" si="36"/>
        <v>8.2061822548641444E-2</v>
      </c>
      <c r="F276" s="3">
        <f>Kostenersätze_PLAN!$B$13*'Aufteilung Kostenersätze_PLAN'!E276</f>
        <v>1796.8561661691003</v>
      </c>
      <c r="G276" s="3">
        <f>Kostenersätze_PLAN!$C$13*'Aufteilung Kostenersätze_PLAN'!E276</f>
        <v>3280.8316654946848</v>
      </c>
      <c r="H276" s="3">
        <f>Kostenersätze_PLAN!$D$13*'Aufteilung Kostenersätze_PLAN'!E276</f>
        <v>22424.213629641759</v>
      </c>
      <c r="I276" s="3">
        <f>Kostenersätze_PLAN!$E$13*'Aufteilung Kostenersätze_PLAN'!E276</f>
        <v>2461.8546764592434</v>
      </c>
      <c r="K276" s="3">
        <f t="shared" si="31"/>
        <v>27501.901461305544</v>
      </c>
      <c r="L276" s="3">
        <f t="shared" si="32"/>
        <v>2461.8546764592434</v>
      </c>
      <c r="M276" s="3">
        <f t="shared" si="33"/>
        <v>29963.756137764787</v>
      </c>
      <c r="O276" s="3">
        <f t="shared" si="34"/>
        <v>29963.756137764787</v>
      </c>
      <c r="P276" s="3">
        <f t="shared" si="35"/>
        <v>2496.98</v>
      </c>
    </row>
    <row r="277" spans="1:16" x14ac:dyDescent="0.25">
      <c r="A277">
        <v>62379</v>
      </c>
      <c r="B277" t="s">
        <v>282</v>
      </c>
      <c r="C277" t="s">
        <v>269</v>
      </c>
      <c r="D277" s="3">
        <v>21814348.32</v>
      </c>
      <c r="E277" s="9">
        <f t="shared" si="36"/>
        <v>0.1848587034185798</v>
      </c>
      <c r="F277" s="3">
        <f>Kostenersätze_PLAN!$B$13*'Aufteilung Kostenersätze_PLAN'!E277</f>
        <v>4047.7348758713269</v>
      </c>
      <c r="G277" s="3">
        <f>Kostenersätze_PLAN!$C$13*'Aufteilung Kostenersätze_PLAN'!E277</f>
        <v>7390.6509626748202</v>
      </c>
      <c r="H277" s="3">
        <f>Kostenersätze_PLAN!$D$13*'Aufteilung Kostenersätze_PLAN'!E277</f>
        <v>50514.489296161111</v>
      </c>
      <c r="I277" s="3">
        <f>Kostenersätze_PLAN!$E$13*'Aufteilung Kostenersätze_PLAN'!E277</f>
        <v>5545.7611025573942</v>
      </c>
      <c r="K277" s="3">
        <f t="shared" si="31"/>
        <v>61952.875134707254</v>
      </c>
      <c r="L277" s="3">
        <f t="shared" si="32"/>
        <v>5545.7611025573942</v>
      </c>
      <c r="M277" s="3">
        <f t="shared" si="33"/>
        <v>67498.636237264654</v>
      </c>
      <c r="O277" s="3">
        <f t="shared" si="34"/>
        <v>67498.636237264654</v>
      </c>
      <c r="P277" s="3">
        <f t="shared" si="35"/>
        <v>5624.89</v>
      </c>
    </row>
    <row r="278" spans="1:16" x14ac:dyDescent="0.25">
      <c r="A278">
        <v>62380</v>
      </c>
      <c r="B278" t="s">
        <v>283</v>
      </c>
      <c r="C278" t="s">
        <v>269</v>
      </c>
      <c r="D278" s="3">
        <v>7696017.9199999999</v>
      </c>
      <c r="E278" s="9">
        <f t="shared" si="36"/>
        <v>6.5217437317300314E-2</v>
      </c>
      <c r="F278" s="3">
        <f>Kostenersätze_PLAN!$B$13*'Aufteilung Kostenersätze_PLAN'!E278</f>
        <v>1428.0252466471438</v>
      </c>
      <c r="G278" s="3">
        <f>Kostenersätze_PLAN!$C$13*'Aufteilung Kostenersätze_PLAN'!E278</f>
        <v>2607.3931439456665</v>
      </c>
      <c r="H278" s="3">
        <f>Kostenersätze_PLAN!$D$13*'Aufteilung Kostenersätze_PLAN'!E278</f>
        <v>17821.316921325484</v>
      </c>
      <c r="I278" s="3">
        <f>Kostenersätze_PLAN!$E$13*'Aufteilung Kostenersätze_PLAN'!E278</f>
        <v>1956.5231195190095</v>
      </c>
      <c r="K278" s="3">
        <f t="shared" si="31"/>
        <v>21856.735311918295</v>
      </c>
      <c r="L278" s="3">
        <f t="shared" si="32"/>
        <v>1956.5231195190095</v>
      </c>
      <c r="M278" s="3">
        <f t="shared" si="33"/>
        <v>23813.258431437305</v>
      </c>
      <c r="O278" s="3">
        <f t="shared" si="34"/>
        <v>23813.258431437305</v>
      </c>
      <c r="P278" s="3">
        <f t="shared" si="35"/>
        <v>1984.44</v>
      </c>
    </row>
    <row r="279" spans="1:16" x14ac:dyDescent="0.25">
      <c r="A279">
        <v>62381</v>
      </c>
      <c r="B279" t="s">
        <v>284</v>
      </c>
      <c r="C279" t="s">
        <v>269</v>
      </c>
      <c r="D279" s="3">
        <v>4431936.96</v>
      </c>
      <c r="E279" s="9">
        <f t="shared" si="36"/>
        <v>3.7557029347850907E-2</v>
      </c>
      <c r="F279" s="3">
        <f>Kostenersätze_PLAN!$B$13*'Aufteilung Kostenersätze_PLAN'!E279</f>
        <v>822.36267329645102</v>
      </c>
      <c r="G279" s="3">
        <f>Kostenersätze_PLAN!$C$13*'Aufteilung Kostenersätze_PLAN'!E279</f>
        <v>1501.5300333270793</v>
      </c>
      <c r="H279" s="3">
        <f>Kostenersätze_PLAN!$D$13*'Aufteilung Kostenersätze_PLAN'!E279</f>
        <v>10262.833839593739</v>
      </c>
      <c r="I279" s="3">
        <f>Kostenersätze_PLAN!$E$13*'Aufteilung Kostenersätze_PLAN'!E279</f>
        <v>1126.7108804355271</v>
      </c>
      <c r="K279" s="3">
        <f t="shared" si="31"/>
        <v>12586.726546217269</v>
      </c>
      <c r="L279" s="3">
        <f t="shared" si="32"/>
        <v>1126.7108804355271</v>
      </c>
      <c r="M279" s="3">
        <f t="shared" si="33"/>
        <v>13713.437426652796</v>
      </c>
      <c r="O279" s="3">
        <f t="shared" si="34"/>
        <v>13713.437426652796</v>
      </c>
      <c r="P279" s="3">
        <f t="shared" si="35"/>
        <v>1142.79</v>
      </c>
    </row>
    <row r="280" spans="1:16" x14ac:dyDescent="0.25">
      <c r="A280">
        <v>62382</v>
      </c>
      <c r="B280" t="s">
        <v>285</v>
      </c>
      <c r="C280" t="s">
        <v>269</v>
      </c>
      <c r="D280" s="3">
        <v>6620632.5099999998</v>
      </c>
      <c r="E280" s="9">
        <f t="shared" si="36"/>
        <v>5.6104428317366187E-2</v>
      </c>
      <c r="F280" s="3">
        <f>Kostenersätze_PLAN!$B$13*'Aufteilung Kostenersätze_PLAN'!E280</f>
        <v>1228.4834145829079</v>
      </c>
      <c r="G280" s="3">
        <f>Kostenersätze_PLAN!$C$13*'Aufteilung Kostenersätze_PLAN'!E280</f>
        <v>2243.0550441283003</v>
      </c>
      <c r="H280" s="3">
        <f>Kostenersätze_PLAN!$D$13*'Aufteilung Kostenersätze_PLAN'!E280</f>
        <v>15331.096082003483</v>
      </c>
      <c r="I280" s="3">
        <f>Kostenersätze_PLAN!$E$13*'Aufteilung Kostenersätze_PLAN'!E280</f>
        <v>1683.1328495209857</v>
      </c>
      <c r="K280" s="3">
        <f t="shared" si="31"/>
        <v>18802.634540714691</v>
      </c>
      <c r="L280" s="3">
        <f t="shared" si="32"/>
        <v>1683.1328495209857</v>
      </c>
      <c r="M280" s="3">
        <f t="shared" si="33"/>
        <v>20485.767390235676</v>
      </c>
      <c r="O280" s="3">
        <f t="shared" si="34"/>
        <v>20485.767390235676</v>
      </c>
      <c r="P280" s="3">
        <f t="shared" si="35"/>
        <v>1707.15</v>
      </c>
    </row>
    <row r="281" spans="1:16" x14ac:dyDescent="0.25">
      <c r="A281">
        <v>62383</v>
      </c>
      <c r="B281" t="s">
        <v>286</v>
      </c>
      <c r="C281" t="s">
        <v>269</v>
      </c>
      <c r="D281" s="3">
        <v>4751942.88</v>
      </c>
      <c r="E281" s="9">
        <f t="shared" si="36"/>
        <v>4.0268816956157957E-2</v>
      </c>
      <c r="F281" s="3">
        <f>Kostenersätze_PLAN!$B$13*'Aufteilung Kostenersätze_PLAN'!E281</f>
        <v>881.74098264900329</v>
      </c>
      <c r="G281" s="3">
        <f>Kostenersätze_PLAN!$C$13*'Aufteilung Kostenersätze_PLAN'!E281</f>
        <v>1609.9473019071952</v>
      </c>
      <c r="H281" s="3">
        <f>Kostenersätze_PLAN!$D$13*'Aufteilung Kostenersätze_PLAN'!E281</f>
        <v>11003.856921439723</v>
      </c>
      <c r="I281" s="3">
        <f>Kostenersätze_PLAN!$E$13*'Aufteilung Kostenersätze_PLAN'!E281</f>
        <v>1208.0645086847387</v>
      </c>
      <c r="K281" s="3">
        <f t="shared" si="31"/>
        <v>13495.545205995921</v>
      </c>
      <c r="L281" s="3">
        <f t="shared" si="32"/>
        <v>1208.0645086847387</v>
      </c>
      <c r="M281" s="3">
        <f t="shared" si="33"/>
        <v>14703.609714680659</v>
      </c>
      <c r="O281" s="3">
        <f t="shared" si="34"/>
        <v>14703.609714680659</v>
      </c>
      <c r="P281" s="3">
        <f t="shared" si="35"/>
        <v>1225.3</v>
      </c>
    </row>
    <row r="282" spans="1:16" x14ac:dyDescent="0.25">
      <c r="A282">
        <v>62384</v>
      </c>
      <c r="B282" t="s">
        <v>287</v>
      </c>
      <c r="C282" t="s">
        <v>269</v>
      </c>
      <c r="D282" s="3">
        <v>4156204.93</v>
      </c>
      <c r="E282" s="9">
        <f t="shared" si="36"/>
        <v>3.5220426630728212E-2</v>
      </c>
      <c r="F282" s="3">
        <f>Kostenersätze_PLAN!$B$13*'Aufteilung Kostenersätze_PLAN'!E282</f>
        <v>771.19955176498934</v>
      </c>
      <c r="G282" s="3">
        <f>Kostenersätze_PLAN!$C$13*'Aufteilung Kostenersätze_PLAN'!E282</f>
        <v>1408.112656696514</v>
      </c>
      <c r="H282" s="3">
        <f>Kostenersätze_PLAN!$D$13*'Aufteilung Kostenersätze_PLAN'!E282</f>
        <v>9624.3337811127913</v>
      </c>
      <c r="I282" s="3">
        <f>Kostenersätze_PLAN!$E$13*'Aufteilung Kostenersätze_PLAN'!E282</f>
        <v>1056.6127989218464</v>
      </c>
      <c r="K282" s="3">
        <f t="shared" si="31"/>
        <v>11803.645989574296</v>
      </c>
      <c r="L282" s="3">
        <f t="shared" si="32"/>
        <v>1056.6127989218464</v>
      </c>
      <c r="M282" s="3">
        <f t="shared" si="33"/>
        <v>12860.258788496141</v>
      </c>
      <c r="O282" s="3">
        <f t="shared" si="34"/>
        <v>12860.258788496141</v>
      </c>
      <c r="P282" s="3">
        <f t="shared" si="35"/>
        <v>1071.69</v>
      </c>
    </row>
    <row r="283" spans="1:16" x14ac:dyDescent="0.25">
      <c r="A283">
        <v>62385</v>
      </c>
      <c r="B283" t="s">
        <v>288</v>
      </c>
      <c r="C283" t="s">
        <v>269</v>
      </c>
      <c r="D283" s="3">
        <v>2978711.34</v>
      </c>
      <c r="E283" s="9">
        <f t="shared" si="36"/>
        <v>2.5242134584684231E-2</v>
      </c>
      <c r="F283" s="3">
        <f>Kostenersätze_PLAN!$B$13*'Aufteilung Kostenersätze_PLAN'!E283</f>
        <v>552.71116052626655</v>
      </c>
      <c r="G283" s="3">
        <f>Kostenersätze_PLAN!$C$13*'Aufteilung Kostenersätze_PLAN'!E283</f>
        <v>1009.1805406956755</v>
      </c>
      <c r="H283" s="3">
        <f>Kostenersätze_PLAN!$D$13*'Aufteilung Kostenersätze_PLAN'!E283</f>
        <v>6897.665696610813</v>
      </c>
      <c r="I283" s="3">
        <f>Kostenersätze_PLAN!$E$13*'Aufteilung Kostenersätze_PLAN'!E283</f>
        <v>757.26403754052694</v>
      </c>
      <c r="K283" s="3">
        <f t="shared" si="31"/>
        <v>8459.5573978327557</v>
      </c>
      <c r="L283" s="3">
        <f t="shared" si="32"/>
        <v>757.26403754052694</v>
      </c>
      <c r="M283" s="3">
        <f t="shared" si="33"/>
        <v>9216.8214353732819</v>
      </c>
      <c r="O283" s="3">
        <f t="shared" si="34"/>
        <v>9216.8214353732819</v>
      </c>
      <c r="P283" s="3">
        <f t="shared" si="35"/>
        <v>768.07</v>
      </c>
    </row>
    <row r="284" spans="1:16" x14ac:dyDescent="0.25">
      <c r="A284">
        <v>62386</v>
      </c>
      <c r="B284" t="s">
        <v>289</v>
      </c>
      <c r="C284" t="s">
        <v>269</v>
      </c>
      <c r="D284" s="3">
        <v>6182586.75</v>
      </c>
      <c r="E284" s="9">
        <f t="shared" si="36"/>
        <v>5.2392349916318345E-2</v>
      </c>
      <c r="F284" s="3">
        <f>Kostenersätze_PLAN!$B$13*'Aufteilung Kostenersätze_PLAN'!E284</f>
        <v>1147.2023662577587</v>
      </c>
      <c r="G284" s="3">
        <f>Kostenersätze_PLAN!$C$13*'Aufteilung Kostenersätze_PLAN'!E284</f>
        <v>2094.6461496544075</v>
      </c>
      <c r="H284" s="3">
        <f>Kostenersätze_PLAN!$D$13*'Aufteilung Kostenersätze_PLAN'!E284</f>
        <v>14316.73353813315</v>
      </c>
      <c r="I284" s="3">
        <f>Kostenersätze_PLAN!$E$13*'Aufteilung Kostenersätze_PLAN'!E284</f>
        <v>1571.7704974895503</v>
      </c>
      <c r="K284" s="3">
        <f t="shared" si="31"/>
        <v>17558.582054045317</v>
      </c>
      <c r="L284" s="3">
        <f t="shared" si="32"/>
        <v>1571.7704974895503</v>
      </c>
      <c r="M284" s="3">
        <f t="shared" si="33"/>
        <v>19130.352551534867</v>
      </c>
      <c r="O284" s="3">
        <f t="shared" si="34"/>
        <v>19130.352551534867</v>
      </c>
      <c r="P284" s="3">
        <f t="shared" si="35"/>
        <v>1594.2</v>
      </c>
    </row>
    <row r="285" spans="1:16" x14ac:dyDescent="0.25">
      <c r="A285">
        <v>62387</v>
      </c>
      <c r="B285" t="s">
        <v>290</v>
      </c>
      <c r="C285" t="s">
        <v>269</v>
      </c>
      <c r="D285" s="3">
        <v>2754838.17</v>
      </c>
      <c r="E285" s="9">
        <f t="shared" si="36"/>
        <v>2.3344993156055607E-2</v>
      </c>
      <c r="F285" s="3">
        <f>Kostenersätze_PLAN!$B$13*'Aufteilung Kostenersätze_PLAN'!E285</f>
        <v>511.17064670078321</v>
      </c>
      <c r="G285" s="3">
        <f>Kostenersätze_PLAN!$C$13*'Aufteilung Kostenersätze_PLAN'!E285</f>
        <v>933.33282637910315</v>
      </c>
      <c r="H285" s="3">
        <f>Kostenersätze_PLAN!$D$13*'Aufteilung Kostenersätze_PLAN'!E285</f>
        <v>6379.2528298237548</v>
      </c>
      <c r="I285" s="3">
        <f>Kostenersätze_PLAN!$E$13*'Aufteilung Kostenersätze_PLAN'!E285</f>
        <v>700.34979468166819</v>
      </c>
      <c r="K285" s="3">
        <f t="shared" si="31"/>
        <v>7823.756302903641</v>
      </c>
      <c r="L285" s="3">
        <f t="shared" si="32"/>
        <v>700.34979468166819</v>
      </c>
      <c r="M285" s="3">
        <f t="shared" si="33"/>
        <v>8524.1060975853088</v>
      </c>
      <c r="O285" s="3">
        <f t="shared" si="34"/>
        <v>8524.1060975853088</v>
      </c>
      <c r="P285" s="3">
        <f t="shared" si="35"/>
        <v>710.34</v>
      </c>
    </row>
    <row r="286" spans="1:16" x14ac:dyDescent="0.25">
      <c r="A286">
        <v>62388</v>
      </c>
      <c r="B286" t="s">
        <v>291</v>
      </c>
      <c r="C286" t="s">
        <v>269</v>
      </c>
      <c r="D286" s="3">
        <v>3581296.12</v>
      </c>
      <c r="E286" s="9">
        <f t="shared" si="36"/>
        <v>3.0348546176564885E-2</v>
      </c>
      <c r="F286" s="3">
        <f>Kostenersätze_PLAN!$B$13*'Aufteilung Kostenersätze_PLAN'!E286</f>
        <v>664.52304662506037</v>
      </c>
      <c r="G286" s="3">
        <f>Kostenersätze_PLAN!$C$13*'Aufteilung Kostenersätze_PLAN'!E286</f>
        <v>1213.3348761390641</v>
      </c>
      <c r="H286" s="3">
        <f>Kostenersätze_PLAN!$D$13*'Aufteilung Kostenersätze_PLAN'!E286</f>
        <v>8293.0437282081202</v>
      </c>
      <c r="I286" s="3">
        <f>Kostenersätze_PLAN!$E$13*'Aufteilung Kostenersätze_PLAN'!E286</f>
        <v>910.45638529694656</v>
      </c>
      <c r="K286" s="3">
        <f t="shared" si="31"/>
        <v>10170.901650972244</v>
      </c>
      <c r="L286" s="3">
        <f t="shared" si="32"/>
        <v>910.45638529694656</v>
      </c>
      <c r="M286" s="3">
        <f t="shared" si="33"/>
        <v>11081.35803626919</v>
      </c>
      <c r="O286" s="3">
        <f t="shared" si="34"/>
        <v>11081.35803626919</v>
      </c>
      <c r="P286" s="3">
        <f t="shared" si="35"/>
        <v>923.45</v>
      </c>
    </row>
    <row r="287" spans="1:16" x14ac:dyDescent="0.25">
      <c r="A287">
        <v>62389</v>
      </c>
      <c r="B287" t="s">
        <v>292</v>
      </c>
      <c r="C287" t="s">
        <v>269</v>
      </c>
      <c r="D287" s="3">
        <v>5273353.04</v>
      </c>
      <c r="E287" s="9">
        <f t="shared" si="36"/>
        <v>4.4687340247018946E-2</v>
      </c>
      <c r="F287" s="3">
        <f>Kostenersätze_PLAN!$B$13*'Aufteilung Kostenersätze_PLAN'!E287</f>
        <v>978.49061084351865</v>
      </c>
      <c r="G287" s="3">
        <f>Kostenersätze_PLAN!$C$13*'Aufteilung Kostenersätze_PLAN'!E287</f>
        <v>1786.5998630758174</v>
      </c>
      <c r="H287" s="3">
        <f>Kostenersätze_PLAN!$D$13*'Aufteilung Kostenersätze_PLAN'!E287</f>
        <v>12211.262595900398</v>
      </c>
      <c r="I287" s="3">
        <f>Kostenersätze_PLAN!$E$13*'Aufteilung Kostenersätze_PLAN'!E287</f>
        <v>1340.6202074105684</v>
      </c>
      <c r="K287" s="3">
        <f t="shared" si="31"/>
        <v>14976.353069819734</v>
      </c>
      <c r="L287" s="3">
        <f t="shared" si="32"/>
        <v>1340.6202074105684</v>
      </c>
      <c r="M287" s="3">
        <f t="shared" si="33"/>
        <v>16316.973277230301</v>
      </c>
      <c r="O287" s="3">
        <f t="shared" si="34"/>
        <v>16316.973277230301</v>
      </c>
      <c r="P287" s="3">
        <f t="shared" si="35"/>
        <v>1359.75</v>
      </c>
    </row>
    <row r="288" spans="1:16" ht="15.75" thickBot="1" x14ac:dyDescent="0.3">
      <c r="A288" s="6">
        <v>62390</v>
      </c>
      <c r="B288" s="6" t="s">
        <v>293</v>
      </c>
      <c r="C288" s="6" t="s">
        <v>269</v>
      </c>
      <c r="D288" s="7">
        <v>4825612.0999999996</v>
      </c>
      <c r="E288" s="10">
        <f t="shared" si="36"/>
        <v>4.0893103150331012E-2</v>
      </c>
      <c r="F288" s="7">
        <f>Kostenersätze_PLAN!$B$13*'Aufteilung Kostenersätze_PLAN'!E288</f>
        <v>895.4105851829853</v>
      </c>
      <c r="G288" s="7">
        <f>Kostenersätze_PLAN!$C$13*'Aufteilung Kostenersätze_PLAN'!E288</f>
        <v>1634.9062639502338</v>
      </c>
      <c r="H288" s="7">
        <f>Kostenersätze_PLAN!$D$13*'Aufteilung Kostenersätze_PLAN'!E288</f>
        <v>11174.449366859451</v>
      </c>
      <c r="I288" s="7">
        <f>Kostenersätze_PLAN!$E$13*'Aufteilung Kostenersätze_PLAN'!E288</f>
        <v>1226.7930945099304</v>
      </c>
      <c r="J288" s="6"/>
      <c r="K288" s="7">
        <f t="shared" si="31"/>
        <v>13704.766215992669</v>
      </c>
      <c r="L288" s="7">
        <f t="shared" si="32"/>
        <v>1226.7930945099304</v>
      </c>
      <c r="M288" s="7">
        <f t="shared" si="33"/>
        <v>14931.5593105026</v>
      </c>
      <c r="O288" s="7">
        <f t="shared" si="34"/>
        <v>14931.5593105026</v>
      </c>
      <c r="P288" s="7">
        <f t="shared" si="35"/>
        <v>1244.3</v>
      </c>
    </row>
    <row r="289" spans="2:16" s="32" customFormat="1" x14ac:dyDescent="0.25">
      <c r="B289" s="53" t="s">
        <v>295</v>
      </c>
      <c r="D289" s="54">
        <f>SUM(D3:D288)</f>
        <v>1463405163.539999</v>
      </c>
      <c r="E289" s="60"/>
      <c r="F289" s="54">
        <f>SUM(F3:F288)</f>
        <v>256928.05999999994</v>
      </c>
      <c r="G289" s="54">
        <f>SUM(G3:G288)</f>
        <v>457922</v>
      </c>
      <c r="H289" s="54">
        <f>SUM(H3:H288)</f>
        <v>3062334.0000000009</v>
      </c>
      <c r="I289" s="54">
        <f>SUM(I3:I288)</f>
        <v>359999.99999999971</v>
      </c>
      <c r="J289" s="54"/>
      <c r="K289" s="54">
        <f>SUM(K3:K288)</f>
        <v>3777184.06</v>
      </c>
      <c r="L289" s="54">
        <f>SUM(L3:L288)</f>
        <v>359999.99999999971</v>
      </c>
      <c r="M289" s="54">
        <f>K289+L289</f>
        <v>4137184.0599999996</v>
      </c>
      <c r="N289" s="54"/>
      <c r="O289" s="54">
        <f t="shared" ref="O289" si="37">M289+N289</f>
        <v>4137184.0599999996</v>
      </c>
      <c r="P289" s="54">
        <f>SUM(P3:P288)</f>
        <v>344765.39999999997</v>
      </c>
    </row>
    <row r="290" spans="2:16" x14ac:dyDescent="0.25">
      <c r="J290" s="3"/>
    </row>
    <row r="291" spans="2:16" x14ac:dyDescent="0.25">
      <c r="J291" s="3"/>
    </row>
    <row r="292" spans="2:16" x14ac:dyDescent="0.25">
      <c r="J292" s="3"/>
    </row>
    <row r="293" spans="2:16" x14ac:dyDescent="0.25">
      <c r="J293" s="3"/>
    </row>
  </sheetData>
  <mergeCells count="1">
    <mergeCell ref="A1:I1"/>
  </mergeCells>
  <pageMargins left="0.7" right="0.7" top="0.78740157499999996" bottom="0.78740157499999996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Schlussrechnung_</vt:lpstr>
      <vt:lpstr>Kostenersätze_IST_2024</vt:lpstr>
      <vt:lpstr>Aufteilung Kostenersätze IST_24</vt:lpstr>
      <vt:lpstr>Kostenersätze_PLAN</vt:lpstr>
      <vt:lpstr>Aufteilung Kostenersätze_PLAN</vt:lpstr>
      <vt:lpstr>Schlussrechnung_!Drucktitel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Temel Bianca</dc:creator>
  <cp:lastModifiedBy>Temel Bianca</cp:lastModifiedBy>
  <cp:lastPrinted>2025-06-25T12:37:52Z</cp:lastPrinted>
  <dcterms:created xsi:type="dcterms:W3CDTF">2023-08-23T07:50:21Z</dcterms:created>
  <dcterms:modified xsi:type="dcterms:W3CDTF">2025-08-13T09:05:22Z</dcterms:modified>
</cp:coreProperties>
</file>