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:\Finanzausgleich\ERT\ERT2025\Umlagen StSPLFG\Schlussrechnung StSPLFG 2024\Schlussrechnung\2026_Korrekturen_§2_§4\Veröffentlichung Homepage\"/>
    </mc:Choice>
  </mc:AlternateContent>
  <xr:revisionPtr revIDLastSave="0" documentId="13_ncr:1_{590BDA03-9F48-4CCB-A893-42A6807B8A74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chlussrechnung" sheetId="36" r:id="rId1"/>
    <sheet name="Finanzkraft" sheetId="31" r:id="rId2"/>
    <sheet name="Grunddaten Umlage § 4_IST" sheetId="32" r:id="rId3"/>
    <sheet name="Mehr-Weniger Re Aufrollung" sheetId="37" r:id="rId4"/>
    <sheet name="landesw Umlage § 4_IST" sheetId="33" r:id="rId5"/>
    <sheet name="Gde_ohne_SA_Einbehalt_ERT_IST" sheetId="34" r:id="rId6"/>
    <sheet name="SA_Gde_Akontierung_Ist" sheetId="35" r:id="rId7"/>
    <sheet name="Grunddaten Umlage § 4_Plan" sheetId="11" r:id="rId8"/>
    <sheet name="landesw Umlage § 4_Plan" sheetId="12" r:id="rId9"/>
    <sheet name="Gde_ohne_SA_Einbehalt_ERT_Plan" sheetId="16" r:id="rId10"/>
    <sheet name="SA_Gde_Akontierung_Plan" sheetId="17" r:id="rId11"/>
  </sheets>
  <definedNames>
    <definedName name="_xlnm._FilterDatabase" localSheetId="2" hidden="1">'Grunddaten Umlage § 4_IST'!$E$1:$E$314</definedName>
    <definedName name="_xlnm._FilterDatabase" localSheetId="7" hidden="1">'Grunddaten Umlage § 4_Plan'!$E$1:$E$315</definedName>
    <definedName name="_xlnm.Print_Titles" localSheetId="2">'Grunddaten Umlage § 4_IST'!$1:$2</definedName>
    <definedName name="_xlnm.Print_Titles" localSheetId="0">Schlussrechnung!$A:$C,Schlussrechnung!$1:$2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" i="37" l="1"/>
  <c r="O290" i="37"/>
  <c r="M3" i="37"/>
  <c r="J3" i="37"/>
  <c r="G3" i="37"/>
  <c r="D289" i="37"/>
  <c r="D288" i="37"/>
  <c r="D287" i="37"/>
  <c r="D286" i="37"/>
  <c r="D285" i="37"/>
  <c r="D284" i="37"/>
  <c r="D283" i="37"/>
  <c r="D282" i="37"/>
  <c r="D281" i="37"/>
  <c r="D280" i="37"/>
  <c r="D279" i="37"/>
  <c r="D278" i="37"/>
  <c r="D277" i="37"/>
  <c r="D276" i="37"/>
  <c r="D275" i="37"/>
  <c r="D274" i="37"/>
  <c r="D273" i="37"/>
  <c r="D272" i="37"/>
  <c r="D271" i="37"/>
  <c r="D270" i="37"/>
  <c r="D269" i="37"/>
  <c r="D268" i="37"/>
  <c r="D267" i="37"/>
  <c r="D266" i="37"/>
  <c r="D265" i="37"/>
  <c r="D264" i="37"/>
  <c r="D263" i="37"/>
  <c r="D262" i="37"/>
  <c r="D261" i="37"/>
  <c r="D260" i="37"/>
  <c r="D259" i="37"/>
  <c r="D258" i="37"/>
  <c r="D257" i="37"/>
  <c r="D256" i="37"/>
  <c r="D255" i="37"/>
  <c r="D254" i="37"/>
  <c r="D253" i="37"/>
  <c r="D252" i="37"/>
  <c r="D251" i="37"/>
  <c r="D250" i="37"/>
  <c r="D249" i="37"/>
  <c r="D248" i="37"/>
  <c r="D247" i="37"/>
  <c r="D246" i="37"/>
  <c r="D245" i="37"/>
  <c r="D244" i="37"/>
  <c r="D243" i="37"/>
  <c r="D242" i="37"/>
  <c r="D241" i="37"/>
  <c r="D240" i="37"/>
  <c r="D239" i="37"/>
  <c r="D238" i="37"/>
  <c r="D237" i="37"/>
  <c r="D236" i="37"/>
  <c r="D235" i="37"/>
  <c r="D234" i="37"/>
  <c r="D233" i="37"/>
  <c r="D232" i="37"/>
  <c r="D231" i="37"/>
  <c r="D230" i="37"/>
  <c r="D229" i="37"/>
  <c r="D228" i="37"/>
  <c r="D227" i="37"/>
  <c r="D226" i="37"/>
  <c r="D225" i="37"/>
  <c r="D224" i="37"/>
  <c r="D223" i="37"/>
  <c r="D222" i="37"/>
  <c r="D221" i="37"/>
  <c r="D220" i="37"/>
  <c r="D219" i="37"/>
  <c r="D218" i="37"/>
  <c r="D217" i="37"/>
  <c r="D216" i="37"/>
  <c r="D215" i="37"/>
  <c r="D214" i="37"/>
  <c r="D213" i="37"/>
  <c r="D212" i="37"/>
  <c r="D211" i="37"/>
  <c r="D210" i="37"/>
  <c r="D209" i="37"/>
  <c r="D208" i="37"/>
  <c r="D207" i="37"/>
  <c r="D206" i="37"/>
  <c r="D205" i="37"/>
  <c r="D204" i="37"/>
  <c r="D203" i="37"/>
  <c r="D202" i="37"/>
  <c r="D201" i="37"/>
  <c r="D200" i="37"/>
  <c r="D199" i="37"/>
  <c r="D198" i="37"/>
  <c r="D197" i="37"/>
  <c r="D196" i="37"/>
  <c r="D195" i="37"/>
  <c r="D194" i="37"/>
  <c r="D193" i="37"/>
  <c r="D192" i="37"/>
  <c r="D191" i="37"/>
  <c r="D190" i="37"/>
  <c r="D189" i="37"/>
  <c r="D188" i="37"/>
  <c r="D187" i="37"/>
  <c r="D186" i="37"/>
  <c r="D185" i="37"/>
  <c r="D184" i="37"/>
  <c r="D183" i="37"/>
  <c r="D182" i="37"/>
  <c r="D181" i="37"/>
  <c r="D180" i="37"/>
  <c r="D179" i="37"/>
  <c r="D178" i="37"/>
  <c r="D177" i="37"/>
  <c r="D176" i="37"/>
  <c r="D175" i="37"/>
  <c r="D174" i="37"/>
  <c r="D173" i="37"/>
  <c r="D172" i="37"/>
  <c r="D171" i="37"/>
  <c r="D170" i="37"/>
  <c r="D169" i="37"/>
  <c r="D168" i="37"/>
  <c r="D167" i="37"/>
  <c r="D166" i="37"/>
  <c r="D165" i="37"/>
  <c r="D164" i="37"/>
  <c r="D163" i="37"/>
  <c r="D162" i="37"/>
  <c r="D161" i="37"/>
  <c r="D160" i="37"/>
  <c r="D159" i="37"/>
  <c r="D158" i="37"/>
  <c r="D157" i="37"/>
  <c r="D156" i="37"/>
  <c r="D155" i="37"/>
  <c r="D154" i="37"/>
  <c r="D153" i="37"/>
  <c r="D152" i="37"/>
  <c r="D151" i="37"/>
  <c r="D150" i="37"/>
  <c r="D149" i="37"/>
  <c r="D148" i="37"/>
  <c r="D147" i="37"/>
  <c r="D146" i="37"/>
  <c r="D145" i="37"/>
  <c r="D144" i="37"/>
  <c r="D143" i="37"/>
  <c r="D142" i="37"/>
  <c r="D141" i="37"/>
  <c r="D140" i="37"/>
  <c r="D139" i="37"/>
  <c r="D138" i="37"/>
  <c r="D137" i="37"/>
  <c r="D136" i="37"/>
  <c r="D135" i="37"/>
  <c r="D134" i="37"/>
  <c r="D133" i="37"/>
  <c r="D132" i="37"/>
  <c r="D131" i="37"/>
  <c r="D130" i="37"/>
  <c r="D129" i="37"/>
  <c r="D128" i="37"/>
  <c r="D127" i="37"/>
  <c r="D126" i="37"/>
  <c r="D125" i="37"/>
  <c r="D124" i="37"/>
  <c r="D123" i="37"/>
  <c r="D122" i="37"/>
  <c r="D121" i="37"/>
  <c r="D120" i="37"/>
  <c r="D119" i="37"/>
  <c r="D118" i="37"/>
  <c r="D117" i="37"/>
  <c r="D116" i="37"/>
  <c r="D115" i="37"/>
  <c r="D114" i="37"/>
  <c r="D113" i="37"/>
  <c r="D112" i="37"/>
  <c r="D111" i="37"/>
  <c r="D110" i="37"/>
  <c r="D109" i="37"/>
  <c r="D108" i="37"/>
  <c r="D107" i="37"/>
  <c r="D106" i="37"/>
  <c r="D105" i="37"/>
  <c r="D104" i="37"/>
  <c r="D103" i="37"/>
  <c r="D102" i="37"/>
  <c r="D101" i="37"/>
  <c r="D100" i="37"/>
  <c r="D99" i="37"/>
  <c r="D98" i="37"/>
  <c r="D97" i="37"/>
  <c r="D96" i="37"/>
  <c r="D95" i="37"/>
  <c r="D94" i="37"/>
  <c r="D93" i="37"/>
  <c r="D92" i="37"/>
  <c r="D91" i="37"/>
  <c r="D90" i="37"/>
  <c r="D89" i="37"/>
  <c r="D88" i="37"/>
  <c r="D87" i="37"/>
  <c r="D86" i="37"/>
  <c r="D85" i="37"/>
  <c r="D84" i="37"/>
  <c r="D83" i="37"/>
  <c r="D82" i="37"/>
  <c r="D81" i="37"/>
  <c r="D80" i="37"/>
  <c r="D79" i="37"/>
  <c r="D78" i="37"/>
  <c r="D77" i="37"/>
  <c r="D76" i="37"/>
  <c r="D75" i="37"/>
  <c r="D74" i="37"/>
  <c r="D73" i="37"/>
  <c r="D72" i="37"/>
  <c r="D71" i="37"/>
  <c r="D70" i="37"/>
  <c r="D69" i="37"/>
  <c r="D68" i="37"/>
  <c r="D67" i="37"/>
  <c r="D66" i="37"/>
  <c r="D65" i="37"/>
  <c r="D64" i="37"/>
  <c r="D63" i="37"/>
  <c r="D62" i="37"/>
  <c r="D61" i="37"/>
  <c r="D60" i="37"/>
  <c r="D59" i="37"/>
  <c r="D58" i="37"/>
  <c r="D57" i="37"/>
  <c r="D56" i="37"/>
  <c r="D55" i="37"/>
  <c r="D54" i="37"/>
  <c r="D53" i="37"/>
  <c r="D52" i="37"/>
  <c r="D51" i="37"/>
  <c r="D50" i="37"/>
  <c r="D49" i="37"/>
  <c r="D48" i="37"/>
  <c r="D47" i="37"/>
  <c r="D46" i="37"/>
  <c r="D45" i="37"/>
  <c r="D44" i="37"/>
  <c r="D43" i="37"/>
  <c r="D42" i="37"/>
  <c r="D41" i="37"/>
  <c r="D40" i="37"/>
  <c r="D39" i="37"/>
  <c r="D38" i="37"/>
  <c r="D37" i="37"/>
  <c r="D36" i="37"/>
  <c r="D35" i="37"/>
  <c r="D34" i="37"/>
  <c r="D33" i="37"/>
  <c r="D32" i="37"/>
  <c r="D31" i="37"/>
  <c r="D30" i="37"/>
  <c r="D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8" i="37"/>
  <c r="D7" i="37"/>
  <c r="D6" i="37"/>
  <c r="D5" i="37"/>
  <c r="D4" i="37"/>
  <c r="D277" i="32"/>
  <c r="D21" i="32"/>
  <c r="D19" i="32"/>
  <c r="D290" i="37" l="1"/>
  <c r="F3" i="36" l="1"/>
  <c r="V8" i="36"/>
  <c r="W8" i="36" s="1"/>
  <c r="P9" i="37" s="1"/>
  <c r="Q9" i="37" s="1"/>
  <c r="V9" i="36"/>
  <c r="W9" i="36" s="1"/>
  <c r="P10" i="37" s="1"/>
  <c r="Q10" i="37" s="1"/>
  <c r="V33" i="36"/>
  <c r="W33" i="36" s="1"/>
  <c r="P34" i="37" s="1"/>
  <c r="Q34" i="37" s="1"/>
  <c r="V36" i="36"/>
  <c r="W36" i="36" s="1"/>
  <c r="P37" i="37" s="1"/>
  <c r="Q37" i="37" s="1"/>
  <c r="V41" i="36"/>
  <c r="W41" i="36" s="1"/>
  <c r="P42" i="37" s="1"/>
  <c r="Q42" i="37" s="1"/>
  <c r="V52" i="36"/>
  <c r="W52" i="36" s="1"/>
  <c r="P53" i="37" s="1"/>
  <c r="Q53" i="37" s="1"/>
  <c r="V57" i="36"/>
  <c r="W57" i="36" s="1"/>
  <c r="P58" i="37" s="1"/>
  <c r="Q58" i="37" s="1"/>
  <c r="V59" i="36"/>
  <c r="W59" i="36" s="1"/>
  <c r="P60" i="37" s="1"/>
  <c r="Q60" i="37" s="1"/>
  <c r="V63" i="36"/>
  <c r="W63" i="36" s="1"/>
  <c r="P64" i="37" s="1"/>
  <c r="Q64" i="37" s="1"/>
  <c r="V64" i="36"/>
  <c r="W64" i="36" s="1"/>
  <c r="P65" i="37" s="1"/>
  <c r="Q65" i="37" s="1"/>
  <c r="V67" i="36"/>
  <c r="W67" i="36" s="1"/>
  <c r="P68" i="37" s="1"/>
  <c r="Q68" i="37" s="1"/>
  <c r="V85" i="36"/>
  <c r="W85" i="36" s="1"/>
  <c r="P86" i="37" s="1"/>
  <c r="Q86" i="37" s="1"/>
  <c r="V92" i="36"/>
  <c r="W92" i="36" s="1"/>
  <c r="P93" i="37" s="1"/>
  <c r="Q93" i="37" s="1"/>
  <c r="V97" i="36"/>
  <c r="W97" i="36" s="1"/>
  <c r="P98" i="37" s="1"/>
  <c r="Q98" i="37" s="1"/>
  <c r="V98" i="36"/>
  <c r="W98" i="36" s="1"/>
  <c r="P99" i="37" s="1"/>
  <c r="Q99" i="37" s="1"/>
  <c r="V102" i="36"/>
  <c r="W102" i="36" s="1"/>
  <c r="P103" i="37" s="1"/>
  <c r="Q103" i="37" s="1"/>
  <c r="V103" i="36"/>
  <c r="W103" i="36" s="1"/>
  <c r="P104" i="37" s="1"/>
  <c r="Q104" i="37" s="1"/>
  <c r="V108" i="36"/>
  <c r="W108" i="36" s="1"/>
  <c r="P109" i="37" s="1"/>
  <c r="Q109" i="37" s="1"/>
  <c r="V112" i="36"/>
  <c r="W112" i="36" s="1"/>
  <c r="P113" i="37" s="1"/>
  <c r="Q113" i="37" s="1"/>
  <c r="V115" i="36"/>
  <c r="W115" i="36" s="1"/>
  <c r="P116" i="37" s="1"/>
  <c r="Q116" i="37" s="1"/>
  <c r="V123" i="36"/>
  <c r="W123" i="36" s="1"/>
  <c r="P124" i="37" s="1"/>
  <c r="Q124" i="37" s="1"/>
  <c r="V125" i="36"/>
  <c r="W125" i="36" s="1"/>
  <c r="P126" i="37" s="1"/>
  <c r="Q126" i="37" s="1"/>
  <c r="V129" i="36"/>
  <c r="W129" i="36" s="1"/>
  <c r="P130" i="37" s="1"/>
  <c r="Q130" i="37" s="1"/>
  <c r="V131" i="36"/>
  <c r="W131" i="36" s="1"/>
  <c r="P132" i="37" s="1"/>
  <c r="Q132" i="37" s="1"/>
  <c r="V132" i="36"/>
  <c r="W132" i="36" s="1"/>
  <c r="P133" i="37" s="1"/>
  <c r="Q133" i="37" s="1"/>
  <c r="V138" i="36"/>
  <c r="W138" i="36" s="1"/>
  <c r="P139" i="37" s="1"/>
  <c r="Q139" i="37" s="1"/>
  <c r="V141" i="36"/>
  <c r="W141" i="36" s="1"/>
  <c r="P142" i="37" s="1"/>
  <c r="Q142" i="37" s="1"/>
  <c r="V152" i="36"/>
  <c r="W152" i="36" s="1"/>
  <c r="P153" i="37" s="1"/>
  <c r="Q153" i="37" s="1"/>
  <c r="V153" i="36"/>
  <c r="W153" i="36" s="1"/>
  <c r="P154" i="37" s="1"/>
  <c r="Q154" i="37" s="1"/>
  <c r="V154" i="36"/>
  <c r="W154" i="36" s="1"/>
  <c r="P155" i="37" s="1"/>
  <c r="Q155" i="37" s="1"/>
  <c r="V161" i="36"/>
  <c r="W161" i="36" s="1"/>
  <c r="P162" i="37" s="1"/>
  <c r="Q162" i="37" s="1"/>
  <c r="V165" i="36"/>
  <c r="W165" i="36" s="1"/>
  <c r="P166" i="37" s="1"/>
  <c r="Q166" i="37" s="1"/>
  <c r="V171" i="36"/>
  <c r="W171" i="36" s="1"/>
  <c r="P172" i="37" s="1"/>
  <c r="Q172" i="37" s="1"/>
  <c r="V172" i="36"/>
  <c r="W172" i="36" s="1"/>
  <c r="P173" i="37" s="1"/>
  <c r="Q173" i="37" s="1"/>
  <c r="V183" i="36"/>
  <c r="W183" i="36" s="1"/>
  <c r="P184" i="37" s="1"/>
  <c r="Q184" i="37" s="1"/>
  <c r="V184" i="36"/>
  <c r="W184" i="36" s="1"/>
  <c r="P185" i="37" s="1"/>
  <c r="Q185" i="37" s="1"/>
  <c r="V191" i="36"/>
  <c r="W191" i="36" s="1"/>
  <c r="P192" i="37" s="1"/>
  <c r="Q192" i="37" s="1"/>
  <c r="V193" i="36"/>
  <c r="W193" i="36" s="1"/>
  <c r="P194" i="37" s="1"/>
  <c r="Q194" i="37" s="1"/>
  <c r="V194" i="36"/>
  <c r="W194" i="36" s="1"/>
  <c r="P195" i="37" s="1"/>
  <c r="Q195" i="37" s="1"/>
  <c r="V197" i="36"/>
  <c r="W197" i="36" s="1"/>
  <c r="P198" i="37" s="1"/>
  <c r="Q198" i="37" s="1"/>
  <c r="V205" i="36"/>
  <c r="W205" i="36" s="1"/>
  <c r="P206" i="37" s="1"/>
  <c r="Q206" i="37" s="1"/>
  <c r="V214" i="36"/>
  <c r="W214" i="36" s="1"/>
  <c r="P215" i="37" s="1"/>
  <c r="Q215" i="37" s="1"/>
  <c r="V216" i="36"/>
  <c r="W216" i="36" s="1"/>
  <c r="P217" i="37" s="1"/>
  <c r="Q217" i="37" s="1"/>
  <c r="V221" i="36"/>
  <c r="W221" i="36" s="1"/>
  <c r="P222" i="37" s="1"/>
  <c r="Q222" i="37" s="1"/>
  <c r="V230" i="36"/>
  <c r="W230" i="36" s="1"/>
  <c r="P231" i="37" s="1"/>
  <c r="Q231" i="37" s="1"/>
  <c r="V231" i="36"/>
  <c r="W231" i="36" s="1"/>
  <c r="P232" i="37" s="1"/>
  <c r="Q232" i="37" s="1"/>
  <c r="V233" i="36"/>
  <c r="W233" i="36" s="1"/>
  <c r="P234" i="37" s="1"/>
  <c r="Q234" i="37" s="1"/>
  <c r="V240" i="36"/>
  <c r="W240" i="36" s="1"/>
  <c r="P241" i="37" s="1"/>
  <c r="Q241" i="37" s="1"/>
  <c r="V241" i="36"/>
  <c r="W241" i="36" s="1"/>
  <c r="P242" i="37" s="1"/>
  <c r="Q242" i="37" s="1"/>
  <c r="V249" i="36"/>
  <c r="W249" i="36" s="1"/>
  <c r="P250" i="37" s="1"/>
  <c r="Q250" i="37" s="1"/>
  <c r="V253" i="36"/>
  <c r="W253" i="36" s="1"/>
  <c r="P254" i="37" s="1"/>
  <c r="Q254" i="37" s="1"/>
  <c r="V254" i="36"/>
  <c r="W254" i="36" s="1"/>
  <c r="P255" i="37" s="1"/>
  <c r="Q255" i="37" s="1"/>
  <c r="V265" i="36"/>
  <c r="W265" i="36" s="1"/>
  <c r="P266" i="37" s="1"/>
  <c r="Q266" i="37" s="1"/>
  <c r="V271" i="36"/>
  <c r="W271" i="36" s="1"/>
  <c r="P272" i="37" s="1"/>
  <c r="Q272" i="37" s="1"/>
  <c r="V272" i="36"/>
  <c r="W272" i="36" s="1"/>
  <c r="P273" i="37" s="1"/>
  <c r="Q273" i="37" s="1"/>
  <c r="V285" i="36"/>
  <c r="W285" i="36" s="1"/>
  <c r="P286" i="37" s="1"/>
  <c r="Q286" i="37" s="1"/>
  <c r="U4" i="36"/>
  <c r="U5" i="36"/>
  <c r="U6" i="36"/>
  <c r="U7" i="36"/>
  <c r="U8" i="36"/>
  <c r="U9" i="36"/>
  <c r="U10" i="36"/>
  <c r="U11" i="36"/>
  <c r="U12" i="36"/>
  <c r="U13" i="36"/>
  <c r="U14" i="36"/>
  <c r="U15" i="36"/>
  <c r="U16" i="36"/>
  <c r="U17" i="36"/>
  <c r="U18" i="36"/>
  <c r="U19" i="36"/>
  <c r="U20" i="36"/>
  <c r="U21" i="36"/>
  <c r="U22" i="36"/>
  <c r="U23" i="36"/>
  <c r="U24" i="36"/>
  <c r="U25" i="36"/>
  <c r="U26" i="36"/>
  <c r="U27" i="36"/>
  <c r="U28" i="36"/>
  <c r="U29" i="36"/>
  <c r="U30" i="36"/>
  <c r="U31" i="36"/>
  <c r="U32" i="36"/>
  <c r="U33" i="36"/>
  <c r="U34" i="36"/>
  <c r="U35" i="36"/>
  <c r="U36" i="36"/>
  <c r="U37" i="36"/>
  <c r="U38" i="36"/>
  <c r="U39" i="36"/>
  <c r="U40" i="36"/>
  <c r="U41" i="36"/>
  <c r="U42" i="36"/>
  <c r="U43" i="36"/>
  <c r="U44" i="36"/>
  <c r="U45" i="36"/>
  <c r="U46" i="36"/>
  <c r="U47" i="36"/>
  <c r="U48" i="36"/>
  <c r="U49" i="36"/>
  <c r="U50" i="36"/>
  <c r="U51" i="36"/>
  <c r="U52" i="36"/>
  <c r="U53" i="36"/>
  <c r="U54" i="36"/>
  <c r="U55" i="36"/>
  <c r="U56" i="36"/>
  <c r="U57" i="36"/>
  <c r="U58" i="36"/>
  <c r="U59" i="36"/>
  <c r="U60" i="36"/>
  <c r="U61" i="36"/>
  <c r="U62" i="36"/>
  <c r="U63" i="36"/>
  <c r="U64" i="36"/>
  <c r="U65" i="36"/>
  <c r="U66" i="36"/>
  <c r="U67" i="36"/>
  <c r="U68" i="36"/>
  <c r="U69" i="36"/>
  <c r="U70" i="36"/>
  <c r="U71" i="36"/>
  <c r="U72" i="36"/>
  <c r="U73" i="36"/>
  <c r="U74" i="36"/>
  <c r="U75" i="36"/>
  <c r="U76" i="36"/>
  <c r="U77" i="36"/>
  <c r="U78" i="36"/>
  <c r="U79" i="36"/>
  <c r="U80" i="36"/>
  <c r="U81" i="36"/>
  <c r="U82" i="36"/>
  <c r="U83" i="36"/>
  <c r="U84" i="36"/>
  <c r="U85" i="36"/>
  <c r="U86" i="36"/>
  <c r="U87" i="36"/>
  <c r="U88" i="36"/>
  <c r="U89" i="36"/>
  <c r="U90" i="36"/>
  <c r="U91" i="36"/>
  <c r="U92" i="36"/>
  <c r="U93" i="36"/>
  <c r="U94" i="36"/>
  <c r="U95" i="36"/>
  <c r="U96" i="36"/>
  <c r="U97" i="36"/>
  <c r="U98" i="36"/>
  <c r="U99" i="36"/>
  <c r="U100" i="36"/>
  <c r="U101" i="36"/>
  <c r="U102" i="36"/>
  <c r="U103" i="36"/>
  <c r="U104" i="36"/>
  <c r="U105" i="36"/>
  <c r="U106" i="36"/>
  <c r="U107" i="36"/>
  <c r="U108" i="36"/>
  <c r="U109" i="36"/>
  <c r="U110" i="36"/>
  <c r="U111" i="36"/>
  <c r="U112" i="36"/>
  <c r="U113" i="36"/>
  <c r="U114" i="36"/>
  <c r="U115" i="36"/>
  <c r="U116" i="36"/>
  <c r="U117" i="36"/>
  <c r="U118" i="36"/>
  <c r="U119" i="36"/>
  <c r="U120" i="36"/>
  <c r="U121" i="36"/>
  <c r="U122" i="36"/>
  <c r="U123" i="36"/>
  <c r="U124" i="36"/>
  <c r="U125" i="36"/>
  <c r="U126" i="36"/>
  <c r="U127" i="36"/>
  <c r="U128" i="36"/>
  <c r="U129" i="36"/>
  <c r="U130" i="36"/>
  <c r="U131" i="36"/>
  <c r="U132" i="36"/>
  <c r="U133" i="36"/>
  <c r="U134" i="36"/>
  <c r="U135" i="36"/>
  <c r="U136" i="36"/>
  <c r="U137" i="36"/>
  <c r="U138" i="36"/>
  <c r="U139" i="36"/>
  <c r="U140" i="36"/>
  <c r="U141" i="36"/>
  <c r="U142" i="36"/>
  <c r="U143" i="36"/>
  <c r="U144" i="36"/>
  <c r="U145" i="36"/>
  <c r="U146" i="36"/>
  <c r="U147" i="36"/>
  <c r="U148" i="36"/>
  <c r="U149" i="36"/>
  <c r="U150" i="36"/>
  <c r="U151" i="36"/>
  <c r="U152" i="36"/>
  <c r="U153" i="36"/>
  <c r="U154" i="36"/>
  <c r="U155" i="36"/>
  <c r="U156" i="36"/>
  <c r="U157" i="36"/>
  <c r="U158" i="36"/>
  <c r="U159" i="36"/>
  <c r="U160" i="36"/>
  <c r="U161" i="36"/>
  <c r="U162" i="36"/>
  <c r="U163" i="36"/>
  <c r="U164" i="36"/>
  <c r="U165" i="36"/>
  <c r="U166" i="36"/>
  <c r="U167" i="36"/>
  <c r="U168" i="36"/>
  <c r="U169" i="36"/>
  <c r="U170" i="36"/>
  <c r="U171" i="36"/>
  <c r="U172" i="36"/>
  <c r="U173" i="36"/>
  <c r="U174" i="36"/>
  <c r="U175" i="36"/>
  <c r="U176" i="36"/>
  <c r="U177" i="36"/>
  <c r="U178" i="36"/>
  <c r="U179" i="36"/>
  <c r="U180" i="36"/>
  <c r="U181" i="36"/>
  <c r="U182" i="36"/>
  <c r="U183" i="36"/>
  <c r="U184" i="36"/>
  <c r="U185" i="36"/>
  <c r="U186" i="36"/>
  <c r="U187" i="36"/>
  <c r="U188" i="36"/>
  <c r="U189" i="36"/>
  <c r="U190" i="36"/>
  <c r="U191" i="36"/>
  <c r="U192" i="36"/>
  <c r="U193" i="36"/>
  <c r="U194" i="36"/>
  <c r="U195" i="36"/>
  <c r="U196" i="36"/>
  <c r="U197" i="36"/>
  <c r="U198" i="36"/>
  <c r="U199" i="36"/>
  <c r="U200" i="36"/>
  <c r="U201" i="36"/>
  <c r="U202" i="36"/>
  <c r="U203" i="36"/>
  <c r="U204" i="36"/>
  <c r="U205" i="36"/>
  <c r="U206" i="36"/>
  <c r="U207" i="36"/>
  <c r="U208" i="36"/>
  <c r="U209" i="36"/>
  <c r="U210" i="36"/>
  <c r="U211" i="36"/>
  <c r="U212" i="36"/>
  <c r="U213" i="36"/>
  <c r="U214" i="36"/>
  <c r="U215" i="36"/>
  <c r="U216" i="36"/>
  <c r="U217" i="36"/>
  <c r="U218" i="36"/>
  <c r="U219" i="36"/>
  <c r="U220" i="36"/>
  <c r="U221" i="36"/>
  <c r="U222" i="36"/>
  <c r="U223" i="36"/>
  <c r="U224" i="36"/>
  <c r="U225" i="36"/>
  <c r="U226" i="36"/>
  <c r="U227" i="36"/>
  <c r="U228" i="36"/>
  <c r="U229" i="36"/>
  <c r="U230" i="36"/>
  <c r="U231" i="36"/>
  <c r="U232" i="36"/>
  <c r="U233" i="36"/>
  <c r="U234" i="36"/>
  <c r="U235" i="36"/>
  <c r="U236" i="36"/>
  <c r="U237" i="36"/>
  <c r="U238" i="36"/>
  <c r="U239" i="36"/>
  <c r="U240" i="36"/>
  <c r="U241" i="36"/>
  <c r="U242" i="36"/>
  <c r="U243" i="36"/>
  <c r="U244" i="36"/>
  <c r="U245" i="36"/>
  <c r="U246" i="36"/>
  <c r="U247" i="36"/>
  <c r="U248" i="36"/>
  <c r="U249" i="36"/>
  <c r="U250" i="36"/>
  <c r="U251" i="36"/>
  <c r="U252" i="36"/>
  <c r="U253" i="36"/>
  <c r="U254" i="36"/>
  <c r="U255" i="36"/>
  <c r="U256" i="36"/>
  <c r="U257" i="36"/>
  <c r="U258" i="36"/>
  <c r="U259" i="36"/>
  <c r="U260" i="36"/>
  <c r="U261" i="36"/>
  <c r="U262" i="36"/>
  <c r="U263" i="36"/>
  <c r="U264" i="36"/>
  <c r="U265" i="36"/>
  <c r="U266" i="36"/>
  <c r="U267" i="36"/>
  <c r="U268" i="36"/>
  <c r="U269" i="36"/>
  <c r="U270" i="36"/>
  <c r="U271" i="36"/>
  <c r="U272" i="36"/>
  <c r="U273" i="36"/>
  <c r="U274" i="36"/>
  <c r="U275" i="36"/>
  <c r="U276" i="36"/>
  <c r="U277" i="36"/>
  <c r="U278" i="36"/>
  <c r="U279" i="36"/>
  <c r="U280" i="36"/>
  <c r="U281" i="36"/>
  <c r="U282" i="36"/>
  <c r="U283" i="36"/>
  <c r="U284" i="36"/>
  <c r="U285" i="36"/>
  <c r="U286" i="36"/>
  <c r="U287" i="36"/>
  <c r="U288" i="36"/>
  <c r="U3" i="36"/>
  <c r="H4" i="36" l="1"/>
  <c r="H5" i="36"/>
  <c r="H6" i="36"/>
  <c r="H7" i="36"/>
  <c r="H8" i="36"/>
  <c r="H9" i="36"/>
  <c r="H10" i="36"/>
  <c r="H11" i="36"/>
  <c r="H12" i="36"/>
  <c r="H13" i="36"/>
  <c r="H14" i="36"/>
  <c r="H15" i="36"/>
  <c r="H16" i="36"/>
  <c r="H17" i="36"/>
  <c r="H18" i="36"/>
  <c r="H19" i="36"/>
  <c r="H20" i="36"/>
  <c r="H21" i="36"/>
  <c r="H22" i="36"/>
  <c r="H23" i="36"/>
  <c r="H24" i="36"/>
  <c r="H25" i="36"/>
  <c r="H26" i="36"/>
  <c r="H27" i="36"/>
  <c r="H28" i="36"/>
  <c r="H29" i="36"/>
  <c r="H30" i="36"/>
  <c r="H31" i="36"/>
  <c r="H32" i="36"/>
  <c r="H33" i="36"/>
  <c r="H34" i="36"/>
  <c r="H35" i="36"/>
  <c r="H36" i="36"/>
  <c r="H37" i="36"/>
  <c r="H38" i="36"/>
  <c r="H39" i="36"/>
  <c r="H40" i="36"/>
  <c r="H41" i="36"/>
  <c r="H42" i="36"/>
  <c r="H43" i="36"/>
  <c r="H44" i="36"/>
  <c r="H45" i="36"/>
  <c r="H46" i="36"/>
  <c r="H47" i="36"/>
  <c r="H48" i="36"/>
  <c r="H49" i="36"/>
  <c r="H50" i="36"/>
  <c r="H51" i="36"/>
  <c r="H52" i="36"/>
  <c r="H53" i="36"/>
  <c r="H54" i="36"/>
  <c r="H55" i="36"/>
  <c r="H56" i="36"/>
  <c r="H57" i="36"/>
  <c r="H58" i="36"/>
  <c r="H59" i="36"/>
  <c r="H60" i="36"/>
  <c r="H61" i="36"/>
  <c r="H62" i="36"/>
  <c r="H63" i="36"/>
  <c r="H64" i="36"/>
  <c r="H65" i="36"/>
  <c r="H66" i="36"/>
  <c r="H67" i="36"/>
  <c r="H68" i="36"/>
  <c r="H69" i="36"/>
  <c r="H70" i="36"/>
  <c r="H71" i="36"/>
  <c r="H72" i="36"/>
  <c r="H73" i="36"/>
  <c r="H74" i="36"/>
  <c r="H75" i="36"/>
  <c r="H76" i="36"/>
  <c r="H77" i="36"/>
  <c r="H78" i="36"/>
  <c r="H79" i="36"/>
  <c r="H80" i="36"/>
  <c r="H81" i="36"/>
  <c r="H82" i="36"/>
  <c r="H83" i="36"/>
  <c r="H84" i="36"/>
  <c r="H85" i="36"/>
  <c r="H86" i="36"/>
  <c r="H87" i="36"/>
  <c r="H88" i="36"/>
  <c r="H89" i="36"/>
  <c r="H90" i="36"/>
  <c r="H91" i="36"/>
  <c r="H92" i="36"/>
  <c r="H93" i="36"/>
  <c r="H94" i="36"/>
  <c r="H95" i="36"/>
  <c r="H96" i="36"/>
  <c r="H97" i="36"/>
  <c r="H98" i="36"/>
  <c r="H99" i="36"/>
  <c r="H100" i="36"/>
  <c r="H101" i="36"/>
  <c r="H102" i="36"/>
  <c r="H103" i="36"/>
  <c r="H104" i="36"/>
  <c r="H105" i="36"/>
  <c r="H106" i="36"/>
  <c r="H107" i="36"/>
  <c r="H108" i="36"/>
  <c r="H109" i="36"/>
  <c r="H110" i="36"/>
  <c r="H111" i="36"/>
  <c r="H112" i="36"/>
  <c r="H113" i="36"/>
  <c r="H114" i="36"/>
  <c r="H115" i="36"/>
  <c r="H116" i="36"/>
  <c r="H117" i="36"/>
  <c r="H118" i="36"/>
  <c r="H119" i="36"/>
  <c r="H120" i="36"/>
  <c r="H121" i="36"/>
  <c r="H122" i="36"/>
  <c r="H123" i="36"/>
  <c r="H124" i="36"/>
  <c r="H125" i="36"/>
  <c r="H126" i="36"/>
  <c r="H127" i="36"/>
  <c r="H128" i="36"/>
  <c r="H129" i="36"/>
  <c r="H130" i="36"/>
  <c r="H131" i="36"/>
  <c r="H132" i="36"/>
  <c r="H133" i="36"/>
  <c r="H134" i="36"/>
  <c r="H135" i="36"/>
  <c r="H136" i="36"/>
  <c r="H137" i="36"/>
  <c r="H138" i="36"/>
  <c r="H139" i="36"/>
  <c r="H140" i="36"/>
  <c r="H141" i="36"/>
  <c r="H142" i="36"/>
  <c r="H143" i="36"/>
  <c r="H144" i="36"/>
  <c r="H145" i="36"/>
  <c r="H146" i="36"/>
  <c r="H147" i="36"/>
  <c r="H148" i="36"/>
  <c r="H149" i="36"/>
  <c r="H150" i="36"/>
  <c r="H151" i="36"/>
  <c r="H152" i="36"/>
  <c r="H153" i="36"/>
  <c r="H154" i="36"/>
  <c r="H155" i="36"/>
  <c r="H156" i="36"/>
  <c r="H157" i="36"/>
  <c r="H158" i="36"/>
  <c r="H159" i="36"/>
  <c r="H160" i="36"/>
  <c r="H161" i="36"/>
  <c r="H162" i="36"/>
  <c r="H163" i="36"/>
  <c r="H164" i="36"/>
  <c r="H165" i="36"/>
  <c r="H166" i="36"/>
  <c r="H167" i="36"/>
  <c r="H168" i="36"/>
  <c r="H169" i="36"/>
  <c r="H170" i="36"/>
  <c r="H171" i="36"/>
  <c r="H172" i="36"/>
  <c r="H173" i="36"/>
  <c r="H174" i="36"/>
  <c r="H175" i="36"/>
  <c r="H176" i="36"/>
  <c r="H177" i="36"/>
  <c r="H178" i="36"/>
  <c r="H179" i="36"/>
  <c r="H180" i="36"/>
  <c r="H181" i="36"/>
  <c r="H182" i="36"/>
  <c r="H183" i="36"/>
  <c r="H184" i="36"/>
  <c r="H185" i="36"/>
  <c r="H186" i="36"/>
  <c r="H187" i="36"/>
  <c r="H188" i="36"/>
  <c r="H189" i="36"/>
  <c r="H190" i="36"/>
  <c r="H191" i="36"/>
  <c r="H192" i="36"/>
  <c r="H193" i="36"/>
  <c r="H194" i="36"/>
  <c r="H195" i="36"/>
  <c r="H196" i="36"/>
  <c r="H197" i="36"/>
  <c r="H198" i="36"/>
  <c r="H199" i="36"/>
  <c r="H200" i="36"/>
  <c r="H201" i="36"/>
  <c r="H202" i="36"/>
  <c r="H203" i="36"/>
  <c r="H204" i="36"/>
  <c r="H205" i="36"/>
  <c r="H206" i="36"/>
  <c r="H207" i="36"/>
  <c r="H208" i="36"/>
  <c r="H209" i="36"/>
  <c r="H210" i="36"/>
  <c r="H211" i="36"/>
  <c r="H212" i="36"/>
  <c r="H213" i="36"/>
  <c r="H214" i="36"/>
  <c r="H215" i="36"/>
  <c r="H216" i="36"/>
  <c r="H217" i="36"/>
  <c r="H218" i="36"/>
  <c r="H219" i="36"/>
  <c r="H220" i="36"/>
  <c r="H221" i="36"/>
  <c r="H222" i="36"/>
  <c r="H223" i="36"/>
  <c r="H224" i="36"/>
  <c r="H225" i="36"/>
  <c r="H226" i="36"/>
  <c r="H227" i="36"/>
  <c r="H228" i="36"/>
  <c r="H229" i="36"/>
  <c r="H230" i="36"/>
  <c r="H231" i="36"/>
  <c r="H232" i="36"/>
  <c r="H233" i="36"/>
  <c r="H234" i="36"/>
  <c r="H235" i="36"/>
  <c r="H236" i="36"/>
  <c r="H237" i="36"/>
  <c r="H238" i="36"/>
  <c r="H239" i="36"/>
  <c r="H240" i="36"/>
  <c r="H241" i="36"/>
  <c r="H242" i="36"/>
  <c r="H243" i="36"/>
  <c r="H244" i="36"/>
  <c r="H245" i="36"/>
  <c r="H246" i="36"/>
  <c r="H247" i="36"/>
  <c r="H248" i="36"/>
  <c r="H249" i="36"/>
  <c r="H250" i="36"/>
  <c r="H251" i="36"/>
  <c r="H252" i="36"/>
  <c r="H253" i="36"/>
  <c r="H254" i="36"/>
  <c r="H255" i="36"/>
  <c r="H256" i="36"/>
  <c r="H257" i="36"/>
  <c r="H258" i="36"/>
  <c r="H259" i="36"/>
  <c r="H260" i="36"/>
  <c r="H261" i="36"/>
  <c r="H262" i="36"/>
  <c r="H263" i="36"/>
  <c r="H264" i="36"/>
  <c r="H265" i="36"/>
  <c r="H266" i="36"/>
  <c r="H267" i="36"/>
  <c r="H268" i="36"/>
  <c r="H269" i="36"/>
  <c r="H270" i="36"/>
  <c r="H271" i="36"/>
  <c r="H272" i="36"/>
  <c r="H273" i="36"/>
  <c r="H274" i="36"/>
  <c r="H275" i="36"/>
  <c r="H276" i="36"/>
  <c r="H277" i="36"/>
  <c r="H278" i="36"/>
  <c r="H279" i="36"/>
  <c r="H280" i="36"/>
  <c r="H281" i="36"/>
  <c r="H282" i="36"/>
  <c r="H283" i="36"/>
  <c r="H284" i="36"/>
  <c r="H285" i="36"/>
  <c r="H286" i="36"/>
  <c r="H287" i="36"/>
  <c r="H288" i="36"/>
  <c r="H3" i="36"/>
  <c r="G4" i="36"/>
  <c r="G5" i="36"/>
  <c r="G6" i="36"/>
  <c r="G7" i="36"/>
  <c r="G8" i="36"/>
  <c r="G9" i="36"/>
  <c r="G10" i="36"/>
  <c r="G11" i="36"/>
  <c r="G12" i="36"/>
  <c r="G13" i="36"/>
  <c r="G14" i="36"/>
  <c r="G15" i="36"/>
  <c r="G16" i="36"/>
  <c r="G17" i="36"/>
  <c r="G18" i="36"/>
  <c r="G19" i="36"/>
  <c r="G20" i="36"/>
  <c r="G21" i="36"/>
  <c r="G22" i="36"/>
  <c r="G23" i="36"/>
  <c r="G24" i="36"/>
  <c r="G25" i="36"/>
  <c r="G26" i="36"/>
  <c r="G27" i="36"/>
  <c r="G28" i="36"/>
  <c r="G29" i="36"/>
  <c r="G30" i="36"/>
  <c r="G31" i="36"/>
  <c r="G32" i="36"/>
  <c r="G33" i="36"/>
  <c r="G34" i="36"/>
  <c r="G35" i="36"/>
  <c r="G36" i="36"/>
  <c r="G37" i="36"/>
  <c r="G38" i="36"/>
  <c r="G39" i="36"/>
  <c r="G40" i="36"/>
  <c r="G41" i="36"/>
  <c r="G42" i="36"/>
  <c r="G43" i="36"/>
  <c r="G44" i="36"/>
  <c r="G45" i="36"/>
  <c r="G46" i="36"/>
  <c r="G47" i="36"/>
  <c r="G48" i="36"/>
  <c r="G49" i="36"/>
  <c r="G50" i="36"/>
  <c r="G51" i="36"/>
  <c r="G52" i="36"/>
  <c r="G53" i="36"/>
  <c r="G54" i="36"/>
  <c r="G55" i="36"/>
  <c r="G56" i="36"/>
  <c r="G57" i="36"/>
  <c r="G58" i="36"/>
  <c r="G59" i="36"/>
  <c r="G60" i="36"/>
  <c r="G61" i="36"/>
  <c r="G62" i="36"/>
  <c r="G63" i="36"/>
  <c r="G64" i="36"/>
  <c r="G65" i="36"/>
  <c r="G66" i="36"/>
  <c r="G67" i="36"/>
  <c r="G68" i="36"/>
  <c r="G69" i="36"/>
  <c r="G70" i="36"/>
  <c r="G71" i="36"/>
  <c r="G72" i="36"/>
  <c r="G73" i="36"/>
  <c r="G74" i="36"/>
  <c r="G75" i="36"/>
  <c r="G76" i="36"/>
  <c r="G77" i="36"/>
  <c r="G78" i="36"/>
  <c r="G79" i="36"/>
  <c r="G80" i="36"/>
  <c r="G81" i="36"/>
  <c r="G82" i="36"/>
  <c r="G83" i="36"/>
  <c r="G84" i="36"/>
  <c r="G85" i="36"/>
  <c r="G86" i="36"/>
  <c r="G87" i="36"/>
  <c r="G88" i="36"/>
  <c r="G89" i="36"/>
  <c r="G90" i="36"/>
  <c r="G91" i="36"/>
  <c r="G92" i="36"/>
  <c r="G93" i="36"/>
  <c r="G94" i="36"/>
  <c r="G95" i="36"/>
  <c r="G96" i="36"/>
  <c r="G97" i="36"/>
  <c r="G98" i="36"/>
  <c r="G99" i="36"/>
  <c r="G100" i="36"/>
  <c r="G101" i="36"/>
  <c r="G102" i="36"/>
  <c r="G103" i="36"/>
  <c r="G104" i="36"/>
  <c r="G105" i="36"/>
  <c r="G106" i="36"/>
  <c r="G107" i="36"/>
  <c r="G108" i="36"/>
  <c r="G109" i="36"/>
  <c r="G110" i="36"/>
  <c r="G111" i="36"/>
  <c r="G112" i="36"/>
  <c r="G113" i="36"/>
  <c r="G114" i="36"/>
  <c r="G115" i="36"/>
  <c r="G116" i="36"/>
  <c r="G117" i="36"/>
  <c r="G118" i="36"/>
  <c r="G119" i="36"/>
  <c r="G120" i="36"/>
  <c r="G121" i="36"/>
  <c r="G122" i="36"/>
  <c r="G123" i="36"/>
  <c r="G124" i="36"/>
  <c r="G125" i="36"/>
  <c r="G126" i="36"/>
  <c r="G127" i="36"/>
  <c r="G128" i="36"/>
  <c r="G129" i="36"/>
  <c r="G130" i="36"/>
  <c r="G131" i="36"/>
  <c r="G132" i="36"/>
  <c r="G133" i="36"/>
  <c r="G134" i="36"/>
  <c r="G135" i="36"/>
  <c r="G136" i="36"/>
  <c r="G137" i="36"/>
  <c r="G138" i="36"/>
  <c r="G139" i="36"/>
  <c r="G140" i="36"/>
  <c r="G141" i="36"/>
  <c r="G142" i="36"/>
  <c r="G143" i="36"/>
  <c r="G144" i="36"/>
  <c r="G145" i="36"/>
  <c r="G146" i="36"/>
  <c r="G147" i="36"/>
  <c r="G148" i="36"/>
  <c r="G149" i="36"/>
  <c r="G150" i="36"/>
  <c r="G151" i="36"/>
  <c r="G152" i="36"/>
  <c r="G153" i="36"/>
  <c r="G154" i="36"/>
  <c r="G155" i="36"/>
  <c r="G156" i="36"/>
  <c r="G157" i="36"/>
  <c r="G158" i="36"/>
  <c r="G159" i="36"/>
  <c r="G160" i="36"/>
  <c r="G161" i="36"/>
  <c r="G162" i="36"/>
  <c r="G163" i="36"/>
  <c r="G164" i="36"/>
  <c r="G165" i="36"/>
  <c r="G166" i="36"/>
  <c r="G167" i="36"/>
  <c r="G168" i="36"/>
  <c r="G169" i="36"/>
  <c r="G170" i="36"/>
  <c r="G171" i="36"/>
  <c r="G172" i="36"/>
  <c r="G173" i="36"/>
  <c r="G174" i="36"/>
  <c r="G175" i="36"/>
  <c r="G176" i="36"/>
  <c r="G177" i="36"/>
  <c r="G178" i="36"/>
  <c r="G179" i="36"/>
  <c r="G180" i="36"/>
  <c r="G181" i="36"/>
  <c r="G182" i="36"/>
  <c r="G183" i="36"/>
  <c r="G184" i="36"/>
  <c r="G185" i="36"/>
  <c r="G186" i="36"/>
  <c r="G187" i="36"/>
  <c r="G188" i="36"/>
  <c r="G189" i="36"/>
  <c r="G190" i="36"/>
  <c r="G191" i="36"/>
  <c r="G192" i="36"/>
  <c r="G193" i="36"/>
  <c r="G194" i="36"/>
  <c r="G195" i="36"/>
  <c r="G196" i="36"/>
  <c r="G197" i="36"/>
  <c r="G198" i="36"/>
  <c r="G199" i="36"/>
  <c r="G200" i="36"/>
  <c r="G201" i="36"/>
  <c r="G202" i="36"/>
  <c r="G203" i="36"/>
  <c r="G204" i="36"/>
  <c r="G205" i="36"/>
  <c r="G206" i="36"/>
  <c r="G207" i="36"/>
  <c r="G208" i="36"/>
  <c r="G209" i="36"/>
  <c r="G210" i="36"/>
  <c r="G211" i="36"/>
  <c r="G212" i="36"/>
  <c r="G213" i="36"/>
  <c r="G214" i="36"/>
  <c r="G215" i="36"/>
  <c r="G216" i="36"/>
  <c r="G217" i="36"/>
  <c r="G218" i="36"/>
  <c r="G219" i="36"/>
  <c r="G220" i="36"/>
  <c r="G221" i="36"/>
  <c r="G222" i="36"/>
  <c r="G223" i="36"/>
  <c r="G224" i="36"/>
  <c r="G225" i="36"/>
  <c r="G226" i="36"/>
  <c r="G227" i="36"/>
  <c r="G228" i="36"/>
  <c r="G229" i="36"/>
  <c r="G230" i="36"/>
  <c r="G231" i="36"/>
  <c r="G232" i="36"/>
  <c r="G233" i="36"/>
  <c r="G234" i="36"/>
  <c r="G235" i="36"/>
  <c r="G236" i="36"/>
  <c r="G237" i="36"/>
  <c r="G238" i="36"/>
  <c r="G239" i="36"/>
  <c r="G240" i="36"/>
  <c r="G241" i="36"/>
  <c r="G242" i="36"/>
  <c r="G243" i="36"/>
  <c r="G244" i="36"/>
  <c r="G245" i="36"/>
  <c r="G246" i="36"/>
  <c r="G247" i="36"/>
  <c r="G248" i="36"/>
  <c r="G249" i="36"/>
  <c r="G250" i="36"/>
  <c r="G251" i="36"/>
  <c r="G252" i="36"/>
  <c r="G253" i="36"/>
  <c r="G254" i="36"/>
  <c r="G255" i="36"/>
  <c r="G256" i="36"/>
  <c r="G257" i="36"/>
  <c r="G258" i="36"/>
  <c r="G259" i="36"/>
  <c r="G260" i="36"/>
  <c r="G261" i="36"/>
  <c r="G262" i="36"/>
  <c r="G263" i="36"/>
  <c r="G264" i="36"/>
  <c r="G265" i="36"/>
  <c r="G266" i="36"/>
  <c r="G267" i="36"/>
  <c r="G268" i="36"/>
  <c r="G269" i="36"/>
  <c r="G270" i="36"/>
  <c r="G271" i="36"/>
  <c r="G272" i="36"/>
  <c r="G273" i="36"/>
  <c r="G274" i="36"/>
  <c r="G275" i="36"/>
  <c r="G276" i="36"/>
  <c r="G277" i="36"/>
  <c r="G278" i="36"/>
  <c r="G279" i="36"/>
  <c r="G280" i="36"/>
  <c r="G281" i="36"/>
  <c r="G282" i="36"/>
  <c r="G283" i="36"/>
  <c r="G284" i="36"/>
  <c r="G285" i="36"/>
  <c r="G286" i="36"/>
  <c r="G287" i="36"/>
  <c r="G288" i="36"/>
  <c r="G3" i="36"/>
  <c r="H289" i="36" l="1"/>
  <c r="G289" i="36"/>
  <c r="F4" i="36"/>
  <c r="F5" i="36"/>
  <c r="F6" i="36"/>
  <c r="F7" i="36"/>
  <c r="F8" i="36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F42" i="36"/>
  <c r="F43" i="36"/>
  <c r="F44" i="36"/>
  <c r="F45" i="36"/>
  <c r="F46" i="36"/>
  <c r="F47" i="36"/>
  <c r="F48" i="36"/>
  <c r="F49" i="36"/>
  <c r="F50" i="36"/>
  <c r="F51" i="36"/>
  <c r="F52" i="36"/>
  <c r="F53" i="36"/>
  <c r="F54" i="36"/>
  <c r="F55" i="36"/>
  <c r="F56" i="36"/>
  <c r="F57" i="36"/>
  <c r="F58" i="36"/>
  <c r="F59" i="36"/>
  <c r="F60" i="36"/>
  <c r="F61" i="36"/>
  <c r="F62" i="36"/>
  <c r="F63" i="36"/>
  <c r="F64" i="36"/>
  <c r="F65" i="36"/>
  <c r="F66" i="36"/>
  <c r="F67" i="36"/>
  <c r="F68" i="36"/>
  <c r="F69" i="36"/>
  <c r="F70" i="36"/>
  <c r="F71" i="36"/>
  <c r="F72" i="36"/>
  <c r="F73" i="36"/>
  <c r="F74" i="36"/>
  <c r="F75" i="36"/>
  <c r="F76" i="36"/>
  <c r="F77" i="36"/>
  <c r="F78" i="36"/>
  <c r="F79" i="36"/>
  <c r="F80" i="36"/>
  <c r="F81" i="36"/>
  <c r="F82" i="36"/>
  <c r="F83" i="36"/>
  <c r="F84" i="36"/>
  <c r="F85" i="36"/>
  <c r="F86" i="36"/>
  <c r="F87" i="36"/>
  <c r="F88" i="36"/>
  <c r="F89" i="36"/>
  <c r="F90" i="36"/>
  <c r="F91" i="36"/>
  <c r="F92" i="36"/>
  <c r="F93" i="36"/>
  <c r="F94" i="36"/>
  <c r="F95" i="36"/>
  <c r="F96" i="36"/>
  <c r="F97" i="36"/>
  <c r="F98" i="36"/>
  <c r="F99" i="36"/>
  <c r="F100" i="36"/>
  <c r="F101" i="36"/>
  <c r="F102" i="36"/>
  <c r="F103" i="36"/>
  <c r="F104" i="36"/>
  <c r="F105" i="36"/>
  <c r="F106" i="36"/>
  <c r="F107" i="36"/>
  <c r="F108" i="36"/>
  <c r="F109" i="36"/>
  <c r="F110" i="36"/>
  <c r="F111" i="36"/>
  <c r="F112" i="36"/>
  <c r="F113" i="36"/>
  <c r="F114" i="36"/>
  <c r="F115" i="36"/>
  <c r="F116" i="36"/>
  <c r="F117" i="36"/>
  <c r="F118" i="36"/>
  <c r="F119" i="36"/>
  <c r="F120" i="36"/>
  <c r="F121" i="36"/>
  <c r="F122" i="36"/>
  <c r="F123" i="36"/>
  <c r="F124" i="36"/>
  <c r="F125" i="36"/>
  <c r="F126" i="36"/>
  <c r="F127" i="36"/>
  <c r="F128" i="36"/>
  <c r="F129" i="36"/>
  <c r="F130" i="36"/>
  <c r="F131" i="36"/>
  <c r="F132" i="36"/>
  <c r="F133" i="36"/>
  <c r="F134" i="36"/>
  <c r="F135" i="36"/>
  <c r="F136" i="36"/>
  <c r="F137" i="36"/>
  <c r="F138" i="36"/>
  <c r="F139" i="36"/>
  <c r="F140" i="36"/>
  <c r="F141" i="36"/>
  <c r="F142" i="36"/>
  <c r="F143" i="36"/>
  <c r="F144" i="36"/>
  <c r="F145" i="36"/>
  <c r="F146" i="36"/>
  <c r="F147" i="36"/>
  <c r="F148" i="36"/>
  <c r="F149" i="36"/>
  <c r="F150" i="36"/>
  <c r="F151" i="36"/>
  <c r="F152" i="36"/>
  <c r="F153" i="36"/>
  <c r="F154" i="36"/>
  <c r="F155" i="36"/>
  <c r="F156" i="36"/>
  <c r="F157" i="36"/>
  <c r="F158" i="36"/>
  <c r="F159" i="36"/>
  <c r="F160" i="36"/>
  <c r="F161" i="36"/>
  <c r="F162" i="36"/>
  <c r="F163" i="36"/>
  <c r="F164" i="36"/>
  <c r="F165" i="36"/>
  <c r="F166" i="36"/>
  <c r="F167" i="36"/>
  <c r="F168" i="36"/>
  <c r="F169" i="36"/>
  <c r="F170" i="36"/>
  <c r="F171" i="36"/>
  <c r="F172" i="36"/>
  <c r="F173" i="36"/>
  <c r="F174" i="36"/>
  <c r="F175" i="36"/>
  <c r="F176" i="36"/>
  <c r="F177" i="36"/>
  <c r="F178" i="36"/>
  <c r="F179" i="36"/>
  <c r="F180" i="36"/>
  <c r="F181" i="36"/>
  <c r="F182" i="36"/>
  <c r="F183" i="36"/>
  <c r="F184" i="36"/>
  <c r="F185" i="36"/>
  <c r="F186" i="36"/>
  <c r="F187" i="36"/>
  <c r="F188" i="36"/>
  <c r="F189" i="36"/>
  <c r="F190" i="36"/>
  <c r="F191" i="36"/>
  <c r="F192" i="36"/>
  <c r="F193" i="36"/>
  <c r="F194" i="36"/>
  <c r="F195" i="36"/>
  <c r="F196" i="36"/>
  <c r="F197" i="36"/>
  <c r="F198" i="36"/>
  <c r="F199" i="36"/>
  <c r="F200" i="36"/>
  <c r="F201" i="36"/>
  <c r="F202" i="36"/>
  <c r="F203" i="36"/>
  <c r="F204" i="36"/>
  <c r="F205" i="36"/>
  <c r="F206" i="36"/>
  <c r="F207" i="36"/>
  <c r="F208" i="36"/>
  <c r="F209" i="36"/>
  <c r="F210" i="36"/>
  <c r="F211" i="36"/>
  <c r="F212" i="36"/>
  <c r="F213" i="36"/>
  <c r="F214" i="36"/>
  <c r="F215" i="36"/>
  <c r="F216" i="36"/>
  <c r="F217" i="36"/>
  <c r="F218" i="36"/>
  <c r="F219" i="36"/>
  <c r="F220" i="36"/>
  <c r="F221" i="36"/>
  <c r="F222" i="36"/>
  <c r="F223" i="36"/>
  <c r="F224" i="36"/>
  <c r="F225" i="36"/>
  <c r="F226" i="36"/>
  <c r="F227" i="36"/>
  <c r="F228" i="36"/>
  <c r="F229" i="36"/>
  <c r="F230" i="36"/>
  <c r="F231" i="36"/>
  <c r="F232" i="36"/>
  <c r="F233" i="36"/>
  <c r="F234" i="36"/>
  <c r="F235" i="36"/>
  <c r="F236" i="36"/>
  <c r="F237" i="36"/>
  <c r="F238" i="36"/>
  <c r="F239" i="36"/>
  <c r="F240" i="36"/>
  <c r="F241" i="36"/>
  <c r="F242" i="36"/>
  <c r="F243" i="36"/>
  <c r="F244" i="36"/>
  <c r="F245" i="36"/>
  <c r="F246" i="36"/>
  <c r="F247" i="36"/>
  <c r="F248" i="36"/>
  <c r="F249" i="36"/>
  <c r="F250" i="36"/>
  <c r="F251" i="36"/>
  <c r="F252" i="36"/>
  <c r="F253" i="36"/>
  <c r="F254" i="36"/>
  <c r="F255" i="36"/>
  <c r="F256" i="36"/>
  <c r="F257" i="36"/>
  <c r="F258" i="36"/>
  <c r="F259" i="36"/>
  <c r="F260" i="36"/>
  <c r="F261" i="36"/>
  <c r="F262" i="36"/>
  <c r="F263" i="36"/>
  <c r="F264" i="36"/>
  <c r="F265" i="36"/>
  <c r="F266" i="36"/>
  <c r="F267" i="36"/>
  <c r="F268" i="36"/>
  <c r="F269" i="36"/>
  <c r="F270" i="36"/>
  <c r="F271" i="36"/>
  <c r="F272" i="36"/>
  <c r="F273" i="36"/>
  <c r="F274" i="36"/>
  <c r="F275" i="36"/>
  <c r="F276" i="36"/>
  <c r="F277" i="36"/>
  <c r="F278" i="36"/>
  <c r="F279" i="36"/>
  <c r="F280" i="36"/>
  <c r="F281" i="36"/>
  <c r="F282" i="36"/>
  <c r="F283" i="36"/>
  <c r="F284" i="36"/>
  <c r="F285" i="36"/>
  <c r="F286" i="36"/>
  <c r="F287" i="36"/>
  <c r="F288" i="36"/>
  <c r="F289" i="36" l="1"/>
  <c r="P288" i="36"/>
  <c r="M288" i="36"/>
  <c r="J288" i="36"/>
  <c r="P287" i="36"/>
  <c r="M287" i="36"/>
  <c r="J287" i="36"/>
  <c r="P286" i="36"/>
  <c r="M286" i="36"/>
  <c r="J286" i="36"/>
  <c r="P285" i="36"/>
  <c r="M285" i="36"/>
  <c r="J285" i="36"/>
  <c r="P284" i="36"/>
  <c r="M284" i="36"/>
  <c r="J284" i="36"/>
  <c r="P283" i="36"/>
  <c r="M283" i="36"/>
  <c r="J283" i="36"/>
  <c r="P282" i="36"/>
  <c r="M282" i="36"/>
  <c r="J282" i="36"/>
  <c r="P281" i="36"/>
  <c r="M281" i="36"/>
  <c r="J281" i="36"/>
  <c r="P280" i="36"/>
  <c r="M280" i="36"/>
  <c r="J280" i="36"/>
  <c r="P279" i="36"/>
  <c r="M279" i="36"/>
  <c r="J279" i="36"/>
  <c r="P278" i="36"/>
  <c r="M278" i="36"/>
  <c r="J278" i="36"/>
  <c r="P277" i="36"/>
  <c r="M277" i="36"/>
  <c r="J277" i="36"/>
  <c r="P276" i="36"/>
  <c r="M276" i="36"/>
  <c r="J276" i="36"/>
  <c r="P275" i="36"/>
  <c r="M275" i="36"/>
  <c r="J275" i="36"/>
  <c r="P274" i="36"/>
  <c r="M274" i="36"/>
  <c r="J274" i="36"/>
  <c r="P273" i="36"/>
  <c r="M273" i="36"/>
  <c r="J273" i="36"/>
  <c r="P272" i="36"/>
  <c r="M272" i="36"/>
  <c r="J272" i="36"/>
  <c r="P271" i="36"/>
  <c r="M271" i="36"/>
  <c r="J271" i="36"/>
  <c r="P270" i="36"/>
  <c r="M270" i="36"/>
  <c r="J270" i="36"/>
  <c r="P269" i="36"/>
  <c r="M269" i="36"/>
  <c r="J269" i="36"/>
  <c r="P268" i="36"/>
  <c r="M268" i="36"/>
  <c r="J268" i="36"/>
  <c r="P267" i="36"/>
  <c r="M267" i="36"/>
  <c r="J267" i="36"/>
  <c r="P266" i="36"/>
  <c r="M266" i="36"/>
  <c r="J266" i="36"/>
  <c r="P265" i="36"/>
  <c r="M265" i="36"/>
  <c r="J265" i="36"/>
  <c r="P264" i="36"/>
  <c r="M264" i="36"/>
  <c r="J264" i="36"/>
  <c r="P263" i="36"/>
  <c r="M263" i="36"/>
  <c r="J263" i="36"/>
  <c r="P262" i="36"/>
  <c r="M262" i="36"/>
  <c r="J262" i="36"/>
  <c r="P261" i="36"/>
  <c r="M261" i="36"/>
  <c r="J261" i="36"/>
  <c r="P260" i="36"/>
  <c r="M260" i="36"/>
  <c r="J260" i="36"/>
  <c r="P259" i="36"/>
  <c r="M259" i="36"/>
  <c r="J259" i="36"/>
  <c r="P258" i="36"/>
  <c r="M258" i="36"/>
  <c r="J258" i="36"/>
  <c r="P257" i="36"/>
  <c r="M257" i="36"/>
  <c r="J257" i="36"/>
  <c r="P256" i="36"/>
  <c r="M256" i="36"/>
  <c r="J256" i="36"/>
  <c r="P255" i="36"/>
  <c r="M255" i="36"/>
  <c r="J255" i="36"/>
  <c r="P254" i="36"/>
  <c r="M254" i="36"/>
  <c r="J254" i="36"/>
  <c r="P253" i="36"/>
  <c r="M253" i="36"/>
  <c r="J253" i="36"/>
  <c r="P252" i="36"/>
  <c r="M252" i="36"/>
  <c r="J252" i="36"/>
  <c r="P251" i="36"/>
  <c r="M251" i="36"/>
  <c r="J251" i="36"/>
  <c r="P250" i="36"/>
  <c r="M250" i="36"/>
  <c r="J250" i="36"/>
  <c r="P249" i="36"/>
  <c r="M249" i="36"/>
  <c r="J249" i="36"/>
  <c r="P248" i="36"/>
  <c r="M248" i="36"/>
  <c r="J248" i="36"/>
  <c r="P247" i="36"/>
  <c r="M247" i="36"/>
  <c r="J247" i="36"/>
  <c r="P246" i="36"/>
  <c r="M246" i="36"/>
  <c r="J246" i="36"/>
  <c r="P245" i="36"/>
  <c r="M245" i="36"/>
  <c r="J245" i="36"/>
  <c r="P244" i="36"/>
  <c r="M244" i="36"/>
  <c r="J244" i="36"/>
  <c r="P243" i="36"/>
  <c r="M243" i="36"/>
  <c r="J243" i="36"/>
  <c r="P242" i="36"/>
  <c r="M242" i="36"/>
  <c r="J242" i="36"/>
  <c r="P241" i="36"/>
  <c r="M241" i="36"/>
  <c r="J241" i="36"/>
  <c r="P240" i="36"/>
  <c r="M240" i="36"/>
  <c r="J240" i="36"/>
  <c r="P239" i="36"/>
  <c r="M239" i="36"/>
  <c r="J239" i="36"/>
  <c r="P238" i="36"/>
  <c r="M238" i="36"/>
  <c r="J238" i="36"/>
  <c r="P237" i="36"/>
  <c r="M237" i="36"/>
  <c r="J237" i="36"/>
  <c r="P236" i="36"/>
  <c r="M236" i="36"/>
  <c r="J236" i="36"/>
  <c r="P235" i="36"/>
  <c r="M235" i="36"/>
  <c r="J235" i="36"/>
  <c r="P234" i="36"/>
  <c r="M234" i="36"/>
  <c r="J234" i="36"/>
  <c r="P233" i="36"/>
  <c r="M233" i="36"/>
  <c r="J233" i="36"/>
  <c r="P232" i="36"/>
  <c r="M232" i="36"/>
  <c r="J232" i="36"/>
  <c r="P231" i="36"/>
  <c r="M231" i="36"/>
  <c r="J231" i="36"/>
  <c r="P230" i="36"/>
  <c r="M230" i="36"/>
  <c r="J230" i="36"/>
  <c r="P229" i="36"/>
  <c r="M229" i="36"/>
  <c r="J229" i="36"/>
  <c r="P228" i="36"/>
  <c r="M228" i="36"/>
  <c r="J228" i="36"/>
  <c r="P227" i="36"/>
  <c r="M227" i="36"/>
  <c r="J227" i="36"/>
  <c r="P226" i="36"/>
  <c r="M226" i="36"/>
  <c r="J226" i="36"/>
  <c r="P225" i="36"/>
  <c r="M225" i="36"/>
  <c r="J225" i="36"/>
  <c r="P224" i="36"/>
  <c r="M224" i="36"/>
  <c r="J224" i="36"/>
  <c r="P223" i="36"/>
  <c r="M223" i="36"/>
  <c r="J223" i="36"/>
  <c r="P222" i="36"/>
  <c r="M222" i="36"/>
  <c r="J222" i="36"/>
  <c r="P221" i="36"/>
  <c r="M221" i="36"/>
  <c r="J221" i="36"/>
  <c r="P220" i="36"/>
  <c r="M220" i="36"/>
  <c r="J220" i="36"/>
  <c r="P219" i="36"/>
  <c r="M219" i="36"/>
  <c r="J219" i="36"/>
  <c r="P218" i="36"/>
  <c r="M218" i="36"/>
  <c r="J218" i="36"/>
  <c r="P217" i="36"/>
  <c r="M217" i="36"/>
  <c r="J217" i="36"/>
  <c r="P216" i="36"/>
  <c r="M216" i="36"/>
  <c r="J216" i="36"/>
  <c r="P215" i="36"/>
  <c r="M215" i="36"/>
  <c r="J215" i="36"/>
  <c r="P214" i="36"/>
  <c r="M214" i="36"/>
  <c r="J214" i="36"/>
  <c r="P213" i="36"/>
  <c r="M213" i="36"/>
  <c r="J213" i="36"/>
  <c r="P212" i="36"/>
  <c r="M212" i="36"/>
  <c r="J212" i="36"/>
  <c r="P211" i="36"/>
  <c r="M211" i="36"/>
  <c r="J211" i="36"/>
  <c r="P210" i="36"/>
  <c r="M210" i="36"/>
  <c r="J210" i="36"/>
  <c r="P209" i="36"/>
  <c r="M209" i="36"/>
  <c r="J209" i="36"/>
  <c r="P208" i="36"/>
  <c r="M208" i="36"/>
  <c r="J208" i="36"/>
  <c r="P207" i="36"/>
  <c r="M207" i="36"/>
  <c r="J207" i="36"/>
  <c r="P206" i="36"/>
  <c r="M206" i="36"/>
  <c r="J206" i="36"/>
  <c r="P205" i="36"/>
  <c r="M205" i="36"/>
  <c r="J205" i="36"/>
  <c r="P204" i="36"/>
  <c r="M204" i="36"/>
  <c r="J204" i="36"/>
  <c r="P203" i="36"/>
  <c r="M203" i="36"/>
  <c r="J203" i="36"/>
  <c r="P202" i="36"/>
  <c r="M202" i="36"/>
  <c r="J202" i="36"/>
  <c r="P201" i="36"/>
  <c r="M201" i="36"/>
  <c r="J201" i="36"/>
  <c r="P200" i="36"/>
  <c r="M200" i="36"/>
  <c r="J200" i="36"/>
  <c r="P199" i="36"/>
  <c r="M199" i="36"/>
  <c r="J199" i="36"/>
  <c r="P198" i="36"/>
  <c r="M198" i="36"/>
  <c r="J198" i="36"/>
  <c r="P197" i="36"/>
  <c r="M197" i="36"/>
  <c r="J197" i="36"/>
  <c r="P196" i="36"/>
  <c r="M196" i="36"/>
  <c r="J196" i="36"/>
  <c r="P195" i="36"/>
  <c r="M195" i="36"/>
  <c r="J195" i="36"/>
  <c r="P194" i="36"/>
  <c r="M194" i="36"/>
  <c r="J194" i="36"/>
  <c r="P193" i="36"/>
  <c r="M193" i="36"/>
  <c r="J193" i="36"/>
  <c r="P192" i="36"/>
  <c r="M192" i="36"/>
  <c r="J192" i="36"/>
  <c r="P191" i="36"/>
  <c r="M191" i="36"/>
  <c r="J191" i="36"/>
  <c r="P190" i="36"/>
  <c r="M190" i="36"/>
  <c r="J190" i="36"/>
  <c r="P189" i="36"/>
  <c r="M189" i="36"/>
  <c r="J189" i="36"/>
  <c r="P188" i="36"/>
  <c r="M188" i="36"/>
  <c r="J188" i="36"/>
  <c r="P187" i="36"/>
  <c r="M187" i="36"/>
  <c r="J187" i="36"/>
  <c r="P186" i="36"/>
  <c r="M186" i="36"/>
  <c r="J186" i="36"/>
  <c r="P185" i="36"/>
  <c r="M185" i="36"/>
  <c r="J185" i="36"/>
  <c r="P184" i="36"/>
  <c r="M184" i="36"/>
  <c r="J184" i="36"/>
  <c r="P183" i="36"/>
  <c r="M183" i="36"/>
  <c r="J183" i="36"/>
  <c r="P182" i="36"/>
  <c r="M182" i="36"/>
  <c r="J182" i="36"/>
  <c r="P181" i="36"/>
  <c r="M181" i="36"/>
  <c r="J181" i="36"/>
  <c r="P180" i="36"/>
  <c r="M180" i="36"/>
  <c r="J180" i="36"/>
  <c r="P179" i="36"/>
  <c r="M179" i="36"/>
  <c r="J179" i="36"/>
  <c r="P178" i="36"/>
  <c r="M178" i="36"/>
  <c r="J178" i="36"/>
  <c r="P177" i="36"/>
  <c r="M177" i="36"/>
  <c r="J177" i="36"/>
  <c r="P176" i="36"/>
  <c r="M176" i="36"/>
  <c r="J176" i="36"/>
  <c r="P175" i="36"/>
  <c r="M175" i="36"/>
  <c r="J175" i="36"/>
  <c r="P174" i="36"/>
  <c r="M174" i="36"/>
  <c r="J174" i="36"/>
  <c r="P173" i="36"/>
  <c r="M173" i="36"/>
  <c r="J173" i="36"/>
  <c r="P172" i="36"/>
  <c r="M172" i="36"/>
  <c r="J172" i="36"/>
  <c r="P171" i="36"/>
  <c r="M171" i="36"/>
  <c r="J171" i="36"/>
  <c r="P170" i="36"/>
  <c r="M170" i="36"/>
  <c r="J170" i="36"/>
  <c r="P169" i="36"/>
  <c r="M169" i="36"/>
  <c r="J169" i="36"/>
  <c r="P168" i="36"/>
  <c r="M168" i="36"/>
  <c r="J168" i="36"/>
  <c r="P167" i="36"/>
  <c r="M167" i="36"/>
  <c r="J167" i="36"/>
  <c r="P166" i="36"/>
  <c r="M166" i="36"/>
  <c r="J166" i="36"/>
  <c r="P165" i="36"/>
  <c r="M165" i="36"/>
  <c r="J165" i="36"/>
  <c r="P164" i="36"/>
  <c r="M164" i="36"/>
  <c r="J164" i="36"/>
  <c r="P163" i="36"/>
  <c r="M163" i="36"/>
  <c r="J163" i="36"/>
  <c r="P162" i="36"/>
  <c r="M162" i="36"/>
  <c r="J162" i="36"/>
  <c r="P161" i="36"/>
  <c r="M161" i="36"/>
  <c r="J161" i="36"/>
  <c r="P160" i="36"/>
  <c r="M160" i="36"/>
  <c r="J160" i="36"/>
  <c r="P159" i="36"/>
  <c r="M159" i="36"/>
  <c r="J159" i="36"/>
  <c r="P158" i="36"/>
  <c r="M158" i="36"/>
  <c r="J158" i="36"/>
  <c r="P157" i="36"/>
  <c r="M157" i="36"/>
  <c r="J157" i="36"/>
  <c r="P156" i="36"/>
  <c r="M156" i="36"/>
  <c r="J156" i="36"/>
  <c r="P155" i="36"/>
  <c r="M155" i="36"/>
  <c r="J155" i="36"/>
  <c r="P154" i="36"/>
  <c r="M154" i="36"/>
  <c r="J154" i="36"/>
  <c r="P153" i="36"/>
  <c r="M153" i="36"/>
  <c r="J153" i="36"/>
  <c r="P152" i="36"/>
  <c r="M152" i="36"/>
  <c r="J152" i="36"/>
  <c r="P151" i="36"/>
  <c r="M151" i="36"/>
  <c r="J151" i="36"/>
  <c r="P150" i="36"/>
  <c r="M150" i="36"/>
  <c r="J150" i="36"/>
  <c r="P149" i="36"/>
  <c r="M149" i="36"/>
  <c r="J149" i="36"/>
  <c r="P148" i="36"/>
  <c r="M148" i="36"/>
  <c r="J148" i="36"/>
  <c r="P147" i="36"/>
  <c r="M147" i="36"/>
  <c r="J147" i="36"/>
  <c r="P146" i="36"/>
  <c r="M146" i="36"/>
  <c r="J146" i="36"/>
  <c r="P145" i="36"/>
  <c r="M145" i="36"/>
  <c r="J145" i="36"/>
  <c r="P144" i="36"/>
  <c r="M144" i="36"/>
  <c r="J144" i="36"/>
  <c r="P143" i="36"/>
  <c r="M143" i="36"/>
  <c r="J143" i="36"/>
  <c r="P142" i="36"/>
  <c r="M142" i="36"/>
  <c r="J142" i="36"/>
  <c r="P141" i="36"/>
  <c r="M141" i="36"/>
  <c r="J141" i="36"/>
  <c r="P140" i="36"/>
  <c r="M140" i="36"/>
  <c r="J140" i="36"/>
  <c r="P139" i="36"/>
  <c r="M139" i="36"/>
  <c r="J139" i="36"/>
  <c r="P138" i="36"/>
  <c r="M138" i="36"/>
  <c r="J138" i="36"/>
  <c r="P137" i="36"/>
  <c r="M137" i="36"/>
  <c r="J137" i="36"/>
  <c r="P136" i="36"/>
  <c r="M136" i="36"/>
  <c r="J136" i="36"/>
  <c r="P135" i="36"/>
  <c r="M135" i="36"/>
  <c r="J135" i="36"/>
  <c r="P134" i="36"/>
  <c r="M134" i="36"/>
  <c r="J134" i="36"/>
  <c r="P133" i="36"/>
  <c r="M133" i="36"/>
  <c r="J133" i="36"/>
  <c r="P132" i="36"/>
  <c r="M132" i="36"/>
  <c r="J132" i="36"/>
  <c r="P131" i="36"/>
  <c r="M131" i="36"/>
  <c r="J131" i="36"/>
  <c r="P130" i="36"/>
  <c r="M130" i="36"/>
  <c r="J130" i="36"/>
  <c r="P129" i="36"/>
  <c r="M129" i="36"/>
  <c r="J129" i="36"/>
  <c r="P128" i="36"/>
  <c r="M128" i="36"/>
  <c r="J128" i="36"/>
  <c r="P127" i="36"/>
  <c r="M127" i="36"/>
  <c r="J127" i="36"/>
  <c r="P126" i="36"/>
  <c r="M126" i="36"/>
  <c r="J126" i="36"/>
  <c r="P125" i="36"/>
  <c r="M125" i="36"/>
  <c r="J125" i="36"/>
  <c r="P124" i="36"/>
  <c r="M124" i="36"/>
  <c r="J124" i="36"/>
  <c r="P123" i="36"/>
  <c r="M123" i="36"/>
  <c r="J123" i="36"/>
  <c r="P122" i="36"/>
  <c r="M122" i="36"/>
  <c r="J122" i="36"/>
  <c r="P121" i="36"/>
  <c r="M121" i="36"/>
  <c r="J121" i="36"/>
  <c r="P120" i="36"/>
  <c r="M120" i="36"/>
  <c r="J120" i="36"/>
  <c r="P119" i="36"/>
  <c r="M119" i="36"/>
  <c r="J119" i="36"/>
  <c r="P118" i="36"/>
  <c r="M118" i="36"/>
  <c r="J118" i="36"/>
  <c r="P117" i="36"/>
  <c r="M117" i="36"/>
  <c r="J117" i="36"/>
  <c r="P116" i="36"/>
  <c r="M116" i="36"/>
  <c r="J116" i="36"/>
  <c r="P115" i="36"/>
  <c r="M115" i="36"/>
  <c r="J115" i="36"/>
  <c r="P114" i="36"/>
  <c r="M114" i="36"/>
  <c r="J114" i="36"/>
  <c r="P113" i="36"/>
  <c r="M113" i="36"/>
  <c r="J113" i="36"/>
  <c r="P112" i="36"/>
  <c r="M112" i="36"/>
  <c r="J112" i="36"/>
  <c r="P111" i="36"/>
  <c r="M111" i="36"/>
  <c r="J111" i="36"/>
  <c r="P110" i="36"/>
  <c r="M110" i="36"/>
  <c r="J110" i="36"/>
  <c r="P109" i="36"/>
  <c r="M109" i="36"/>
  <c r="J109" i="36"/>
  <c r="P108" i="36"/>
  <c r="M108" i="36"/>
  <c r="J108" i="36"/>
  <c r="P107" i="36"/>
  <c r="M107" i="36"/>
  <c r="J107" i="36"/>
  <c r="P106" i="36"/>
  <c r="M106" i="36"/>
  <c r="J106" i="36"/>
  <c r="P105" i="36"/>
  <c r="M105" i="36"/>
  <c r="J105" i="36"/>
  <c r="P104" i="36"/>
  <c r="M104" i="36"/>
  <c r="J104" i="36"/>
  <c r="P103" i="36"/>
  <c r="M103" i="36"/>
  <c r="J103" i="36"/>
  <c r="P102" i="36"/>
  <c r="M102" i="36"/>
  <c r="J102" i="36"/>
  <c r="P101" i="36"/>
  <c r="M101" i="36"/>
  <c r="J101" i="36"/>
  <c r="P100" i="36"/>
  <c r="M100" i="36"/>
  <c r="J100" i="36"/>
  <c r="P99" i="36"/>
  <c r="M99" i="36"/>
  <c r="J99" i="36"/>
  <c r="P98" i="36"/>
  <c r="M98" i="36"/>
  <c r="J98" i="36"/>
  <c r="P97" i="36"/>
  <c r="M97" i="36"/>
  <c r="J97" i="36"/>
  <c r="P96" i="36"/>
  <c r="M96" i="36"/>
  <c r="J96" i="36"/>
  <c r="P95" i="36"/>
  <c r="M95" i="36"/>
  <c r="J95" i="36"/>
  <c r="P94" i="36"/>
  <c r="M94" i="36"/>
  <c r="J94" i="36"/>
  <c r="P93" i="36"/>
  <c r="M93" i="36"/>
  <c r="J93" i="36"/>
  <c r="P92" i="36"/>
  <c r="M92" i="36"/>
  <c r="J92" i="36"/>
  <c r="P91" i="36"/>
  <c r="M91" i="36"/>
  <c r="J91" i="36"/>
  <c r="P90" i="36"/>
  <c r="M90" i="36"/>
  <c r="J90" i="36"/>
  <c r="P89" i="36"/>
  <c r="M89" i="36"/>
  <c r="J89" i="36"/>
  <c r="P88" i="36"/>
  <c r="M88" i="36"/>
  <c r="J88" i="36"/>
  <c r="P87" i="36"/>
  <c r="M87" i="36"/>
  <c r="J87" i="36"/>
  <c r="P86" i="36"/>
  <c r="M86" i="36"/>
  <c r="J86" i="36"/>
  <c r="P85" i="36"/>
  <c r="M85" i="36"/>
  <c r="J85" i="36"/>
  <c r="P84" i="36"/>
  <c r="M84" i="36"/>
  <c r="J84" i="36"/>
  <c r="P83" i="36"/>
  <c r="M83" i="36"/>
  <c r="J83" i="36"/>
  <c r="P82" i="36"/>
  <c r="M82" i="36"/>
  <c r="J82" i="36"/>
  <c r="P81" i="36"/>
  <c r="M81" i="36"/>
  <c r="J81" i="36"/>
  <c r="P80" i="36"/>
  <c r="M80" i="36"/>
  <c r="J80" i="36"/>
  <c r="P79" i="36"/>
  <c r="M79" i="36"/>
  <c r="J79" i="36"/>
  <c r="P78" i="36"/>
  <c r="M78" i="36"/>
  <c r="J78" i="36"/>
  <c r="P77" i="36"/>
  <c r="M77" i="36"/>
  <c r="J77" i="36"/>
  <c r="P76" i="36"/>
  <c r="M76" i="36"/>
  <c r="J76" i="36"/>
  <c r="P75" i="36"/>
  <c r="M75" i="36"/>
  <c r="J75" i="36"/>
  <c r="P74" i="36"/>
  <c r="M74" i="36"/>
  <c r="J74" i="36"/>
  <c r="P73" i="36"/>
  <c r="M73" i="36"/>
  <c r="J73" i="36"/>
  <c r="P72" i="36"/>
  <c r="M72" i="36"/>
  <c r="J72" i="36"/>
  <c r="P71" i="36"/>
  <c r="M71" i="36"/>
  <c r="J71" i="36"/>
  <c r="P70" i="36"/>
  <c r="M70" i="36"/>
  <c r="J70" i="36"/>
  <c r="P69" i="36"/>
  <c r="M69" i="36"/>
  <c r="J69" i="36"/>
  <c r="P68" i="36"/>
  <c r="M68" i="36"/>
  <c r="J68" i="36"/>
  <c r="P67" i="36"/>
  <c r="M67" i="36"/>
  <c r="J67" i="36"/>
  <c r="P66" i="36"/>
  <c r="M66" i="36"/>
  <c r="J66" i="36"/>
  <c r="P65" i="36"/>
  <c r="M65" i="36"/>
  <c r="J65" i="36"/>
  <c r="P64" i="36"/>
  <c r="M64" i="36"/>
  <c r="J64" i="36"/>
  <c r="P63" i="36"/>
  <c r="M63" i="36"/>
  <c r="J63" i="36"/>
  <c r="P62" i="36"/>
  <c r="M62" i="36"/>
  <c r="J62" i="36"/>
  <c r="P61" i="36"/>
  <c r="M61" i="36"/>
  <c r="J61" i="36"/>
  <c r="P60" i="36"/>
  <c r="M60" i="36"/>
  <c r="J60" i="36"/>
  <c r="P59" i="36"/>
  <c r="M59" i="36"/>
  <c r="J59" i="36"/>
  <c r="P58" i="36"/>
  <c r="M58" i="36"/>
  <c r="J58" i="36"/>
  <c r="P57" i="36"/>
  <c r="M57" i="36"/>
  <c r="J57" i="36"/>
  <c r="P56" i="36"/>
  <c r="M56" i="36"/>
  <c r="J56" i="36"/>
  <c r="P55" i="36"/>
  <c r="M55" i="36"/>
  <c r="J55" i="36"/>
  <c r="P54" i="36"/>
  <c r="M54" i="36"/>
  <c r="J54" i="36"/>
  <c r="P53" i="36"/>
  <c r="M53" i="36"/>
  <c r="J53" i="36"/>
  <c r="P52" i="36"/>
  <c r="M52" i="36"/>
  <c r="J52" i="36"/>
  <c r="P51" i="36"/>
  <c r="M51" i="36"/>
  <c r="J51" i="36"/>
  <c r="P50" i="36"/>
  <c r="M50" i="36"/>
  <c r="J50" i="36"/>
  <c r="P49" i="36"/>
  <c r="M49" i="36"/>
  <c r="J49" i="36"/>
  <c r="P48" i="36"/>
  <c r="M48" i="36"/>
  <c r="J48" i="36"/>
  <c r="P47" i="36"/>
  <c r="M47" i="36"/>
  <c r="J47" i="36"/>
  <c r="P46" i="36"/>
  <c r="M46" i="36"/>
  <c r="J46" i="36"/>
  <c r="P45" i="36"/>
  <c r="M45" i="36"/>
  <c r="J45" i="36"/>
  <c r="P44" i="36"/>
  <c r="M44" i="36"/>
  <c r="J44" i="36"/>
  <c r="P43" i="36"/>
  <c r="M43" i="36"/>
  <c r="J43" i="36"/>
  <c r="P42" i="36"/>
  <c r="M42" i="36"/>
  <c r="J42" i="36"/>
  <c r="P41" i="36"/>
  <c r="M41" i="36"/>
  <c r="J41" i="36"/>
  <c r="P40" i="36"/>
  <c r="M40" i="36"/>
  <c r="J40" i="36"/>
  <c r="P39" i="36"/>
  <c r="M39" i="36"/>
  <c r="J39" i="36"/>
  <c r="P38" i="36"/>
  <c r="M38" i="36"/>
  <c r="J38" i="36"/>
  <c r="P37" i="36"/>
  <c r="M37" i="36"/>
  <c r="J37" i="36"/>
  <c r="P36" i="36"/>
  <c r="M36" i="36"/>
  <c r="J36" i="36"/>
  <c r="P35" i="36"/>
  <c r="M35" i="36"/>
  <c r="J35" i="36"/>
  <c r="P34" i="36"/>
  <c r="M34" i="36"/>
  <c r="J34" i="36"/>
  <c r="P33" i="36"/>
  <c r="M33" i="36"/>
  <c r="J33" i="36"/>
  <c r="P32" i="36"/>
  <c r="M32" i="36"/>
  <c r="J32" i="36"/>
  <c r="P31" i="36"/>
  <c r="M31" i="36"/>
  <c r="J31" i="36"/>
  <c r="P30" i="36"/>
  <c r="M30" i="36"/>
  <c r="J30" i="36"/>
  <c r="P29" i="36"/>
  <c r="M29" i="36"/>
  <c r="J29" i="36"/>
  <c r="P28" i="36"/>
  <c r="M28" i="36"/>
  <c r="J28" i="36"/>
  <c r="P27" i="36"/>
  <c r="M27" i="36"/>
  <c r="J27" i="36"/>
  <c r="P26" i="36"/>
  <c r="M26" i="36"/>
  <c r="J26" i="36"/>
  <c r="P25" i="36"/>
  <c r="M25" i="36"/>
  <c r="J25" i="36"/>
  <c r="P24" i="36"/>
  <c r="M24" i="36"/>
  <c r="J24" i="36"/>
  <c r="P23" i="36"/>
  <c r="M23" i="36"/>
  <c r="J23" i="36"/>
  <c r="P22" i="36"/>
  <c r="M22" i="36"/>
  <c r="J22" i="36"/>
  <c r="P21" i="36"/>
  <c r="M21" i="36"/>
  <c r="J21" i="36"/>
  <c r="P20" i="36"/>
  <c r="M20" i="36"/>
  <c r="J20" i="36"/>
  <c r="P19" i="36"/>
  <c r="M19" i="36"/>
  <c r="J19" i="36"/>
  <c r="P18" i="36"/>
  <c r="M18" i="36"/>
  <c r="J18" i="36"/>
  <c r="P17" i="36"/>
  <c r="M17" i="36"/>
  <c r="J17" i="36"/>
  <c r="P16" i="36"/>
  <c r="M16" i="36"/>
  <c r="J16" i="36"/>
  <c r="P15" i="36"/>
  <c r="M15" i="36"/>
  <c r="J15" i="36"/>
  <c r="P14" i="36"/>
  <c r="M14" i="36"/>
  <c r="J14" i="36"/>
  <c r="P13" i="36"/>
  <c r="M13" i="36"/>
  <c r="J13" i="36"/>
  <c r="P12" i="36"/>
  <c r="M12" i="36"/>
  <c r="J12" i="36"/>
  <c r="P11" i="36"/>
  <c r="M11" i="36"/>
  <c r="J11" i="36"/>
  <c r="P10" i="36"/>
  <c r="M10" i="36"/>
  <c r="J10" i="36"/>
  <c r="P9" i="36"/>
  <c r="M9" i="36"/>
  <c r="J9" i="36"/>
  <c r="P8" i="36"/>
  <c r="M8" i="36"/>
  <c r="J8" i="36"/>
  <c r="P7" i="36"/>
  <c r="M7" i="36"/>
  <c r="J7" i="36"/>
  <c r="P6" i="36"/>
  <c r="M6" i="36"/>
  <c r="J6" i="36"/>
  <c r="P5" i="36"/>
  <c r="M5" i="36"/>
  <c r="J5" i="36"/>
  <c r="P4" i="36"/>
  <c r="M4" i="36"/>
  <c r="J4" i="36"/>
  <c r="P3" i="36"/>
  <c r="M3" i="36"/>
  <c r="J3" i="36"/>
  <c r="D289" i="32"/>
  <c r="E288" i="32"/>
  <c r="E287" i="32"/>
  <c r="E286" i="32"/>
  <c r="I286" i="36" s="1"/>
  <c r="G285" i="32"/>
  <c r="H285" i="32" s="1"/>
  <c r="E285" i="32"/>
  <c r="I285" i="36" s="1"/>
  <c r="E284" i="32"/>
  <c r="E283" i="32"/>
  <c r="J282" i="32"/>
  <c r="E282" i="32"/>
  <c r="I282" i="36" s="1"/>
  <c r="E281" i="32"/>
  <c r="E280" i="32"/>
  <c r="E279" i="32"/>
  <c r="E278" i="32"/>
  <c r="I278" i="36" s="1"/>
  <c r="E277" i="32"/>
  <c r="I277" i="36" s="1"/>
  <c r="E276" i="32"/>
  <c r="E275" i="32"/>
  <c r="J274" i="32"/>
  <c r="E274" i="32"/>
  <c r="I274" i="36" s="1"/>
  <c r="E273" i="32"/>
  <c r="G272" i="32"/>
  <c r="I272" i="32" s="1"/>
  <c r="E272" i="32"/>
  <c r="I272" i="36" s="1"/>
  <c r="G271" i="32"/>
  <c r="I271" i="32" s="1"/>
  <c r="E271" i="32"/>
  <c r="I271" i="36" s="1"/>
  <c r="E270" i="32"/>
  <c r="E269" i="32"/>
  <c r="E268" i="32"/>
  <c r="E267" i="32"/>
  <c r="E266" i="32"/>
  <c r="I266" i="36" s="1"/>
  <c r="G265" i="32"/>
  <c r="H265" i="32" s="1"/>
  <c r="E265" i="32"/>
  <c r="I265" i="36" s="1"/>
  <c r="E264" i="32"/>
  <c r="I264" i="36" s="1"/>
  <c r="E263" i="32"/>
  <c r="E262" i="32"/>
  <c r="E261" i="32"/>
  <c r="J260" i="32"/>
  <c r="E260" i="32"/>
  <c r="I260" i="36" s="1"/>
  <c r="E259" i="32"/>
  <c r="I259" i="36" s="1"/>
  <c r="J258" i="32"/>
  <c r="E258" i="32"/>
  <c r="I258" i="36" s="1"/>
  <c r="E257" i="32"/>
  <c r="I257" i="36" s="1"/>
  <c r="J256" i="32"/>
  <c r="E256" i="32"/>
  <c r="I256" i="36" s="1"/>
  <c r="E255" i="32"/>
  <c r="G254" i="32"/>
  <c r="E254" i="32"/>
  <c r="I254" i="36" s="1"/>
  <c r="G253" i="32"/>
  <c r="E253" i="32"/>
  <c r="I253" i="36" s="1"/>
  <c r="E252" i="32"/>
  <c r="I252" i="36" s="1"/>
  <c r="E251" i="32"/>
  <c r="E250" i="32"/>
  <c r="I250" i="36" s="1"/>
  <c r="G249" i="32"/>
  <c r="I249" i="32" s="1"/>
  <c r="E249" i="32"/>
  <c r="I249" i="36" s="1"/>
  <c r="E248" i="32"/>
  <c r="I248" i="36" s="1"/>
  <c r="E247" i="32"/>
  <c r="E246" i="32"/>
  <c r="E245" i="32"/>
  <c r="E244" i="32"/>
  <c r="E243" i="32"/>
  <c r="J242" i="32"/>
  <c r="K242" i="36" s="1"/>
  <c r="E242" i="32"/>
  <c r="I242" i="36" s="1"/>
  <c r="G241" i="32"/>
  <c r="I241" i="32" s="1"/>
  <c r="E241" i="32"/>
  <c r="I241" i="36" s="1"/>
  <c r="G240" i="32"/>
  <c r="H240" i="32" s="1"/>
  <c r="E240" i="32"/>
  <c r="I240" i="36" s="1"/>
  <c r="E239" i="32"/>
  <c r="E238" i="32"/>
  <c r="E237" i="32"/>
  <c r="E236" i="32"/>
  <c r="I236" i="36" s="1"/>
  <c r="E235" i="32"/>
  <c r="E234" i="32"/>
  <c r="I234" i="36" s="1"/>
  <c r="G233" i="32"/>
  <c r="I233" i="32" s="1"/>
  <c r="E233" i="32"/>
  <c r="I233" i="36" s="1"/>
  <c r="E232" i="32"/>
  <c r="I232" i="36" s="1"/>
  <c r="G231" i="32"/>
  <c r="H231" i="32" s="1"/>
  <c r="E231" i="32"/>
  <c r="I231" i="36" s="1"/>
  <c r="G230" i="32"/>
  <c r="I230" i="32" s="1"/>
  <c r="E230" i="32"/>
  <c r="I230" i="36" s="1"/>
  <c r="E229" i="32"/>
  <c r="E228" i="32"/>
  <c r="E227" i="32"/>
  <c r="E226" i="32"/>
  <c r="I226" i="36" s="1"/>
  <c r="J225" i="32"/>
  <c r="E225" i="32"/>
  <c r="I225" i="36" s="1"/>
  <c r="E224" i="32"/>
  <c r="I224" i="36" s="1"/>
  <c r="E223" i="32"/>
  <c r="E222" i="32"/>
  <c r="G221" i="32"/>
  <c r="E221" i="32"/>
  <c r="I221" i="36" s="1"/>
  <c r="E220" i="32"/>
  <c r="E219" i="32"/>
  <c r="I219" i="36" s="1"/>
  <c r="E218" i="32"/>
  <c r="I218" i="36" s="1"/>
  <c r="J217" i="32"/>
  <c r="E217" i="32"/>
  <c r="I217" i="36" s="1"/>
  <c r="G216" i="32"/>
  <c r="H216" i="32" s="1"/>
  <c r="E216" i="32"/>
  <c r="I216" i="36" s="1"/>
  <c r="E215" i="32"/>
  <c r="G214" i="32"/>
  <c r="H214" i="32" s="1"/>
  <c r="E214" i="32"/>
  <c r="I214" i="36" s="1"/>
  <c r="J213" i="32"/>
  <c r="K213" i="36" s="1"/>
  <c r="E213" i="32"/>
  <c r="I213" i="36" s="1"/>
  <c r="E212" i="32"/>
  <c r="E211" i="32"/>
  <c r="J210" i="32"/>
  <c r="E210" i="32"/>
  <c r="I210" i="36" s="1"/>
  <c r="E209" i="32"/>
  <c r="I209" i="36" s="1"/>
  <c r="J208" i="32"/>
  <c r="K208" i="36" s="1"/>
  <c r="E208" i="32"/>
  <c r="I208" i="36" s="1"/>
  <c r="E207" i="32"/>
  <c r="E206" i="32"/>
  <c r="G205" i="32"/>
  <c r="I205" i="32" s="1"/>
  <c r="E205" i="32"/>
  <c r="I205" i="36" s="1"/>
  <c r="E204" i="32"/>
  <c r="I204" i="36" s="1"/>
  <c r="E203" i="32"/>
  <c r="E202" i="32"/>
  <c r="E201" i="32"/>
  <c r="I201" i="36" s="1"/>
  <c r="E200" i="32"/>
  <c r="E199" i="32"/>
  <c r="I199" i="36" s="1"/>
  <c r="J198" i="32"/>
  <c r="K198" i="36" s="1"/>
  <c r="L198" i="36" s="1"/>
  <c r="G199" i="37" s="1"/>
  <c r="H199" i="37" s="1"/>
  <c r="E198" i="32"/>
  <c r="I198" i="36" s="1"/>
  <c r="G197" i="32"/>
  <c r="I197" i="32" s="1"/>
  <c r="E197" i="32"/>
  <c r="I197" i="36" s="1"/>
  <c r="E196" i="32"/>
  <c r="E195" i="32"/>
  <c r="G194" i="32"/>
  <c r="E194" i="32"/>
  <c r="I194" i="36" s="1"/>
  <c r="G193" i="32"/>
  <c r="I193" i="32" s="1"/>
  <c r="E193" i="32"/>
  <c r="I193" i="36" s="1"/>
  <c r="E192" i="32"/>
  <c r="G191" i="32"/>
  <c r="H191" i="32" s="1"/>
  <c r="E191" i="32"/>
  <c r="I191" i="36" s="1"/>
  <c r="E190" i="32"/>
  <c r="I190" i="36" s="1"/>
  <c r="E189" i="32"/>
  <c r="I189" i="36" s="1"/>
  <c r="E188" i="32"/>
  <c r="E187" i="32"/>
  <c r="E186" i="32"/>
  <c r="E185" i="32"/>
  <c r="G184" i="32"/>
  <c r="H184" i="32" s="1"/>
  <c r="E184" i="32"/>
  <c r="I184" i="36" s="1"/>
  <c r="G183" i="32"/>
  <c r="H183" i="32" s="1"/>
  <c r="E183" i="32"/>
  <c r="I183" i="36" s="1"/>
  <c r="E182" i="32"/>
  <c r="I182" i="36" s="1"/>
  <c r="E181" i="32"/>
  <c r="I181" i="36" s="1"/>
  <c r="E180" i="32"/>
  <c r="E179" i="32"/>
  <c r="E178" i="32"/>
  <c r="E177" i="32"/>
  <c r="E176" i="32"/>
  <c r="E175" i="32"/>
  <c r="I175" i="36" s="1"/>
  <c r="J174" i="32"/>
  <c r="K174" i="36" s="1"/>
  <c r="L174" i="36" s="1"/>
  <c r="G175" i="37" s="1"/>
  <c r="H175" i="37" s="1"/>
  <c r="E174" i="32"/>
  <c r="I174" i="36" s="1"/>
  <c r="E173" i="32"/>
  <c r="I173" i="36" s="1"/>
  <c r="G172" i="32"/>
  <c r="I172" i="32" s="1"/>
  <c r="E172" i="32"/>
  <c r="I172" i="36" s="1"/>
  <c r="G171" i="32"/>
  <c r="I171" i="32" s="1"/>
  <c r="E171" i="32"/>
  <c r="I171" i="36" s="1"/>
  <c r="E170" i="32"/>
  <c r="J169" i="32"/>
  <c r="E169" i="32"/>
  <c r="I169" i="36" s="1"/>
  <c r="E168" i="32"/>
  <c r="J167" i="32"/>
  <c r="K167" i="36" s="1"/>
  <c r="E167" i="32"/>
  <c r="I167" i="36" s="1"/>
  <c r="E166" i="32"/>
  <c r="I166" i="36" s="1"/>
  <c r="G165" i="32"/>
  <c r="I165" i="32" s="1"/>
  <c r="E165" i="32"/>
  <c r="I165" i="36" s="1"/>
  <c r="E164" i="32"/>
  <c r="E163" i="32"/>
  <c r="E162" i="32"/>
  <c r="G161" i="32"/>
  <c r="E161" i="32"/>
  <c r="I161" i="36" s="1"/>
  <c r="E160" i="32"/>
  <c r="E159" i="32"/>
  <c r="J158" i="32"/>
  <c r="K158" i="36" s="1"/>
  <c r="L158" i="36" s="1"/>
  <c r="G159" i="37" s="1"/>
  <c r="H159" i="37" s="1"/>
  <c r="E158" i="32"/>
  <c r="I158" i="36" s="1"/>
  <c r="E157" i="32"/>
  <c r="I157" i="36" s="1"/>
  <c r="E156" i="32"/>
  <c r="E155" i="32"/>
  <c r="G154" i="32"/>
  <c r="E154" i="32"/>
  <c r="I154" i="36" s="1"/>
  <c r="G153" i="32"/>
  <c r="E153" i="32"/>
  <c r="I153" i="36" s="1"/>
  <c r="G152" i="32"/>
  <c r="H152" i="32" s="1"/>
  <c r="E152" i="32"/>
  <c r="I152" i="36" s="1"/>
  <c r="E151" i="32"/>
  <c r="E150" i="32"/>
  <c r="I150" i="36" s="1"/>
  <c r="J149" i="32"/>
  <c r="E149" i="32"/>
  <c r="I149" i="36" s="1"/>
  <c r="E148" i="32"/>
  <c r="I148" i="36" s="1"/>
  <c r="E147" i="32"/>
  <c r="E146" i="32"/>
  <c r="E145" i="32"/>
  <c r="I145" i="36" s="1"/>
  <c r="J144" i="32"/>
  <c r="E144" i="32"/>
  <c r="I144" i="36" s="1"/>
  <c r="E143" i="32"/>
  <c r="E142" i="32"/>
  <c r="G141" i="32"/>
  <c r="E141" i="32"/>
  <c r="I141" i="36" s="1"/>
  <c r="E140" i="32"/>
  <c r="E139" i="32"/>
  <c r="I139" i="36" s="1"/>
  <c r="G138" i="32"/>
  <c r="I138" i="32" s="1"/>
  <c r="E138" i="32"/>
  <c r="I138" i="36" s="1"/>
  <c r="E137" i="32"/>
  <c r="J136" i="32"/>
  <c r="E136" i="32"/>
  <c r="I136" i="36" s="1"/>
  <c r="E135" i="32"/>
  <c r="I135" i="36" s="1"/>
  <c r="E134" i="32"/>
  <c r="E133" i="32"/>
  <c r="G132" i="32"/>
  <c r="I132" i="32" s="1"/>
  <c r="E132" i="32"/>
  <c r="I132" i="36" s="1"/>
  <c r="G131" i="32"/>
  <c r="E131" i="32"/>
  <c r="I131" i="36" s="1"/>
  <c r="E130" i="32"/>
  <c r="G129" i="32"/>
  <c r="I129" i="32" s="1"/>
  <c r="E129" i="32"/>
  <c r="I129" i="36" s="1"/>
  <c r="J128" i="32"/>
  <c r="E128" i="32"/>
  <c r="I128" i="36" s="1"/>
  <c r="E127" i="32"/>
  <c r="E126" i="32"/>
  <c r="G125" i="32"/>
  <c r="H125" i="32" s="1"/>
  <c r="E125" i="32"/>
  <c r="I125" i="36" s="1"/>
  <c r="E124" i="32"/>
  <c r="G123" i="32"/>
  <c r="E123" i="32"/>
  <c r="I123" i="36" s="1"/>
  <c r="E122" i="32"/>
  <c r="E121" i="32"/>
  <c r="J120" i="32"/>
  <c r="E120" i="32"/>
  <c r="I120" i="36" s="1"/>
  <c r="E119" i="32"/>
  <c r="E118" i="32"/>
  <c r="E117" i="32"/>
  <c r="E116" i="32"/>
  <c r="G115" i="32"/>
  <c r="E115" i="32"/>
  <c r="I115" i="36" s="1"/>
  <c r="E114" i="32"/>
  <c r="E113" i="32"/>
  <c r="G112" i="32"/>
  <c r="E112" i="32"/>
  <c r="I112" i="36" s="1"/>
  <c r="E111" i="32"/>
  <c r="J110" i="32"/>
  <c r="E110" i="32"/>
  <c r="I110" i="36" s="1"/>
  <c r="E109" i="32"/>
  <c r="G108" i="32"/>
  <c r="I108" i="32" s="1"/>
  <c r="E108" i="32"/>
  <c r="I108" i="36" s="1"/>
  <c r="E107" i="32"/>
  <c r="I107" i="36" s="1"/>
  <c r="E106" i="32"/>
  <c r="E105" i="32"/>
  <c r="E104" i="32"/>
  <c r="I104" i="36" s="1"/>
  <c r="G103" i="32"/>
  <c r="I103" i="32" s="1"/>
  <c r="E103" i="32"/>
  <c r="I103" i="36" s="1"/>
  <c r="G102" i="32"/>
  <c r="I102" i="32" s="1"/>
  <c r="E102" i="32"/>
  <c r="I102" i="36" s="1"/>
  <c r="E101" i="32"/>
  <c r="E100" i="32"/>
  <c r="E99" i="32"/>
  <c r="I99" i="36" s="1"/>
  <c r="G98" i="32"/>
  <c r="H98" i="32" s="1"/>
  <c r="E98" i="32"/>
  <c r="I98" i="36" s="1"/>
  <c r="G97" i="32"/>
  <c r="I97" i="32" s="1"/>
  <c r="E97" i="32"/>
  <c r="I97" i="36" s="1"/>
  <c r="J96" i="32"/>
  <c r="E96" i="32"/>
  <c r="I96" i="36" s="1"/>
  <c r="E95" i="32"/>
  <c r="E94" i="32"/>
  <c r="E93" i="32"/>
  <c r="G92" i="32"/>
  <c r="I92" i="32" s="1"/>
  <c r="E92" i="32"/>
  <c r="I92" i="36" s="1"/>
  <c r="E91" i="32"/>
  <c r="I91" i="36" s="1"/>
  <c r="E90" i="32"/>
  <c r="E89" i="32"/>
  <c r="E88" i="32"/>
  <c r="I88" i="36" s="1"/>
  <c r="E87" i="32"/>
  <c r="E86" i="32"/>
  <c r="G85" i="32"/>
  <c r="H85" i="32" s="1"/>
  <c r="E85" i="32"/>
  <c r="I85" i="36" s="1"/>
  <c r="E84" i="32"/>
  <c r="E83" i="32"/>
  <c r="I83" i="36" s="1"/>
  <c r="E82" i="32"/>
  <c r="J81" i="32"/>
  <c r="K81" i="36" s="1"/>
  <c r="L81" i="36" s="1"/>
  <c r="G82" i="37" s="1"/>
  <c r="H82" i="37" s="1"/>
  <c r="E81" i="32"/>
  <c r="I81" i="36" s="1"/>
  <c r="E80" i="32"/>
  <c r="I80" i="36" s="1"/>
  <c r="E79" i="32"/>
  <c r="E78" i="32"/>
  <c r="E77" i="32"/>
  <c r="J76" i="32"/>
  <c r="K76" i="36" s="1"/>
  <c r="L76" i="36" s="1"/>
  <c r="G77" i="37" s="1"/>
  <c r="H77" i="37" s="1"/>
  <c r="E76" i="32"/>
  <c r="I76" i="36" s="1"/>
  <c r="E75" i="32"/>
  <c r="E74" i="32"/>
  <c r="E73" i="32"/>
  <c r="J72" i="32"/>
  <c r="K72" i="32" s="1"/>
  <c r="D72" i="34" s="1"/>
  <c r="E72" i="32"/>
  <c r="I72" i="36" s="1"/>
  <c r="E71" i="32"/>
  <c r="I71" i="36" s="1"/>
  <c r="E70" i="32"/>
  <c r="E69" i="32"/>
  <c r="E68" i="32"/>
  <c r="I68" i="36" s="1"/>
  <c r="G67" i="32"/>
  <c r="H67" i="32" s="1"/>
  <c r="N67" i="36" s="1"/>
  <c r="E67" i="32"/>
  <c r="I67" i="36" s="1"/>
  <c r="E66" i="32"/>
  <c r="J65" i="32"/>
  <c r="E65" i="32"/>
  <c r="I65" i="36" s="1"/>
  <c r="G64" i="32"/>
  <c r="I64" i="32" s="1"/>
  <c r="E64" i="32"/>
  <c r="I64" i="36" s="1"/>
  <c r="G63" i="32"/>
  <c r="H63" i="32" s="1"/>
  <c r="E63" i="32"/>
  <c r="I63" i="36" s="1"/>
  <c r="E62" i="32"/>
  <c r="E61" i="32"/>
  <c r="J60" i="32"/>
  <c r="E60" i="32"/>
  <c r="I60" i="36" s="1"/>
  <c r="G59" i="32"/>
  <c r="H59" i="32" s="1"/>
  <c r="N59" i="36" s="1"/>
  <c r="E59" i="32"/>
  <c r="I59" i="36" s="1"/>
  <c r="E58" i="32"/>
  <c r="G57" i="32"/>
  <c r="I57" i="32" s="1"/>
  <c r="E57" i="32"/>
  <c r="I57" i="36" s="1"/>
  <c r="E56" i="32"/>
  <c r="I56" i="36" s="1"/>
  <c r="E55" i="32"/>
  <c r="I55" i="36" s="1"/>
  <c r="E54" i="32"/>
  <c r="E53" i="32"/>
  <c r="G52" i="32"/>
  <c r="I52" i="32" s="1"/>
  <c r="E52" i="32"/>
  <c r="I52" i="36" s="1"/>
  <c r="E51" i="32"/>
  <c r="E50" i="32"/>
  <c r="E49" i="32"/>
  <c r="E48" i="32"/>
  <c r="E47" i="32"/>
  <c r="E46" i="32"/>
  <c r="E45" i="32"/>
  <c r="E44" i="32"/>
  <c r="E43" i="32"/>
  <c r="E42" i="32"/>
  <c r="G41" i="32"/>
  <c r="I41" i="32" s="1"/>
  <c r="E41" i="32"/>
  <c r="I41" i="36" s="1"/>
  <c r="E40" i="32"/>
  <c r="E39" i="32"/>
  <c r="E38" i="32"/>
  <c r="E37" i="32"/>
  <c r="G36" i="32"/>
  <c r="I36" i="32" s="1"/>
  <c r="E36" i="32"/>
  <c r="I36" i="36" s="1"/>
  <c r="E35" i="32"/>
  <c r="J34" i="32"/>
  <c r="E34" i="32"/>
  <c r="I34" i="36" s="1"/>
  <c r="G33" i="32"/>
  <c r="H33" i="32" s="1"/>
  <c r="E33" i="32"/>
  <c r="I33" i="36" s="1"/>
  <c r="E32" i="32"/>
  <c r="E31" i="32"/>
  <c r="E30" i="32"/>
  <c r="E29" i="32"/>
  <c r="E28" i="32"/>
  <c r="E27" i="32"/>
  <c r="E26" i="32"/>
  <c r="I26" i="36" s="1"/>
  <c r="E25" i="32"/>
  <c r="E24" i="32"/>
  <c r="E23" i="32"/>
  <c r="E22" i="32"/>
  <c r="E21" i="32"/>
  <c r="E20" i="32"/>
  <c r="E19" i="32"/>
  <c r="E18" i="32"/>
  <c r="J17" i="32"/>
  <c r="E17" i="32"/>
  <c r="I17" i="36" s="1"/>
  <c r="E16" i="32"/>
  <c r="I16" i="36" s="1"/>
  <c r="E15" i="32"/>
  <c r="E14" i="32"/>
  <c r="E13" i="32"/>
  <c r="E12" i="32"/>
  <c r="E11" i="32"/>
  <c r="E10" i="32"/>
  <c r="G9" i="32"/>
  <c r="I9" i="32" s="1"/>
  <c r="E9" i="32"/>
  <c r="I9" i="36" s="1"/>
  <c r="G8" i="32"/>
  <c r="I8" i="32" s="1"/>
  <c r="E8" i="32"/>
  <c r="I8" i="36" s="1"/>
  <c r="E7" i="32"/>
  <c r="E6" i="32"/>
  <c r="E5" i="32"/>
  <c r="E4" i="32"/>
  <c r="E3" i="32"/>
  <c r="D289" i="31"/>
  <c r="G289" i="31"/>
  <c r="F289" i="31"/>
  <c r="E289" i="31"/>
  <c r="H288" i="31"/>
  <c r="D288" i="36" s="1"/>
  <c r="H287" i="31"/>
  <c r="D287" i="36" s="1"/>
  <c r="H286" i="31"/>
  <c r="D286" i="36" s="1"/>
  <c r="H285" i="31"/>
  <c r="D285" i="36" s="1"/>
  <c r="H284" i="31"/>
  <c r="D284" i="36" s="1"/>
  <c r="H283" i="31"/>
  <c r="D283" i="36" s="1"/>
  <c r="H282" i="31"/>
  <c r="D282" i="36" s="1"/>
  <c r="H281" i="31"/>
  <c r="D281" i="36" s="1"/>
  <c r="H280" i="31"/>
  <c r="D280" i="36" s="1"/>
  <c r="H279" i="31"/>
  <c r="D279" i="36" s="1"/>
  <c r="H278" i="31"/>
  <c r="D278" i="36" s="1"/>
  <c r="H277" i="31"/>
  <c r="D277" i="36" s="1"/>
  <c r="H276" i="31"/>
  <c r="D276" i="36" s="1"/>
  <c r="H275" i="31"/>
  <c r="D275" i="36" s="1"/>
  <c r="H274" i="31"/>
  <c r="D274" i="36" s="1"/>
  <c r="H273" i="31"/>
  <c r="D273" i="36" s="1"/>
  <c r="H272" i="31"/>
  <c r="D272" i="36" s="1"/>
  <c r="H271" i="31"/>
  <c r="D271" i="36" s="1"/>
  <c r="H270" i="31"/>
  <c r="D270" i="36" s="1"/>
  <c r="H269" i="31"/>
  <c r="D269" i="36" s="1"/>
  <c r="H268" i="31"/>
  <c r="D268" i="36" s="1"/>
  <c r="H267" i="31"/>
  <c r="D267" i="36" s="1"/>
  <c r="H266" i="31"/>
  <c r="D266" i="36" s="1"/>
  <c r="H265" i="31"/>
  <c r="D265" i="36" s="1"/>
  <c r="H264" i="31"/>
  <c r="D264" i="36" s="1"/>
  <c r="H263" i="31"/>
  <c r="D263" i="36" s="1"/>
  <c r="H262" i="31"/>
  <c r="D262" i="36" s="1"/>
  <c r="H261" i="31"/>
  <c r="D261" i="36" s="1"/>
  <c r="H260" i="31"/>
  <c r="D260" i="36" s="1"/>
  <c r="H259" i="31"/>
  <c r="D259" i="36" s="1"/>
  <c r="H258" i="31"/>
  <c r="D258" i="36" s="1"/>
  <c r="H257" i="31"/>
  <c r="D257" i="36" s="1"/>
  <c r="H256" i="31"/>
  <c r="D256" i="36" s="1"/>
  <c r="H255" i="31"/>
  <c r="D255" i="36" s="1"/>
  <c r="H254" i="31"/>
  <c r="D254" i="36" s="1"/>
  <c r="H253" i="31"/>
  <c r="D253" i="36" s="1"/>
  <c r="H252" i="31"/>
  <c r="D252" i="36" s="1"/>
  <c r="H251" i="31"/>
  <c r="D251" i="36" s="1"/>
  <c r="H250" i="31"/>
  <c r="D250" i="36" s="1"/>
  <c r="H249" i="31"/>
  <c r="D249" i="36" s="1"/>
  <c r="H248" i="31"/>
  <c r="D248" i="36" s="1"/>
  <c r="H247" i="31"/>
  <c r="D247" i="36" s="1"/>
  <c r="H246" i="31"/>
  <c r="D246" i="36" s="1"/>
  <c r="H245" i="31"/>
  <c r="D245" i="36" s="1"/>
  <c r="H244" i="31"/>
  <c r="D244" i="36" s="1"/>
  <c r="H243" i="31"/>
  <c r="D243" i="36" s="1"/>
  <c r="H242" i="31"/>
  <c r="D242" i="36" s="1"/>
  <c r="H241" i="31"/>
  <c r="D241" i="36" s="1"/>
  <c r="H240" i="31"/>
  <c r="D240" i="36" s="1"/>
  <c r="H239" i="31"/>
  <c r="D239" i="36" s="1"/>
  <c r="H238" i="31"/>
  <c r="D238" i="36" s="1"/>
  <c r="H237" i="31"/>
  <c r="D237" i="36" s="1"/>
  <c r="H236" i="31"/>
  <c r="D236" i="36" s="1"/>
  <c r="H235" i="31"/>
  <c r="D235" i="36" s="1"/>
  <c r="H234" i="31"/>
  <c r="D234" i="36" s="1"/>
  <c r="H233" i="31"/>
  <c r="D233" i="36" s="1"/>
  <c r="H232" i="31"/>
  <c r="D232" i="36" s="1"/>
  <c r="H231" i="31"/>
  <c r="D231" i="36" s="1"/>
  <c r="H230" i="31"/>
  <c r="D230" i="36" s="1"/>
  <c r="H229" i="31"/>
  <c r="D229" i="36" s="1"/>
  <c r="H228" i="31"/>
  <c r="D228" i="36" s="1"/>
  <c r="H227" i="31"/>
  <c r="D227" i="36" s="1"/>
  <c r="H226" i="31"/>
  <c r="D226" i="36" s="1"/>
  <c r="H225" i="31"/>
  <c r="D225" i="36" s="1"/>
  <c r="H224" i="31"/>
  <c r="D224" i="36" s="1"/>
  <c r="H223" i="31"/>
  <c r="D223" i="36" s="1"/>
  <c r="H222" i="31"/>
  <c r="D222" i="36" s="1"/>
  <c r="H221" i="31"/>
  <c r="D221" i="36" s="1"/>
  <c r="H220" i="31"/>
  <c r="D220" i="36" s="1"/>
  <c r="H219" i="31"/>
  <c r="D219" i="36" s="1"/>
  <c r="H218" i="31"/>
  <c r="D218" i="36" s="1"/>
  <c r="H217" i="31"/>
  <c r="D217" i="36" s="1"/>
  <c r="H216" i="31"/>
  <c r="D216" i="36" s="1"/>
  <c r="H215" i="31"/>
  <c r="D215" i="36" s="1"/>
  <c r="H214" i="31"/>
  <c r="D214" i="36" s="1"/>
  <c r="H213" i="31"/>
  <c r="D213" i="36" s="1"/>
  <c r="H212" i="31"/>
  <c r="D212" i="36" s="1"/>
  <c r="H211" i="31"/>
  <c r="D211" i="36" s="1"/>
  <c r="H210" i="31"/>
  <c r="D210" i="36" s="1"/>
  <c r="H209" i="31"/>
  <c r="D209" i="36" s="1"/>
  <c r="H208" i="31"/>
  <c r="D208" i="36" s="1"/>
  <c r="H207" i="31"/>
  <c r="D207" i="36" s="1"/>
  <c r="H206" i="31"/>
  <c r="D206" i="36" s="1"/>
  <c r="H205" i="31"/>
  <c r="D205" i="36" s="1"/>
  <c r="H204" i="31"/>
  <c r="D204" i="36" s="1"/>
  <c r="H203" i="31"/>
  <c r="D203" i="36" s="1"/>
  <c r="H202" i="31"/>
  <c r="D202" i="36" s="1"/>
  <c r="H201" i="31"/>
  <c r="D201" i="36" s="1"/>
  <c r="H200" i="31"/>
  <c r="D200" i="36" s="1"/>
  <c r="H199" i="31"/>
  <c r="D199" i="36" s="1"/>
  <c r="H198" i="31"/>
  <c r="D198" i="36" s="1"/>
  <c r="H197" i="31"/>
  <c r="D197" i="36" s="1"/>
  <c r="H196" i="31"/>
  <c r="D196" i="36" s="1"/>
  <c r="H195" i="31"/>
  <c r="D195" i="36" s="1"/>
  <c r="H194" i="31"/>
  <c r="D194" i="36" s="1"/>
  <c r="H193" i="31"/>
  <c r="D193" i="36" s="1"/>
  <c r="H192" i="31"/>
  <c r="D192" i="36" s="1"/>
  <c r="H191" i="31"/>
  <c r="D191" i="36" s="1"/>
  <c r="H190" i="31"/>
  <c r="D190" i="36" s="1"/>
  <c r="H189" i="31"/>
  <c r="D189" i="36" s="1"/>
  <c r="H188" i="31"/>
  <c r="D188" i="36" s="1"/>
  <c r="H187" i="31"/>
  <c r="D187" i="36" s="1"/>
  <c r="H186" i="31"/>
  <c r="D186" i="36" s="1"/>
  <c r="H185" i="31"/>
  <c r="D185" i="36" s="1"/>
  <c r="H184" i="31"/>
  <c r="D184" i="36" s="1"/>
  <c r="H183" i="31"/>
  <c r="D183" i="36" s="1"/>
  <c r="H182" i="31"/>
  <c r="D182" i="36" s="1"/>
  <c r="H181" i="31"/>
  <c r="D181" i="36" s="1"/>
  <c r="H180" i="31"/>
  <c r="D180" i="36" s="1"/>
  <c r="H179" i="31"/>
  <c r="D179" i="36" s="1"/>
  <c r="H178" i="31"/>
  <c r="D178" i="36" s="1"/>
  <c r="H177" i="31"/>
  <c r="D177" i="36" s="1"/>
  <c r="H176" i="31"/>
  <c r="D176" i="36" s="1"/>
  <c r="H175" i="31"/>
  <c r="D175" i="36" s="1"/>
  <c r="H174" i="31"/>
  <c r="D174" i="36" s="1"/>
  <c r="H173" i="31"/>
  <c r="D173" i="36" s="1"/>
  <c r="H172" i="31"/>
  <c r="D172" i="36" s="1"/>
  <c r="H171" i="31"/>
  <c r="D171" i="36" s="1"/>
  <c r="H170" i="31"/>
  <c r="D170" i="36" s="1"/>
  <c r="H169" i="31"/>
  <c r="D169" i="36" s="1"/>
  <c r="H168" i="31"/>
  <c r="D168" i="36" s="1"/>
  <c r="H167" i="31"/>
  <c r="D167" i="36" s="1"/>
  <c r="H166" i="31"/>
  <c r="D166" i="36" s="1"/>
  <c r="H165" i="31"/>
  <c r="D165" i="36" s="1"/>
  <c r="H164" i="31"/>
  <c r="D164" i="36" s="1"/>
  <c r="H163" i="31"/>
  <c r="D163" i="36" s="1"/>
  <c r="H162" i="31"/>
  <c r="D162" i="36" s="1"/>
  <c r="H161" i="31"/>
  <c r="D161" i="36" s="1"/>
  <c r="H160" i="31"/>
  <c r="D160" i="36" s="1"/>
  <c r="H159" i="31"/>
  <c r="D159" i="36" s="1"/>
  <c r="H158" i="31"/>
  <c r="D158" i="36" s="1"/>
  <c r="H157" i="31"/>
  <c r="D157" i="36" s="1"/>
  <c r="H156" i="31"/>
  <c r="D156" i="36" s="1"/>
  <c r="H155" i="31"/>
  <c r="D155" i="36" s="1"/>
  <c r="H154" i="31"/>
  <c r="D154" i="36" s="1"/>
  <c r="H153" i="31"/>
  <c r="D153" i="36" s="1"/>
  <c r="H152" i="31"/>
  <c r="D152" i="36" s="1"/>
  <c r="H151" i="31"/>
  <c r="D151" i="36" s="1"/>
  <c r="H150" i="31"/>
  <c r="D150" i="36" s="1"/>
  <c r="H149" i="31"/>
  <c r="D149" i="36" s="1"/>
  <c r="H148" i="31"/>
  <c r="D148" i="36" s="1"/>
  <c r="H147" i="31"/>
  <c r="D147" i="36" s="1"/>
  <c r="H146" i="31"/>
  <c r="D146" i="36" s="1"/>
  <c r="H145" i="31"/>
  <c r="D145" i="36" s="1"/>
  <c r="H144" i="31"/>
  <c r="D144" i="36" s="1"/>
  <c r="H143" i="31"/>
  <c r="D143" i="36" s="1"/>
  <c r="H142" i="31"/>
  <c r="D142" i="36" s="1"/>
  <c r="H141" i="31"/>
  <c r="D141" i="36" s="1"/>
  <c r="H140" i="31"/>
  <c r="D140" i="36" s="1"/>
  <c r="H139" i="31"/>
  <c r="D139" i="36" s="1"/>
  <c r="H138" i="31"/>
  <c r="D138" i="36" s="1"/>
  <c r="H137" i="31"/>
  <c r="D137" i="36" s="1"/>
  <c r="H136" i="31"/>
  <c r="D136" i="36" s="1"/>
  <c r="H135" i="31"/>
  <c r="D135" i="36" s="1"/>
  <c r="H134" i="31"/>
  <c r="D134" i="36" s="1"/>
  <c r="H133" i="31"/>
  <c r="D133" i="36" s="1"/>
  <c r="H132" i="31"/>
  <c r="D132" i="36" s="1"/>
  <c r="H131" i="31"/>
  <c r="D131" i="36" s="1"/>
  <c r="H130" i="31"/>
  <c r="D130" i="36" s="1"/>
  <c r="H129" i="31"/>
  <c r="D129" i="36" s="1"/>
  <c r="H128" i="31"/>
  <c r="D128" i="36" s="1"/>
  <c r="H127" i="31"/>
  <c r="D127" i="36" s="1"/>
  <c r="H126" i="31"/>
  <c r="D126" i="36" s="1"/>
  <c r="H125" i="31"/>
  <c r="D125" i="36" s="1"/>
  <c r="H124" i="31"/>
  <c r="D124" i="36" s="1"/>
  <c r="H123" i="31"/>
  <c r="D123" i="36" s="1"/>
  <c r="H122" i="31"/>
  <c r="D122" i="36" s="1"/>
  <c r="H121" i="31"/>
  <c r="D121" i="36" s="1"/>
  <c r="H120" i="31"/>
  <c r="D120" i="36" s="1"/>
  <c r="H119" i="31"/>
  <c r="D119" i="36" s="1"/>
  <c r="H118" i="31"/>
  <c r="D118" i="36" s="1"/>
  <c r="H117" i="31"/>
  <c r="D117" i="36" s="1"/>
  <c r="H116" i="31"/>
  <c r="D116" i="36" s="1"/>
  <c r="H115" i="31"/>
  <c r="D115" i="36" s="1"/>
  <c r="H114" i="31"/>
  <c r="D114" i="36" s="1"/>
  <c r="H113" i="31"/>
  <c r="D113" i="36" s="1"/>
  <c r="H112" i="31"/>
  <c r="D112" i="36" s="1"/>
  <c r="H111" i="31"/>
  <c r="D111" i="36" s="1"/>
  <c r="H110" i="31"/>
  <c r="D110" i="36" s="1"/>
  <c r="H109" i="31"/>
  <c r="D109" i="36" s="1"/>
  <c r="H108" i="31"/>
  <c r="D108" i="36" s="1"/>
  <c r="H107" i="31"/>
  <c r="D107" i="36" s="1"/>
  <c r="H106" i="31"/>
  <c r="D106" i="36" s="1"/>
  <c r="H105" i="31"/>
  <c r="D105" i="36" s="1"/>
  <c r="H104" i="31"/>
  <c r="D104" i="36" s="1"/>
  <c r="H103" i="31"/>
  <c r="D103" i="36" s="1"/>
  <c r="H102" i="31"/>
  <c r="D102" i="36" s="1"/>
  <c r="H101" i="31"/>
  <c r="D101" i="36" s="1"/>
  <c r="H100" i="31"/>
  <c r="D100" i="36" s="1"/>
  <c r="H99" i="31"/>
  <c r="D99" i="36" s="1"/>
  <c r="H98" i="31"/>
  <c r="D98" i="36" s="1"/>
  <c r="H97" i="31"/>
  <c r="D97" i="36" s="1"/>
  <c r="H96" i="31"/>
  <c r="D96" i="36" s="1"/>
  <c r="H95" i="31"/>
  <c r="D95" i="36" s="1"/>
  <c r="H94" i="31"/>
  <c r="D94" i="36" s="1"/>
  <c r="H93" i="31"/>
  <c r="D93" i="36" s="1"/>
  <c r="H92" i="31"/>
  <c r="D92" i="36" s="1"/>
  <c r="H91" i="31"/>
  <c r="D91" i="36" s="1"/>
  <c r="H90" i="31"/>
  <c r="D90" i="36" s="1"/>
  <c r="H89" i="31"/>
  <c r="D89" i="36" s="1"/>
  <c r="H88" i="31"/>
  <c r="D88" i="36" s="1"/>
  <c r="H87" i="31"/>
  <c r="D87" i="36" s="1"/>
  <c r="H86" i="31"/>
  <c r="D86" i="36" s="1"/>
  <c r="H85" i="31"/>
  <c r="D85" i="36" s="1"/>
  <c r="H84" i="31"/>
  <c r="D84" i="36" s="1"/>
  <c r="H83" i="31"/>
  <c r="D83" i="36" s="1"/>
  <c r="H82" i="31"/>
  <c r="D82" i="36" s="1"/>
  <c r="H81" i="31"/>
  <c r="D81" i="36" s="1"/>
  <c r="H80" i="31"/>
  <c r="D80" i="36" s="1"/>
  <c r="H79" i="31"/>
  <c r="D79" i="36" s="1"/>
  <c r="H78" i="31"/>
  <c r="D78" i="36" s="1"/>
  <c r="H77" i="31"/>
  <c r="D77" i="36" s="1"/>
  <c r="H76" i="31"/>
  <c r="D76" i="36" s="1"/>
  <c r="H75" i="31"/>
  <c r="D75" i="36" s="1"/>
  <c r="H74" i="31"/>
  <c r="D74" i="36" s="1"/>
  <c r="H73" i="31"/>
  <c r="D73" i="36" s="1"/>
  <c r="H72" i="31"/>
  <c r="D72" i="36" s="1"/>
  <c r="H71" i="31"/>
  <c r="D71" i="36" s="1"/>
  <c r="H70" i="31"/>
  <c r="D70" i="36" s="1"/>
  <c r="H69" i="31"/>
  <c r="D69" i="36" s="1"/>
  <c r="H68" i="31"/>
  <c r="D68" i="36" s="1"/>
  <c r="H67" i="31"/>
  <c r="D67" i="36" s="1"/>
  <c r="H66" i="31"/>
  <c r="D66" i="36" s="1"/>
  <c r="H65" i="31"/>
  <c r="D65" i="36" s="1"/>
  <c r="H64" i="31"/>
  <c r="D64" i="36" s="1"/>
  <c r="H63" i="31"/>
  <c r="D63" i="36" s="1"/>
  <c r="H62" i="31"/>
  <c r="D62" i="36" s="1"/>
  <c r="H61" i="31"/>
  <c r="D61" i="36" s="1"/>
  <c r="H60" i="31"/>
  <c r="D60" i="36" s="1"/>
  <c r="H59" i="31"/>
  <c r="D59" i="36" s="1"/>
  <c r="H58" i="31"/>
  <c r="D58" i="36" s="1"/>
  <c r="H57" i="31"/>
  <c r="D57" i="36" s="1"/>
  <c r="H56" i="31"/>
  <c r="D56" i="36" s="1"/>
  <c r="H55" i="31"/>
  <c r="D55" i="36" s="1"/>
  <c r="H54" i="31"/>
  <c r="D54" i="36" s="1"/>
  <c r="H53" i="31"/>
  <c r="D53" i="36" s="1"/>
  <c r="H52" i="31"/>
  <c r="D52" i="36" s="1"/>
  <c r="H51" i="31"/>
  <c r="D51" i="36" s="1"/>
  <c r="H50" i="31"/>
  <c r="D50" i="36" s="1"/>
  <c r="H49" i="31"/>
  <c r="D49" i="36" s="1"/>
  <c r="H48" i="31"/>
  <c r="D48" i="36" s="1"/>
  <c r="H47" i="31"/>
  <c r="D47" i="36" s="1"/>
  <c r="H46" i="31"/>
  <c r="D46" i="36" s="1"/>
  <c r="H45" i="31"/>
  <c r="D45" i="36" s="1"/>
  <c r="H44" i="31"/>
  <c r="D44" i="36" s="1"/>
  <c r="H43" i="31"/>
  <c r="D43" i="36" s="1"/>
  <c r="H42" i="31"/>
  <c r="D42" i="36" s="1"/>
  <c r="H41" i="31"/>
  <c r="D41" i="36" s="1"/>
  <c r="H40" i="31"/>
  <c r="D40" i="36" s="1"/>
  <c r="H39" i="31"/>
  <c r="D39" i="36" s="1"/>
  <c r="H38" i="31"/>
  <c r="D38" i="36" s="1"/>
  <c r="H37" i="31"/>
  <c r="D37" i="36" s="1"/>
  <c r="H36" i="31"/>
  <c r="D36" i="36" s="1"/>
  <c r="H35" i="31"/>
  <c r="D35" i="36" s="1"/>
  <c r="H34" i="31"/>
  <c r="D34" i="36" s="1"/>
  <c r="H33" i="31"/>
  <c r="D33" i="36" s="1"/>
  <c r="H32" i="31"/>
  <c r="D32" i="36" s="1"/>
  <c r="H31" i="31"/>
  <c r="D31" i="36" s="1"/>
  <c r="H30" i="31"/>
  <c r="D30" i="36" s="1"/>
  <c r="H29" i="31"/>
  <c r="D29" i="36" s="1"/>
  <c r="H28" i="31"/>
  <c r="D28" i="36" s="1"/>
  <c r="H27" i="31"/>
  <c r="D27" i="36" s="1"/>
  <c r="H26" i="31"/>
  <c r="D26" i="36" s="1"/>
  <c r="H25" i="31"/>
  <c r="D25" i="36" s="1"/>
  <c r="H24" i="31"/>
  <c r="D24" i="36" s="1"/>
  <c r="H23" i="31"/>
  <c r="D23" i="36" s="1"/>
  <c r="H22" i="31"/>
  <c r="D22" i="36" s="1"/>
  <c r="H21" i="31"/>
  <c r="D21" i="36" s="1"/>
  <c r="H20" i="31"/>
  <c r="D20" i="36" s="1"/>
  <c r="H19" i="31"/>
  <c r="D19" i="36" s="1"/>
  <c r="H18" i="31"/>
  <c r="D18" i="36" s="1"/>
  <c r="H17" i="31"/>
  <c r="D17" i="36" s="1"/>
  <c r="H16" i="31"/>
  <c r="D16" i="36" s="1"/>
  <c r="H15" i="31"/>
  <c r="D15" i="36" s="1"/>
  <c r="H14" i="31"/>
  <c r="D14" i="36" s="1"/>
  <c r="H13" i="31"/>
  <c r="D13" i="36" s="1"/>
  <c r="H12" i="31"/>
  <c r="D12" i="36" s="1"/>
  <c r="H11" i="31"/>
  <c r="D11" i="36" s="1"/>
  <c r="H10" i="31"/>
  <c r="D10" i="36" s="1"/>
  <c r="H9" i="31"/>
  <c r="D9" i="36" s="1"/>
  <c r="H8" i="31"/>
  <c r="D8" i="36" s="1"/>
  <c r="H7" i="31"/>
  <c r="D7" i="36" s="1"/>
  <c r="H6" i="31"/>
  <c r="D6" i="36" s="1"/>
  <c r="H5" i="31"/>
  <c r="D5" i="36" s="1"/>
  <c r="H4" i="31"/>
  <c r="D4" i="36" s="1"/>
  <c r="H3" i="31"/>
  <c r="J277" i="32" l="1"/>
  <c r="K208" i="32"/>
  <c r="D208" i="34" s="1"/>
  <c r="I240" i="32"/>
  <c r="H289" i="31"/>
  <c r="D3" i="36"/>
  <c r="D289" i="36" s="1"/>
  <c r="J229" i="32"/>
  <c r="K229" i="36" s="1"/>
  <c r="L229" i="36" s="1"/>
  <c r="G230" i="37" s="1"/>
  <c r="H230" i="37" s="1"/>
  <c r="I229" i="36"/>
  <c r="J6" i="32"/>
  <c r="K6" i="32" s="1"/>
  <c r="D6" i="34" s="1"/>
  <c r="I6" i="36"/>
  <c r="J26" i="32"/>
  <c r="K26" i="32" s="1"/>
  <c r="D26" i="34" s="1"/>
  <c r="J15" i="32"/>
  <c r="K15" i="32" s="1"/>
  <c r="D15" i="34" s="1"/>
  <c r="I15" i="36"/>
  <c r="J21" i="32"/>
  <c r="K21" i="32" s="1"/>
  <c r="D21" i="34" s="1"/>
  <c r="I21" i="36"/>
  <c r="J28" i="32"/>
  <c r="K28" i="32" s="1"/>
  <c r="D28" i="34" s="1"/>
  <c r="I28" i="36"/>
  <c r="J48" i="32"/>
  <c r="K48" i="32" s="1"/>
  <c r="D48" i="34" s="1"/>
  <c r="I48" i="36"/>
  <c r="J70" i="32"/>
  <c r="I70" i="36"/>
  <c r="J87" i="32"/>
  <c r="K87" i="32" s="1"/>
  <c r="D87" i="34" s="1"/>
  <c r="I87" i="36"/>
  <c r="J113" i="32"/>
  <c r="K113" i="32" s="1"/>
  <c r="D113" i="34" s="1"/>
  <c r="I113" i="36"/>
  <c r="J146" i="32"/>
  <c r="K146" i="32" s="1"/>
  <c r="D146" i="34" s="1"/>
  <c r="I146" i="36"/>
  <c r="J151" i="32"/>
  <c r="I151" i="36"/>
  <c r="J156" i="32"/>
  <c r="I156" i="36"/>
  <c r="J176" i="32"/>
  <c r="I176" i="36"/>
  <c r="J182" i="32"/>
  <c r="K182" i="36" s="1"/>
  <c r="L182" i="36" s="1"/>
  <c r="G183" i="37" s="1"/>
  <c r="H183" i="37" s="1"/>
  <c r="J188" i="32"/>
  <c r="K188" i="32" s="1"/>
  <c r="D188" i="34" s="1"/>
  <c r="I188" i="36"/>
  <c r="J203" i="32"/>
  <c r="K203" i="32" s="1"/>
  <c r="D203" i="34" s="1"/>
  <c r="I203" i="36"/>
  <c r="J223" i="32"/>
  <c r="I223" i="36"/>
  <c r="J228" i="32"/>
  <c r="K228" i="32" s="1"/>
  <c r="D228" i="34" s="1"/>
  <c r="I228" i="36"/>
  <c r="J238" i="32"/>
  <c r="K238" i="32" s="1"/>
  <c r="D238" i="34" s="1"/>
  <c r="I238" i="36"/>
  <c r="J263" i="32"/>
  <c r="K263" i="32" s="1"/>
  <c r="D263" i="34" s="1"/>
  <c r="I263" i="36"/>
  <c r="J268" i="32"/>
  <c r="K268" i="36" s="1"/>
  <c r="L268" i="36" s="1"/>
  <c r="G269" i="37" s="1"/>
  <c r="H269" i="37" s="1"/>
  <c r="I268" i="36"/>
  <c r="J279" i="32"/>
  <c r="K279" i="32" s="1"/>
  <c r="D279" i="34" s="1"/>
  <c r="I279" i="36"/>
  <c r="J3" i="32"/>
  <c r="K3" i="32" s="1"/>
  <c r="D3" i="34" s="1"/>
  <c r="I3" i="36"/>
  <c r="J16" i="32"/>
  <c r="K16" i="32" s="1"/>
  <c r="D16" i="34" s="1"/>
  <c r="J30" i="32"/>
  <c r="I30" i="36"/>
  <c r="J42" i="32"/>
  <c r="I42" i="36"/>
  <c r="J50" i="32"/>
  <c r="K50" i="32" s="1"/>
  <c r="D50" i="34" s="1"/>
  <c r="I50" i="36"/>
  <c r="J56" i="32"/>
  <c r="K56" i="32" s="1"/>
  <c r="D56" i="34" s="1"/>
  <c r="J61" i="32"/>
  <c r="K61" i="32" s="1"/>
  <c r="D61" i="34" s="1"/>
  <c r="I61" i="36"/>
  <c r="J66" i="32"/>
  <c r="I66" i="36"/>
  <c r="J71" i="32"/>
  <c r="K71" i="32" s="1"/>
  <c r="D71" i="34" s="1"/>
  <c r="J77" i="32"/>
  <c r="K77" i="32" s="1"/>
  <c r="D77" i="34" s="1"/>
  <c r="I77" i="36"/>
  <c r="J88" i="32"/>
  <c r="J94" i="32"/>
  <c r="K94" i="32" s="1"/>
  <c r="D94" i="34" s="1"/>
  <c r="I94" i="36"/>
  <c r="J109" i="32"/>
  <c r="K109" i="32" s="1"/>
  <c r="D109" i="34" s="1"/>
  <c r="I109" i="36"/>
  <c r="J121" i="32"/>
  <c r="K121" i="32" s="1"/>
  <c r="D121" i="34" s="1"/>
  <c r="I121" i="36"/>
  <c r="J127" i="32"/>
  <c r="K127" i="32" s="1"/>
  <c r="D127" i="34" s="1"/>
  <c r="I127" i="36"/>
  <c r="J137" i="32"/>
  <c r="K137" i="32" s="1"/>
  <c r="D137" i="34" s="1"/>
  <c r="I137" i="36"/>
  <c r="J142" i="32"/>
  <c r="I142" i="36"/>
  <c r="J157" i="32"/>
  <c r="K157" i="32" s="1"/>
  <c r="D157" i="34" s="1"/>
  <c r="J163" i="32"/>
  <c r="K163" i="32" s="1"/>
  <c r="D163" i="34" s="1"/>
  <c r="I163" i="36"/>
  <c r="J168" i="32"/>
  <c r="K168" i="36" s="1"/>
  <c r="L168" i="36" s="1"/>
  <c r="G169" i="37" s="1"/>
  <c r="H169" i="37" s="1"/>
  <c r="I168" i="36"/>
  <c r="J178" i="32"/>
  <c r="K178" i="32" s="1"/>
  <c r="D178" i="34" s="1"/>
  <c r="I178" i="36"/>
  <c r="J189" i="32"/>
  <c r="J204" i="32"/>
  <c r="K204" i="36" s="1"/>
  <c r="L204" i="36" s="1"/>
  <c r="G205" i="37" s="1"/>
  <c r="H205" i="37" s="1"/>
  <c r="J218" i="32"/>
  <c r="K218" i="36" s="1"/>
  <c r="L218" i="36" s="1"/>
  <c r="G219" i="37" s="1"/>
  <c r="H219" i="37" s="1"/>
  <c r="J224" i="32"/>
  <c r="K224" i="32" s="1"/>
  <c r="D224" i="34" s="1"/>
  <c r="J244" i="32"/>
  <c r="K244" i="36" s="1"/>
  <c r="L244" i="36" s="1"/>
  <c r="G245" i="37" s="1"/>
  <c r="H245" i="37" s="1"/>
  <c r="I244" i="36"/>
  <c r="J264" i="32"/>
  <c r="K264" i="36" s="1"/>
  <c r="L264" i="36" s="1"/>
  <c r="G265" i="37" s="1"/>
  <c r="H265" i="37" s="1"/>
  <c r="J270" i="32"/>
  <c r="I270" i="36"/>
  <c r="J275" i="32"/>
  <c r="K275" i="36" s="1"/>
  <c r="L275" i="36" s="1"/>
  <c r="G276" i="37" s="1"/>
  <c r="H276" i="37" s="1"/>
  <c r="I275" i="36"/>
  <c r="J281" i="32"/>
  <c r="K281" i="36" s="1"/>
  <c r="L281" i="36" s="1"/>
  <c r="G282" i="37" s="1"/>
  <c r="H282" i="37" s="1"/>
  <c r="I281" i="36"/>
  <c r="J286" i="32"/>
  <c r="K286" i="32" s="1"/>
  <c r="D286" i="34" s="1"/>
  <c r="J23" i="32"/>
  <c r="K23" i="36" s="1"/>
  <c r="L23" i="36" s="1"/>
  <c r="G24" i="37" s="1"/>
  <c r="H24" i="37" s="1"/>
  <c r="I23" i="36"/>
  <c r="J4" i="32"/>
  <c r="I4" i="36"/>
  <c r="J10" i="32"/>
  <c r="K10" i="36" s="1"/>
  <c r="L10" i="36" s="1"/>
  <c r="G11" i="37" s="1"/>
  <c r="H11" i="37" s="1"/>
  <c r="I10" i="36"/>
  <c r="J24" i="32"/>
  <c r="K24" i="32" s="1"/>
  <c r="D24" i="34" s="1"/>
  <c r="I24" i="36"/>
  <c r="J31" i="32"/>
  <c r="K31" i="36" s="1"/>
  <c r="L31" i="36" s="1"/>
  <c r="G32" i="37" s="1"/>
  <c r="H32" i="37" s="1"/>
  <c r="I31" i="36"/>
  <c r="J43" i="32"/>
  <c r="I43" i="36"/>
  <c r="J51" i="32"/>
  <c r="K51" i="32" s="1"/>
  <c r="D51" i="34" s="1"/>
  <c r="I51" i="36"/>
  <c r="J62" i="32"/>
  <c r="I62" i="36"/>
  <c r="J78" i="32"/>
  <c r="K78" i="32" s="1"/>
  <c r="D78" i="34" s="1"/>
  <c r="I78" i="36"/>
  <c r="J83" i="32"/>
  <c r="K83" i="32" s="1"/>
  <c r="D83" i="34" s="1"/>
  <c r="J89" i="32"/>
  <c r="K89" i="32" s="1"/>
  <c r="D89" i="34" s="1"/>
  <c r="I89" i="36"/>
  <c r="J95" i="32"/>
  <c r="K95" i="36" s="1"/>
  <c r="L95" i="36" s="1"/>
  <c r="G96" i="37" s="1"/>
  <c r="H96" i="37" s="1"/>
  <c r="I95" i="36"/>
  <c r="J99" i="32"/>
  <c r="K99" i="32" s="1"/>
  <c r="D99" i="34" s="1"/>
  <c r="J104" i="32"/>
  <c r="J122" i="32"/>
  <c r="I122" i="36"/>
  <c r="J143" i="32"/>
  <c r="K143" i="32" s="1"/>
  <c r="D143" i="34" s="1"/>
  <c r="I143" i="36"/>
  <c r="J148" i="32"/>
  <c r="K148" i="32" s="1"/>
  <c r="D148" i="34" s="1"/>
  <c r="J164" i="32"/>
  <c r="K164" i="32" s="1"/>
  <c r="D164" i="34" s="1"/>
  <c r="I164" i="36"/>
  <c r="J173" i="32"/>
  <c r="K173" i="32" s="1"/>
  <c r="D173" i="34" s="1"/>
  <c r="J179" i="32"/>
  <c r="I179" i="36"/>
  <c r="J199" i="32"/>
  <c r="K199" i="36" s="1"/>
  <c r="L199" i="36" s="1"/>
  <c r="G200" i="37" s="1"/>
  <c r="H200" i="37" s="1"/>
  <c r="J209" i="32"/>
  <c r="K209" i="36" s="1"/>
  <c r="L209" i="36" s="1"/>
  <c r="G210" i="37" s="1"/>
  <c r="H210" i="37" s="1"/>
  <c r="J234" i="32"/>
  <c r="K234" i="32" s="1"/>
  <c r="D234" i="34" s="1"/>
  <c r="J245" i="32"/>
  <c r="K245" i="36" s="1"/>
  <c r="I245" i="36"/>
  <c r="J250" i="32"/>
  <c r="K250" i="32" s="1"/>
  <c r="D250" i="34" s="1"/>
  <c r="J255" i="32"/>
  <c r="I255" i="36"/>
  <c r="J259" i="32"/>
  <c r="K259" i="32" s="1"/>
  <c r="D259" i="34" s="1"/>
  <c r="J276" i="32"/>
  <c r="K276" i="32" s="1"/>
  <c r="D276" i="34" s="1"/>
  <c r="I276" i="36"/>
  <c r="J287" i="32"/>
  <c r="K287" i="36" s="1"/>
  <c r="I287" i="36"/>
  <c r="J29" i="32"/>
  <c r="I29" i="36"/>
  <c r="J126" i="32"/>
  <c r="I126" i="36"/>
  <c r="J162" i="32"/>
  <c r="K162" i="36" s="1"/>
  <c r="L162" i="36" s="1"/>
  <c r="G163" i="37" s="1"/>
  <c r="H163" i="37" s="1"/>
  <c r="I162" i="36"/>
  <c r="J243" i="32"/>
  <c r="K243" i="32" s="1"/>
  <c r="D243" i="34" s="1"/>
  <c r="I243" i="36"/>
  <c r="J269" i="32"/>
  <c r="K269" i="32" s="1"/>
  <c r="D269" i="34" s="1"/>
  <c r="I269" i="36"/>
  <c r="J5" i="32"/>
  <c r="I5" i="36"/>
  <c r="J11" i="32"/>
  <c r="K11" i="32" s="1"/>
  <c r="D11" i="34" s="1"/>
  <c r="I11" i="36"/>
  <c r="J25" i="32"/>
  <c r="I25" i="36"/>
  <c r="J32" i="32"/>
  <c r="K32" i="36" s="1"/>
  <c r="L32" i="36" s="1"/>
  <c r="G33" i="37" s="1"/>
  <c r="H33" i="37" s="1"/>
  <c r="I32" i="36"/>
  <c r="J37" i="32"/>
  <c r="K37" i="32" s="1"/>
  <c r="D37" i="34" s="1"/>
  <c r="I37" i="36"/>
  <c r="J44" i="32"/>
  <c r="K44" i="32" s="1"/>
  <c r="D44" i="34" s="1"/>
  <c r="I44" i="36"/>
  <c r="J79" i="32"/>
  <c r="K79" i="36" s="1"/>
  <c r="L79" i="36" s="1"/>
  <c r="G80" i="37" s="1"/>
  <c r="H80" i="37" s="1"/>
  <c r="I79" i="36"/>
  <c r="J84" i="32"/>
  <c r="I84" i="36"/>
  <c r="J90" i="32"/>
  <c r="I90" i="36"/>
  <c r="J100" i="32"/>
  <c r="K100" i="36" s="1"/>
  <c r="L100" i="36" s="1"/>
  <c r="G101" i="37" s="1"/>
  <c r="H101" i="37" s="1"/>
  <c r="I100" i="36"/>
  <c r="J105" i="32"/>
  <c r="K105" i="32" s="1"/>
  <c r="D105" i="34" s="1"/>
  <c r="I105" i="36"/>
  <c r="J116" i="32"/>
  <c r="K116" i="32" s="1"/>
  <c r="D116" i="34" s="1"/>
  <c r="I116" i="36"/>
  <c r="J133" i="32"/>
  <c r="I133" i="36"/>
  <c r="J180" i="32"/>
  <c r="K180" i="32" s="1"/>
  <c r="D180" i="34" s="1"/>
  <c r="I180" i="36"/>
  <c r="J190" i="32"/>
  <c r="K190" i="36" s="1"/>
  <c r="L190" i="36" s="1"/>
  <c r="G191" i="37" s="1"/>
  <c r="H191" i="37" s="1"/>
  <c r="J195" i="32"/>
  <c r="K195" i="32" s="1"/>
  <c r="D195" i="34" s="1"/>
  <c r="I195" i="36"/>
  <c r="J200" i="32"/>
  <c r="I200" i="36"/>
  <c r="J215" i="32"/>
  <c r="K215" i="32" s="1"/>
  <c r="D215" i="34" s="1"/>
  <c r="I215" i="36"/>
  <c r="J220" i="32"/>
  <c r="K220" i="36" s="1"/>
  <c r="L220" i="36" s="1"/>
  <c r="G221" i="37" s="1"/>
  <c r="H221" i="37" s="1"/>
  <c r="I220" i="36"/>
  <c r="J235" i="32"/>
  <c r="K235" i="32" s="1"/>
  <c r="D235" i="34" s="1"/>
  <c r="I235" i="36"/>
  <c r="J246" i="32"/>
  <c r="I246" i="36"/>
  <c r="J251" i="32"/>
  <c r="K251" i="36" s="1"/>
  <c r="L251" i="36" s="1"/>
  <c r="G252" i="37" s="1"/>
  <c r="H252" i="37" s="1"/>
  <c r="I251" i="36"/>
  <c r="J288" i="32"/>
  <c r="K288" i="32" s="1"/>
  <c r="D288" i="34" s="1"/>
  <c r="I288" i="36"/>
  <c r="J22" i="32"/>
  <c r="K22" i="36" s="1"/>
  <c r="L22" i="36" s="1"/>
  <c r="G23" i="37" s="1"/>
  <c r="H23" i="37" s="1"/>
  <c r="I22" i="36"/>
  <c r="J35" i="32"/>
  <c r="I35" i="36"/>
  <c r="J82" i="32"/>
  <c r="K82" i="32" s="1"/>
  <c r="D82" i="34" s="1"/>
  <c r="I82" i="36"/>
  <c r="J239" i="32"/>
  <c r="K239" i="32" s="1"/>
  <c r="D239" i="34" s="1"/>
  <c r="I239" i="36"/>
  <c r="J18" i="32"/>
  <c r="K18" i="32" s="1"/>
  <c r="D18" i="34" s="1"/>
  <c r="I18" i="36"/>
  <c r="J38" i="32"/>
  <c r="I38" i="36"/>
  <c r="J45" i="32"/>
  <c r="K45" i="36" s="1"/>
  <c r="L45" i="36" s="1"/>
  <c r="G46" i="37" s="1"/>
  <c r="H46" i="37" s="1"/>
  <c r="I45" i="36"/>
  <c r="J58" i="32"/>
  <c r="K58" i="32" s="1"/>
  <c r="D58" i="34" s="1"/>
  <c r="I58" i="36"/>
  <c r="J73" i="32"/>
  <c r="K73" i="32" s="1"/>
  <c r="D73" i="34" s="1"/>
  <c r="I73" i="36"/>
  <c r="J101" i="32"/>
  <c r="I101" i="36"/>
  <c r="J106" i="32"/>
  <c r="K106" i="32" s="1"/>
  <c r="D106" i="34" s="1"/>
  <c r="I106" i="36"/>
  <c r="J111" i="32"/>
  <c r="K111" i="32" s="1"/>
  <c r="D111" i="34" s="1"/>
  <c r="I111" i="36"/>
  <c r="J117" i="32"/>
  <c r="K117" i="32" s="1"/>
  <c r="D117" i="34" s="1"/>
  <c r="I117" i="36"/>
  <c r="J134" i="32"/>
  <c r="I134" i="36"/>
  <c r="J159" i="32"/>
  <c r="K159" i="32" s="1"/>
  <c r="D159" i="34" s="1"/>
  <c r="I159" i="36"/>
  <c r="J170" i="32"/>
  <c r="K170" i="36" s="1"/>
  <c r="L170" i="36" s="1"/>
  <c r="G171" i="37" s="1"/>
  <c r="H171" i="37" s="1"/>
  <c r="I170" i="36"/>
  <c r="J185" i="32"/>
  <c r="K185" i="32" s="1"/>
  <c r="D185" i="34" s="1"/>
  <c r="I185" i="36"/>
  <c r="J196" i="32"/>
  <c r="I196" i="36"/>
  <c r="J206" i="32"/>
  <c r="K206" i="32" s="1"/>
  <c r="D206" i="34" s="1"/>
  <c r="I206" i="36"/>
  <c r="J247" i="32"/>
  <c r="K247" i="36" s="1"/>
  <c r="L247" i="36" s="1"/>
  <c r="G248" i="37" s="1"/>
  <c r="H248" i="37" s="1"/>
  <c r="I247" i="36"/>
  <c r="J283" i="32"/>
  <c r="K283" i="32" s="1"/>
  <c r="D283" i="34" s="1"/>
  <c r="I283" i="36"/>
  <c r="J49" i="32"/>
  <c r="K49" i="36" s="1"/>
  <c r="L49" i="36" s="1"/>
  <c r="G50" i="37" s="1"/>
  <c r="H50" i="37" s="1"/>
  <c r="I49" i="36"/>
  <c r="J93" i="32"/>
  <c r="K93" i="32" s="1"/>
  <c r="D93" i="34" s="1"/>
  <c r="I93" i="36"/>
  <c r="J177" i="32"/>
  <c r="K177" i="32" s="1"/>
  <c r="D177" i="34" s="1"/>
  <c r="I177" i="36"/>
  <c r="J7" i="32"/>
  <c r="K7" i="32" s="1"/>
  <c r="D7" i="34" s="1"/>
  <c r="I7" i="36"/>
  <c r="J19" i="32"/>
  <c r="K19" i="32" s="1"/>
  <c r="D19" i="34" s="1"/>
  <c r="I19" i="36"/>
  <c r="J46" i="32"/>
  <c r="K46" i="32" s="1"/>
  <c r="D46" i="34" s="1"/>
  <c r="I46" i="36"/>
  <c r="J53" i="32"/>
  <c r="K53" i="32" s="1"/>
  <c r="D53" i="34" s="1"/>
  <c r="I53" i="36"/>
  <c r="J68" i="32"/>
  <c r="K68" i="32" s="1"/>
  <c r="D68" i="34" s="1"/>
  <c r="J74" i="32"/>
  <c r="K74" i="32" s="1"/>
  <c r="D74" i="34" s="1"/>
  <c r="I74" i="36"/>
  <c r="J80" i="32"/>
  <c r="K80" i="32" s="1"/>
  <c r="D80" i="34" s="1"/>
  <c r="J91" i="32"/>
  <c r="K91" i="32" s="1"/>
  <c r="D91" i="34" s="1"/>
  <c r="J118" i="32"/>
  <c r="K118" i="32" s="1"/>
  <c r="D118" i="34" s="1"/>
  <c r="I118" i="36"/>
  <c r="J124" i="32"/>
  <c r="K124" i="36" s="1"/>
  <c r="L124" i="36" s="1"/>
  <c r="G125" i="37" s="1"/>
  <c r="H125" i="37" s="1"/>
  <c r="I124" i="36"/>
  <c r="J139" i="32"/>
  <c r="J160" i="32"/>
  <c r="K160" i="36" s="1"/>
  <c r="L160" i="36" s="1"/>
  <c r="G161" i="37" s="1"/>
  <c r="H161" i="37" s="1"/>
  <c r="I160" i="36"/>
  <c r="J181" i="32"/>
  <c r="K181" i="32" s="1"/>
  <c r="D181" i="34" s="1"/>
  <c r="J186" i="32"/>
  <c r="K186" i="36" s="1"/>
  <c r="L186" i="36" s="1"/>
  <c r="G187" i="37" s="1"/>
  <c r="H187" i="37" s="1"/>
  <c r="I186" i="36"/>
  <c r="J201" i="32"/>
  <c r="K201" i="32" s="1"/>
  <c r="D201" i="34" s="1"/>
  <c r="J207" i="32"/>
  <c r="K207" i="32" s="1"/>
  <c r="D207" i="34" s="1"/>
  <c r="I207" i="36"/>
  <c r="J211" i="32"/>
  <c r="K211" i="32" s="1"/>
  <c r="D211" i="34" s="1"/>
  <c r="I211" i="36"/>
  <c r="J226" i="32"/>
  <c r="K226" i="36" s="1"/>
  <c r="L226" i="36" s="1"/>
  <c r="G227" i="37" s="1"/>
  <c r="H227" i="37" s="1"/>
  <c r="J236" i="32"/>
  <c r="K236" i="32" s="1"/>
  <c r="D236" i="34" s="1"/>
  <c r="J252" i="32"/>
  <c r="K252" i="36" s="1"/>
  <c r="L252" i="36" s="1"/>
  <c r="G253" i="37" s="1"/>
  <c r="H253" i="37" s="1"/>
  <c r="J261" i="32"/>
  <c r="K261" i="32" s="1"/>
  <c r="D261" i="34" s="1"/>
  <c r="I261" i="36"/>
  <c r="J266" i="32"/>
  <c r="K266" i="36" s="1"/>
  <c r="L266" i="36" s="1"/>
  <c r="G267" i="37" s="1"/>
  <c r="H267" i="37" s="1"/>
  <c r="J284" i="32"/>
  <c r="K284" i="32" s="1"/>
  <c r="D284" i="34" s="1"/>
  <c r="I284" i="36"/>
  <c r="J114" i="32"/>
  <c r="K114" i="36" s="1"/>
  <c r="L114" i="36" s="1"/>
  <c r="G115" i="37" s="1"/>
  <c r="H115" i="37" s="1"/>
  <c r="I114" i="36"/>
  <c r="J147" i="32"/>
  <c r="K147" i="36" s="1"/>
  <c r="L147" i="36" s="1"/>
  <c r="G148" i="37" s="1"/>
  <c r="H148" i="37" s="1"/>
  <c r="I147" i="36"/>
  <c r="J280" i="32"/>
  <c r="K280" i="32" s="1"/>
  <c r="D280" i="34" s="1"/>
  <c r="I280" i="36"/>
  <c r="J12" i="32"/>
  <c r="I12" i="36"/>
  <c r="J13" i="32"/>
  <c r="K13" i="32" s="1"/>
  <c r="D13" i="34" s="1"/>
  <c r="I13" i="36"/>
  <c r="I289" i="36" s="1"/>
  <c r="J39" i="32"/>
  <c r="K39" i="36" s="1"/>
  <c r="L39" i="36" s="1"/>
  <c r="G40" i="37" s="1"/>
  <c r="H40" i="37" s="1"/>
  <c r="I39" i="36"/>
  <c r="J14" i="32"/>
  <c r="K14" i="32" s="1"/>
  <c r="D14" i="34" s="1"/>
  <c r="I14" i="36"/>
  <c r="J20" i="32"/>
  <c r="I20" i="36"/>
  <c r="J27" i="32"/>
  <c r="K27" i="32" s="1"/>
  <c r="D27" i="34" s="1"/>
  <c r="I27" i="36"/>
  <c r="J40" i="32"/>
  <c r="K40" i="32" s="1"/>
  <c r="D40" i="34" s="1"/>
  <c r="I40" i="36"/>
  <c r="J47" i="32"/>
  <c r="K47" i="36" s="1"/>
  <c r="L47" i="36" s="1"/>
  <c r="G48" i="37" s="1"/>
  <c r="H48" i="37" s="1"/>
  <c r="I47" i="36"/>
  <c r="J54" i="32"/>
  <c r="K54" i="32" s="1"/>
  <c r="D54" i="34" s="1"/>
  <c r="I54" i="36"/>
  <c r="J69" i="32"/>
  <c r="K69" i="32" s="1"/>
  <c r="D69" i="34" s="1"/>
  <c r="I69" i="36"/>
  <c r="J75" i="32"/>
  <c r="K75" i="32" s="1"/>
  <c r="D75" i="34" s="1"/>
  <c r="I75" i="36"/>
  <c r="J86" i="32"/>
  <c r="K86" i="32" s="1"/>
  <c r="D86" i="34" s="1"/>
  <c r="I86" i="36"/>
  <c r="J107" i="32"/>
  <c r="K107" i="36" s="1"/>
  <c r="L107" i="36" s="1"/>
  <c r="G108" i="37" s="1"/>
  <c r="H108" i="37" s="1"/>
  <c r="J119" i="32"/>
  <c r="K119" i="36" s="1"/>
  <c r="L119" i="36" s="1"/>
  <c r="G120" i="37" s="1"/>
  <c r="H120" i="37" s="1"/>
  <c r="I119" i="36"/>
  <c r="J130" i="32"/>
  <c r="K130" i="32" s="1"/>
  <c r="D130" i="34" s="1"/>
  <c r="I130" i="36"/>
  <c r="J135" i="32"/>
  <c r="K135" i="32" s="1"/>
  <c r="D135" i="34" s="1"/>
  <c r="J140" i="32"/>
  <c r="K140" i="32" s="1"/>
  <c r="D140" i="34" s="1"/>
  <c r="I140" i="36"/>
  <c r="J145" i="32"/>
  <c r="K145" i="36" s="1"/>
  <c r="L145" i="36" s="1"/>
  <c r="G146" i="37" s="1"/>
  <c r="H146" i="37" s="1"/>
  <c r="J150" i="32"/>
  <c r="K150" i="32" s="1"/>
  <c r="D150" i="34" s="1"/>
  <c r="J155" i="32"/>
  <c r="K155" i="32" s="1"/>
  <c r="D155" i="34" s="1"/>
  <c r="I155" i="36"/>
  <c r="J166" i="32"/>
  <c r="K166" i="32" s="1"/>
  <c r="D166" i="34" s="1"/>
  <c r="J175" i="32"/>
  <c r="K175" i="36" s="1"/>
  <c r="L175" i="36" s="1"/>
  <c r="G176" i="37" s="1"/>
  <c r="H176" i="37" s="1"/>
  <c r="J187" i="32"/>
  <c r="K187" i="32" s="1"/>
  <c r="D187" i="34" s="1"/>
  <c r="I187" i="36"/>
  <c r="J192" i="32"/>
  <c r="I192" i="36"/>
  <c r="J202" i="32"/>
  <c r="K202" i="32" s="1"/>
  <c r="D202" i="34" s="1"/>
  <c r="I202" i="36"/>
  <c r="J212" i="32"/>
  <c r="K212" i="32" s="1"/>
  <c r="D212" i="34" s="1"/>
  <c r="I212" i="36"/>
  <c r="J222" i="32"/>
  <c r="K222" i="32" s="1"/>
  <c r="D222" i="34" s="1"/>
  <c r="I222" i="36"/>
  <c r="J227" i="32"/>
  <c r="K227" i="36" s="1"/>
  <c r="L227" i="36" s="1"/>
  <c r="G228" i="37" s="1"/>
  <c r="H228" i="37" s="1"/>
  <c r="I227" i="36"/>
  <c r="J232" i="32"/>
  <c r="K232" i="32" s="1"/>
  <c r="D232" i="34" s="1"/>
  <c r="J237" i="32"/>
  <c r="K237" i="32" s="1"/>
  <c r="D237" i="34" s="1"/>
  <c r="I237" i="36"/>
  <c r="J248" i="32"/>
  <c r="K248" i="32" s="1"/>
  <c r="D248" i="34" s="1"/>
  <c r="J257" i="32"/>
  <c r="K257" i="36" s="1"/>
  <c r="L257" i="36" s="1"/>
  <c r="G258" i="37" s="1"/>
  <c r="H258" i="37" s="1"/>
  <c r="J262" i="32"/>
  <c r="K262" i="32" s="1"/>
  <c r="D262" i="34" s="1"/>
  <c r="I262" i="36"/>
  <c r="J267" i="32"/>
  <c r="K267" i="32" s="1"/>
  <c r="D267" i="34" s="1"/>
  <c r="I267" i="36"/>
  <c r="J273" i="32"/>
  <c r="K273" i="32" s="1"/>
  <c r="D273" i="34" s="1"/>
  <c r="I273" i="36"/>
  <c r="J278" i="32"/>
  <c r="K278" i="32" s="1"/>
  <c r="D278" i="34" s="1"/>
  <c r="J55" i="32"/>
  <c r="K55" i="32" s="1"/>
  <c r="D55" i="34" s="1"/>
  <c r="I183" i="32"/>
  <c r="D183" i="35" s="1"/>
  <c r="H165" i="32"/>
  <c r="J219" i="32"/>
  <c r="K219" i="32" s="1"/>
  <c r="D219" i="34" s="1"/>
  <c r="H97" i="32"/>
  <c r="N97" i="36" s="1"/>
  <c r="O97" i="36" s="1"/>
  <c r="J98" i="37" s="1"/>
  <c r="K98" i="37" s="1"/>
  <c r="L208" i="36"/>
  <c r="G209" i="37" s="1"/>
  <c r="H209" i="37" s="1"/>
  <c r="L213" i="36"/>
  <c r="G214" i="37" s="1"/>
  <c r="H214" i="37" s="1"/>
  <c r="L242" i="36"/>
  <c r="G243" i="37" s="1"/>
  <c r="H243" i="37" s="1"/>
  <c r="L245" i="36"/>
  <c r="G246" i="37" s="1"/>
  <c r="H246" i="37" s="1"/>
  <c r="L287" i="36"/>
  <c r="G288" i="37" s="1"/>
  <c r="H288" i="37" s="1"/>
  <c r="L167" i="36"/>
  <c r="G168" i="37" s="1"/>
  <c r="H168" i="37" s="1"/>
  <c r="I265" i="32"/>
  <c r="D265" i="35" s="1"/>
  <c r="H230" i="32"/>
  <c r="N230" i="36" s="1"/>
  <c r="O230" i="36" s="1"/>
  <c r="J231" i="37" s="1"/>
  <c r="K231" i="37" s="1"/>
  <c r="I191" i="32"/>
  <c r="D191" i="35" s="1"/>
  <c r="H241" i="32"/>
  <c r="N241" i="36" s="1"/>
  <c r="O241" i="36" s="1"/>
  <c r="J242" i="37" s="1"/>
  <c r="K242" i="37" s="1"/>
  <c r="H103" i="32"/>
  <c r="N103" i="36" s="1"/>
  <c r="O103" i="36" s="1"/>
  <c r="J104" i="37" s="1"/>
  <c r="K104" i="37" s="1"/>
  <c r="H172" i="32"/>
  <c r="N172" i="36" s="1"/>
  <c r="O172" i="36" s="1"/>
  <c r="J173" i="37" s="1"/>
  <c r="K173" i="37" s="1"/>
  <c r="K124" i="32"/>
  <c r="D124" i="34" s="1"/>
  <c r="H132" i="32"/>
  <c r="N132" i="36" s="1"/>
  <c r="O132" i="36" s="1"/>
  <c r="J133" i="37" s="1"/>
  <c r="K133" i="37" s="1"/>
  <c r="H41" i="32"/>
  <c r="N41" i="36" s="1"/>
  <c r="O41" i="36" s="1"/>
  <c r="J42" i="37" s="1"/>
  <c r="K42" i="37" s="1"/>
  <c r="H64" i="32"/>
  <c r="N64" i="36" s="1"/>
  <c r="O64" i="36" s="1"/>
  <c r="J65" i="37" s="1"/>
  <c r="K65" i="37" s="1"/>
  <c r="H129" i="32"/>
  <c r="N129" i="36" s="1"/>
  <c r="O129" i="36" s="1"/>
  <c r="J130" i="37" s="1"/>
  <c r="K130" i="37" s="1"/>
  <c r="K158" i="32"/>
  <c r="D158" i="34" s="1"/>
  <c r="I125" i="32"/>
  <c r="Q125" i="36" s="1"/>
  <c r="R125" i="36" s="1"/>
  <c r="M126" i="37" s="1"/>
  <c r="N126" i="37" s="1"/>
  <c r="I216" i="32"/>
  <c r="D216" i="35" s="1"/>
  <c r="K213" i="32"/>
  <c r="D213" i="34" s="1"/>
  <c r="I231" i="32"/>
  <c r="D231" i="35" s="1"/>
  <c r="D8" i="35"/>
  <c r="Q8" i="36"/>
  <c r="R8" i="36" s="1"/>
  <c r="M9" i="37" s="1"/>
  <c r="N9" i="37" s="1"/>
  <c r="D64" i="35"/>
  <c r="Q64" i="36"/>
  <c r="R64" i="36" s="1"/>
  <c r="M65" i="37" s="1"/>
  <c r="N65" i="37" s="1"/>
  <c r="N183" i="36"/>
  <c r="O183" i="36" s="1"/>
  <c r="J184" i="37" s="1"/>
  <c r="K184" i="37" s="1"/>
  <c r="N231" i="36"/>
  <c r="O231" i="36" s="1"/>
  <c r="J232" i="37" s="1"/>
  <c r="K232" i="37" s="1"/>
  <c r="I254" i="32"/>
  <c r="H254" i="32"/>
  <c r="D241" i="35"/>
  <c r="Q241" i="36"/>
  <c r="R241" i="36" s="1"/>
  <c r="M242" i="37" s="1"/>
  <c r="N242" i="37" s="1"/>
  <c r="N265" i="36"/>
  <c r="O265" i="36" s="1"/>
  <c r="J266" i="37" s="1"/>
  <c r="K266" i="37" s="1"/>
  <c r="N216" i="36"/>
  <c r="O216" i="36" s="1"/>
  <c r="J217" i="37" s="1"/>
  <c r="K217" i="37" s="1"/>
  <c r="N98" i="36"/>
  <c r="O98" i="36" s="1"/>
  <c r="J99" i="37" s="1"/>
  <c r="K99" i="37" s="1"/>
  <c r="N191" i="36"/>
  <c r="O191" i="36" s="1"/>
  <c r="J192" i="37" s="1"/>
  <c r="K192" i="37" s="1"/>
  <c r="K26" i="36"/>
  <c r="L26" i="36" s="1"/>
  <c r="G27" i="37" s="1"/>
  <c r="H27" i="37" s="1"/>
  <c r="N184" i="36"/>
  <c r="O184" i="36" s="1"/>
  <c r="J185" i="37" s="1"/>
  <c r="K185" i="37" s="1"/>
  <c r="K246" i="32"/>
  <c r="D246" i="34" s="1"/>
  <c r="K246" i="36"/>
  <c r="L246" i="36" s="1"/>
  <c r="G247" i="37" s="1"/>
  <c r="H247" i="37" s="1"/>
  <c r="D271" i="35"/>
  <c r="Q271" i="36"/>
  <c r="R271" i="36" s="1"/>
  <c r="M272" i="37" s="1"/>
  <c r="N272" i="37" s="1"/>
  <c r="K156" i="32"/>
  <c r="D156" i="34" s="1"/>
  <c r="K156" i="36"/>
  <c r="L156" i="36" s="1"/>
  <c r="G157" i="37" s="1"/>
  <c r="H157" i="37" s="1"/>
  <c r="D9" i="35"/>
  <c r="Q9" i="36"/>
  <c r="R9" i="36" s="1"/>
  <c r="M10" i="37" s="1"/>
  <c r="N10" i="37" s="1"/>
  <c r="K23" i="32"/>
  <c r="D23" i="34" s="1"/>
  <c r="K72" i="36"/>
  <c r="L72" i="36" s="1"/>
  <c r="G73" i="37" s="1"/>
  <c r="H73" i="37" s="1"/>
  <c r="K76" i="32"/>
  <c r="D76" i="34" s="1"/>
  <c r="I85" i="32"/>
  <c r="I98" i="32"/>
  <c r="K136" i="32"/>
  <c r="D136" i="34" s="1"/>
  <c r="K136" i="36"/>
  <c r="L136" i="36" s="1"/>
  <c r="G137" i="37" s="1"/>
  <c r="H137" i="37" s="1"/>
  <c r="K198" i="32"/>
  <c r="D198" i="34" s="1"/>
  <c r="K211" i="36"/>
  <c r="L211" i="36" s="1"/>
  <c r="G212" i="37" s="1"/>
  <c r="H212" i="37" s="1"/>
  <c r="K223" i="32"/>
  <c r="D223" i="34" s="1"/>
  <c r="K223" i="36"/>
  <c r="L223" i="36" s="1"/>
  <c r="G224" i="37" s="1"/>
  <c r="H224" i="37" s="1"/>
  <c r="N240" i="36"/>
  <c r="O240" i="36" s="1"/>
  <c r="J241" i="37" s="1"/>
  <c r="K241" i="37" s="1"/>
  <c r="K242" i="32"/>
  <c r="D242" i="34" s="1"/>
  <c r="K255" i="32"/>
  <c r="D255" i="34" s="1"/>
  <c r="K255" i="36"/>
  <c r="L255" i="36" s="1"/>
  <c r="G256" i="37" s="1"/>
  <c r="H256" i="37" s="1"/>
  <c r="K264" i="32"/>
  <c r="D264" i="34" s="1"/>
  <c r="D272" i="35"/>
  <c r="Q272" i="36"/>
  <c r="R272" i="36" s="1"/>
  <c r="M273" i="37" s="1"/>
  <c r="N273" i="37" s="1"/>
  <c r="K282" i="32"/>
  <c r="D282" i="34" s="1"/>
  <c r="K282" i="36"/>
  <c r="L282" i="36" s="1"/>
  <c r="G283" i="37" s="1"/>
  <c r="H283" i="37" s="1"/>
  <c r="K109" i="36"/>
  <c r="L109" i="36" s="1"/>
  <c r="G110" i="37" s="1"/>
  <c r="H110" i="37" s="1"/>
  <c r="D57" i="35"/>
  <c r="Q57" i="36"/>
  <c r="R57" i="36" s="1"/>
  <c r="M58" i="37" s="1"/>
  <c r="N58" i="37" s="1"/>
  <c r="K110" i="32"/>
  <c r="D110" i="34" s="1"/>
  <c r="K110" i="36"/>
  <c r="L110" i="36" s="1"/>
  <c r="G111" i="37" s="1"/>
  <c r="H111" i="37" s="1"/>
  <c r="D193" i="35"/>
  <c r="Q193" i="36"/>
  <c r="R193" i="36" s="1"/>
  <c r="M194" i="37" s="1"/>
  <c r="N194" i="37" s="1"/>
  <c r="K210" i="32"/>
  <c r="D210" i="34" s="1"/>
  <c r="K210" i="36"/>
  <c r="L210" i="36" s="1"/>
  <c r="G211" i="37" s="1"/>
  <c r="H211" i="37" s="1"/>
  <c r="K4" i="32"/>
  <c r="D4" i="34" s="1"/>
  <c r="K4" i="36"/>
  <c r="L4" i="36" s="1"/>
  <c r="G5" i="37" s="1"/>
  <c r="H5" i="37" s="1"/>
  <c r="D36" i="35"/>
  <c r="Q36" i="36"/>
  <c r="R36" i="36" s="1"/>
  <c r="M37" i="37" s="1"/>
  <c r="N37" i="37" s="1"/>
  <c r="K81" i="32"/>
  <c r="D81" i="34" s="1"/>
  <c r="K86" i="36"/>
  <c r="L86" i="36" s="1"/>
  <c r="G87" i="37" s="1"/>
  <c r="H87" i="37" s="1"/>
  <c r="K96" i="32"/>
  <c r="D96" i="34" s="1"/>
  <c r="K96" i="36"/>
  <c r="L96" i="36" s="1"/>
  <c r="G97" i="37" s="1"/>
  <c r="H97" i="37" s="1"/>
  <c r="K128" i="32"/>
  <c r="D128" i="34" s="1"/>
  <c r="K128" i="36"/>
  <c r="L128" i="36" s="1"/>
  <c r="G129" i="37" s="1"/>
  <c r="H129" i="37" s="1"/>
  <c r="D132" i="35"/>
  <c r="Q132" i="36"/>
  <c r="R132" i="36" s="1"/>
  <c r="M133" i="37" s="1"/>
  <c r="N133" i="37" s="1"/>
  <c r="K142" i="32"/>
  <c r="D142" i="34" s="1"/>
  <c r="K142" i="36"/>
  <c r="L142" i="36" s="1"/>
  <c r="G143" i="37" s="1"/>
  <c r="H143" i="37" s="1"/>
  <c r="N152" i="36"/>
  <c r="O152" i="36" s="1"/>
  <c r="J153" i="37" s="1"/>
  <c r="K153" i="37" s="1"/>
  <c r="K212" i="36"/>
  <c r="L212" i="36" s="1"/>
  <c r="G213" i="37" s="1"/>
  <c r="H213" i="37" s="1"/>
  <c r="D240" i="35"/>
  <c r="Q240" i="36"/>
  <c r="R240" i="36" s="1"/>
  <c r="M241" i="37" s="1"/>
  <c r="N241" i="37" s="1"/>
  <c r="H272" i="32"/>
  <c r="K277" i="32"/>
  <c r="D277" i="34" s="1"/>
  <c r="K277" i="36"/>
  <c r="L277" i="36" s="1"/>
  <c r="G278" i="37" s="1"/>
  <c r="H278" i="37" s="1"/>
  <c r="K287" i="32"/>
  <c r="D287" i="34" s="1"/>
  <c r="K127" i="36"/>
  <c r="L127" i="36" s="1"/>
  <c r="G128" i="37" s="1"/>
  <c r="H128" i="37" s="1"/>
  <c r="K17" i="32"/>
  <c r="D17" i="34" s="1"/>
  <c r="K17" i="36"/>
  <c r="L17" i="36" s="1"/>
  <c r="G18" i="37" s="1"/>
  <c r="H18" i="37" s="1"/>
  <c r="K66" i="32"/>
  <c r="D66" i="34" s="1"/>
  <c r="K66" i="36"/>
  <c r="L66" i="36" s="1"/>
  <c r="G67" i="37" s="1"/>
  <c r="H67" i="37" s="1"/>
  <c r="K90" i="32"/>
  <c r="D90" i="34" s="1"/>
  <c r="K90" i="36"/>
  <c r="L90" i="36" s="1"/>
  <c r="G91" i="37" s="1"/>
  <c r="H91" i="37" s="1"/>
  <c r="K217" i="32"/>
  <c r="D217" i="34" s="1"/>
  <c r="K217" i="36"/>
  <c r="L217" i="36" s="1"/>
  <c r="G218" i="37" s="1"/>
  <c r="H218" i="37" s="1"/>
  <c r="K35" i="32"/>
  <c r="D35" i="34" s="1"/>
  <c r="K35" i="36"/>
  <c r="L35" i="36" s="1"/>
  <c r="G36" i="37" s="1"/>
  <c r="H36" i="37" s="1"/>
  <c r="I214" i="32"/>
  <c r="K251" i="32"/>
  <c r="D251" i="34" s="1"/>
  <c r="K5" i="32"/>
  <c r="D5" i="34" s="1"/>
  <c r="K5" i="36"/>
  <c r="L5" i="36" s="1"/>
  <c r="G6" i="37" s="1"/>
  <c r="H6" i="37" s="1"/>
  <c r="N33" i="36"/>
  <c r="O33" i="36" s="1"/>
  <c r="J34" i="37" s="1"/>
  <c r="K34" i="37" s="1"/>
  <c r="D41" i="35"/>
  <c r="Q41" i="36"/>
  <c r="R41" i="36" s="1"/>
  <c r="M42" i="37" s="1"/>
  <c r="N42" i="37" s="1"/>
  <c r="K73" i="36"/>
  <c r="L73" i="36" s="1"/>
  <c r="G74" i="37" s="1"/>
  <c r="H74" i="37" s="1"/>
  <c r="D92" i="35"/>
  <c r="Q92" i="36"/>
  <c r="R92" i="36" s="1"/>
  <c r="M93" i="37" s="1"/>
  <c r="N93" i="37" s="1"/>
  <c r="K99" i="36"/>
  <c r="L99" i="36" s="1"/>
  <c r="G100" i="37" s="1"/>
  <c r="H100" i="37" s="1"/>
  <c r="D103" i="35"/>
  <c r="Q103" i="36"/>
  <c r="R103" i="36" s="1"/>
  <c r="M104" i="37" s="1"/>
  <c r="N104" i="37" s="1"/>
  <c r="D108" i="35"/>
  <c r="Q108" i="36"/>
  <c r="R108" i="36" s="1"/>
  <c r="M109" i="37" s="1"/>
  <c r="N109" i="37" s="1"/>
  <c r="K179" i="32"/>
  <c r="D179" i="34" s="1"/>
  <c r="K179" i="36"/>
  <c r="L179" i="36" s="1"/>
  <c r="G180" i="37" s="1"/>
  <c r="H180" i="37" s="1"/>
  <c r="K256" i="32"/>
  <c r="D256" i="34" s="1"/>
  <c r="K256" i="36"/>
  <c r="L256" i="36" s="1"/>
  <c r="G257" i="37" s="1"/>
  <c r="H257" i="37" s="1"/>
  <c r="K284" i="36"/>
  <c r="L284" i="36" s="1"/>
  <c r="G285" i="37" s="1"/>
  <c r="H285" i="37" s="1"/>
  <c r="D102" i="35"/>
  <c r="Q102" i="36"/>
  <c r="R102" i="36" s="1"/>
  <c r="M103" i="37" s="1"/>
  <c r="N103" i="37" s="1"/>
  <c r="N165" i="36"/>
  <c r="O165" i="36" s="1"/>
  <c r="J166" i="37" s="1"/>
  <c r="K166" i="37" s="1"/>
  <c r="N214" i="36"/>
  <c r="O214" i="36" s="1"/>
  <c r="J215" i="37" s="1"/>
  <c r="K215" i="37" s="1"/>
  <c r="D233" i="35"/>
  <c r="Q233" i="36"/>
  <c r="R233" i="36" s="1"/>
  <c r="M234" i="37" s="1"/>
  <c r="N234" i="37" s="1"/>
  <c r="K12" i="32"/>
  <c r="D12" i="34" s="1"/>
  <c r="K12" i="36"/>
  <c r="L12" i="36" s="1"/>
  <c r="G13" i="37" s="1"/>
  <c r="H13" i="37" s="1"/>
  <c r="K169" i="32"/>
  <c r="D169" i="34" s="1"/>
  <c r="K169" i="36"/>
  <c r="L169" i="36" s="1"/>
  <c r="G170" i="37" s="1"/>
  <c r="H170" i="37" s="1"/>
  <c r="I184" i="32"/>
  <c r="K258" i="32"/>
  <c r="D258" i="34" s="1"/>
  <c r="K258" i="36"/>
  <c r="L258" i="36" s="1"/>
  <c r="G259" i="37" s="1"/>
  <c r="H259" i="37" s="1"/>
  <c r="K19" i="36"/>
  <c r="L19" i="36" s="1"/>
  <c r="G20" i="37" s="1"/>
  <c r="H20" i="37" s="1"/>
  <c r="K38" i="32"/>
  <c r="D38" i="34" s="1"/>
  <c r="K38" i="36"/>
  <c r="L38" i="36" s="1"/>
  <c r="G39" i="37" s="1"/>
  <c r="H39" i="37" s="1"/>
  <c r="K60" i="32"/>
  <c r="D60" i="34" s="1"/>
  <c r="K60" i="36"/>
  <c r="L60" i="36" s="1"/>
  <c r="G61" i="37" s="1"/>
  <c r="H61" i="37" s="1"/>
  <c r="H92" i="32"/>
  <c r="D97" i="35"/>
  <c r="Q97" i="36"/>
  <c r="R97" i="36" s="1"/>
  <c r="M98" i="37" s="1"/>
  <c r="N98" i="37" s="1"/>
  <c r="H108" i="32"/>
  <c r="K120" i="32"/>
  <c r="D120" i="34" s="1"/>
  <c r="K120" i="36"/>
  <c r="L120" i="36" s="1"/>
  <c r="G121" i="37" s="1"/>
  <c r="H121" i="37" s="1"/>
  <c r="N125" i="36"/>
  <c r="O125" i="36" s="1"/>
  <c r="J126" i="37" s="1"/>
  <c r="K126" i="37" s="1"/>
  <c r="D129" i="35"/>
  <c r="Q129" i="36"/>
  <c r="R129" i="36" s="1"/>
  <c r="M130" i="37" s="1"/>
  <c r="N130" i="37" s="1"/>
  <c r="K133" i="32"/>
  <c r="D133" i="34" s="1"/>
  <c r="K133" i="36"/>
  <c r="L133" i="36" s="1"/>
  <c r="G134" i="37" s="1"/>
  <c r="H134" i="37" s="1"/>
  <c r="D138" i="35"/>
  <c r="Q138" i="36"/>
  <c r="R138" i="36" s="1"/>
  <c r="M139" i="37" s="1"/>
  <c r="N139" i="37" s="1"/>
  <c r="K167" i="32"/>
  <c r="D167" i="34" s="1"/>
  <c r="D171" i="35"/>
  <c r="Q171" i="36"/>
  <c r="R171" i="36" s="1"/>
  <c r="M172" i="37" s="1"/>
  <c r="N172" i="37" s="1"/>
  <c r="K174" i="32"/>
  <c r="D174" i="34" s="1"/>
  <c r="K196" i="32"/>
  <c r="D196" i="34" s="1"/>
  <c r="K196" i="36"/>
  <c r="L196" i="36" s="1"/>
  <c r="G197" i="37" s="1"/>
  <c r="H197" i="37" s="1"/>
  <c r="K229" i="32"/>
  <c r="D229" i="34" s="1"/>
  <c r="K244" i="32"/>
  <c r="D244" i="34" s="1"/>
  <c r="D249" i="35"/>
  <c r="Q249" i="36"/>
  <c r="R249" i="36" s="1"/>
  <c r="M250" i="37" s="1"/>
  <c r="N250" i="37" s="1"/>
  <c r="K260" i="32"/>
  <c r="D260" i="34" s="1"/>
  <c r="K260" i="36"/>
  <c r="L260" i="36" s="1"/>
  <c r="G261" i="37" s="1"/>
  <c r="H261" i="37" s="1"/>
  <c r="K278" i="36"/>
  <c r="L278" i="36" s="1"/>
  <c r="G279" i="37" s="1"/>
  <c r="H279" i="37" s="1"/>
  <c r="K49" i="32"/>
  <c r="D49" i="34" s="1"/>
  <c r="K160" i="32"/>
  <c r="D160" i="34" s="1"/>
  <c r="N63" i="36"/>
  <c r="O63" i="36" s="1"/>
  <c r="J64" i="37" s="1"/>
  <c r="K64" i="37" s="1"/>
  <c r="K247" i="32"/>
  <c r="D247" i="34" s="1"/>
  <c r="K16" i="36"/>
  <c r="L16" i="36" s="1"/>
  <c r="G17" i="37" s="1"/>
  <c r="H17" i="37" s="1"/>
  <c r="K25" i="32"/>
  <c r="D25" i="34" s="1"/>
  <c r="K25" i="36"/>
  <c r="L25" i="36" s="1"/>
  <c r="G26" i="37" s="1"/>
  <c r="H26" i="37" s="1"/>
  <c r="K29" i="32"/>
  <c r="D29" i="34" s="1"/>
  <c r="K29" i="36"/>
  <c r="L29" i="36" s="1"/>
  <c r="G30" i="37" s="1"/>
  <c r="H30" i="37" s="1"/>
  <c r="K34" i="36"/>
  <c r="L34" i="36" s="1"/>
  <c r="G35" i="37" s="1"/>
  <c r="H35" i="37" s="1"/>
  <c r="K39" i="32"/>
  <c r="D39" i="34" s="1"/>
  <c r="K42" i="32"/>
  <c r="D42" i="34" s="1"/>
  <c r="K42" i="36"/>
  <c r="L42" i="36" s="1"/>
  <c r="G43" i="37" s="1"/>
  <c r="H43" i="37" s="1"/>
  <c r="K70" i="32"/>
  <c r="D70" i="34" s="1"/>
  <c r="K70" i="36"/>
  <c r="L70" i="36" s="1"/>
  <c r="G71" i="37" s="1"/>
  <c r="H71" i="37" s="1"/>
  <c r="K88" i="32"/>
  <c r="D88" i="34" s="1"/>
  <c r="K88" i="36"/>
  <c r="L88" i="36" s="1"/>
  <c r="G89" i="37" s="1"/>
  <c r="H89" i="37" s="1"/>
  <c r="K101" i="32"/>
  <c r="D101" i="34" s="1"/>
  <c r="K101" i="36"/>
  <c r="L101" i="36" s="1"/>
  <c r="G102" i="37" s="1"/>
  <c r="H102" i="37" s="1"/>
  <c r="K104" i="32"/>
  <c r="D104" i="34" s="1"/>
  <c r="K104" i="36"/>
  <c r="L104" i="36" s="1"/>
  <c r="G105" i="37" s="1"/>
  <c r="H105" i="37" s="1"/>
  <c r="K134" i="32"/>
  <c r="D134" i="34" s="1"/>
  <c r="K134" i="36"/>
  <c r="L134" i="36" s="1"/>
  <c r="G135" i="37" s="1"/>
  <c r="H135" i="37" s="1"/>
  <c r="K144" i="32"/>
  <c r="D144" i="34" s="1"/>
  <c r="K144" i="36"/>
  <c r="L144" i="36" s="1"/>
  <c r="G145" i="37" s="1"/>
  <c r="H145" i="37" s="1"/>
  <c r="K149" i="32"/>
  <c r="D149" i="34" s="1"/>
  <c r="K149" i="36"/>
  <c r="L149" i="36" s="1"/>
  <c r="G150" i="37" s="1"/>
  <c r="H150" i="37" s="1"/>
  <c r="K200" i="32"/>
  <c r="D200" i="34" s="1"/>
  <c r="K200" i="36"/>
  <c r="L200" i="36" s="1"/>
  <c r="G201" i="37" s="1"/>
  <c r="H201" i="37" s="1"/>
  <c r="K220" i="32"/>
  <c r="D220" i="34" s="1"/>
  <c r="K225" i="32"/>
  <c r="D225" i="34" s="1"/>
  <c r="K225" i="36"/>
  <c r="L225" i="36" s="1"/>
  <c r="G226" i="37" s="1"/>
  <c r="H226" i="37" s="1"/>
  <c r="K261" i="36"/>
  <c r="L261" i="36" s="1"/>
  <c r="G262" i="37" s="1"/>
  <c r="H262" i="37" s="1"/>
  <c r="K270" i="32"/>
  <c r="D270" i="34" s="1"/>
  <c r="K270" i="36"/>
  <c r="L270" i="36" s="1"/>
  <c r="G271" i="37" s="1"/>
  <c r="H271" i="37" s="1"/>
  <c r="K274" i="32"/>
  <c r="D274" i="34" s="1"/>
  <c r="K274" i="36"/>
  <c r="L274" i="36" s="1"/>
  <c r="G275" i="37" s="1"/>
  <c r="H275" i="37" s="1"/>
  <c r="N285" i="36"/>
  <c r="O285" i="36" s="1"/>
  <c r="J286" i="37" s="1"/>
  <c r="K286" i="37" s="1"/>
  <c r="N85" i="36"/>
  <c r="O85" i="36" s="1"/>
  <c r="J86" i="37" s="1"/>
  <c r="K86" i="37" s="1"/>
  <c r="K151" i="32"/>
  <c r="D151" i="34" s="1"/>
  <c r="K151" i="36"/>
  <c r="L151" i="36" s="1"/>
  <c r="G152" i="37" s="1"/>
  <c r="H152" i="37" s="1"/>
  <c r="K176" i="32"/>
  <c r="D176" i="34" s="1"/>
  <c r="K176" i="36"/>
  <c r="L176" i="36" s="1"/>
  <c r="G177" i="37" s="1"/>
  <c r="H177" i="37" s="1"/>
  <c r="K20" i="32"/>
  <c r="D20" i="34" s="1"/>
  <c r="K20" i="36"/>
  <c r="L20" i="36" s="1"/>
  <c r="G21" i="37" s="1"/>
  <c r="H21" i="37" s="1"/>
  <c r="K30" i="32"/>
  <c r="D30" i="34" s="1"/>
  <c r="K30" i="36"/>
  <c r="L30" i="36" s="1"/>
  <c r="G31" i="37" s="1"/>
  <c r="H31" i="37" s="1"/>
  <c r="K34" i="32"/>
  <c r="D34" i="34" s="1"/>
  <c r="K43" i="32"/>
  <c r="D43" i="34" s="1"/>
  <c r="K43" i="36"/>
  <c r="L43" i="36" s="1"/>
  <c r="G44" i="37" s="1"/>
  <c r="H44" i="37" s="1"/>
  <c r="D52" i="35"/>
  <c r="Q52" i="36"/>
  <c r="R52" i="36" s="1"/>
  <c r="M53" i="37" s="1"/>
  <c r="N53" i="37" s="1"/>
  <c r="K62" i="32"/>
  <c r="D62" i="34" s="1"/>
  <c r="K62" i="36"/>
  <c r="L62" i="36" s="1"/>
  <c r="G63" i="37" s="1"/>
  <c r="H63" i="37" s="1"/>
  <c r="K65" i="32"/>
  <c r="D65" i="34" s="1"/>
  <c r="K65" i="36"/>
  <c r="L65" i="36" s="1"/>
  <c r="G66" i="37" s="1"/>
  <c r="H66" i="37" s="1"/>
  <c r="K79" i="32"/>
  <c r="D79" i="34" s="1"/>
  <c r="K84" i="32"/>
  <c r="D84" i="34" s="1"/>
  <c r="K84" i="36"/>
  <c r="L84" i="36" s="1"/>
  <c r="G85" i="37" s="1"/>
  <c r="H85" i="37" s="1"/>
  <c r="K122" i="32"/>
  <c r="D122" i="34" s="1"/>
  <c r="K122" i="36"/>
  <c r="L122" i="36" s="1"/>
  <c r="G123" i="37" s="1"/>
  <c r="H123" i="37" s="1"/>
  <c r="K126" i="32"/>
  <c r="D126" i="34" s="1"/>
  <c r="K126" i="36"/>
  <c r="L126" i="36" s="1"/>
  <c r="G127" i="37" s="1"/>
  <c r="H127" i="37" s="1"/>
  <c r="K139" i="32"/>
  <c r="D139" i="34" s="1"/>
  <c r="K139" i="36"/>
  <c r="L139" i="36" s="1"/>
  <c r="G140" i="37" s="1"/>
  <c r="H140" i="37" s="1"/>
  <c r="D165" i="35"/>
  <c r="Q165" i="36"/>
  <c r="R165" i="36" s="1"/>
  <c r="M166" i="37" s="1"/>
  <c r="N166" i="37" s="1"/>
  <c r="D172" i="35"/>
  <c r="Q172" i="36"/>
  <c r="R172" i="36" s="1"/>
  <c r="M173" i="37" s="1"/>
  <c r="N173" i="37" s="1"/>
  <c r="K189" i="32"/>
  <c r="D189" i="34" s="1"/>
  <c r="K189" i="36"/>
  <c r="L189" i="36" s="1"/>
  <c r="G190" i="37" s="1"/>
  <c r="H190" i="37" s="1"/>
  <c r="K192" i="32"/>
  <c r="D192" i="34" s="1"/>
  <c r="K192" i="36"/>
  <c r="L192" i="36" s="1"/>
  <c r="G193" i="37" s="1"/>
  <c r="H193" i="37" s="1"/>
  <c r="D197" i="35"/>
  <c r="Q197" i="36"/>
  <c r="R197" i="36" s="1"/>
  <c r="M198" i="37" s="1"/>
  <c r="N198" i="37" s="1"/>
  <c r="D205" i="35"/>
  <c r="Q205" i="36"/>
  <c r="R205" i="36" s="1"/>
  <c r="M206" i="37" s="1"/>
  <c r="N206" i="37" s="1"/>
  <c r="D230" i="35"/>
  <c r="Q230" i="36"/>
  <c r="R230" i="36" s="1"/>
  <c r="M231" i="37" s="1"/>
  <c r="N231" i="37" s="1"/>
  <c r="K245" i="32"/>
  <c r="D245" i="34" s="1"/>
  <c r="I285" i="32"/>
  <c r="K28" i="36"/>
  <c r="L28" i="36" s="1"/>
  <c r="G29" i="37" s="1"/>
  <c r="H29" i="37" s="1"/>
  <c r="O59" i="36"/>
  <c r="J60" i="37" s="1"/>
  <c r="K60" i="37" s="1"/>
  <c r="O67" i="36"/>
  <c r="J68" i="37" s="1"/>
  <c r="K68" i="37" s="1"/>
  <c r="M289" i="36"/>
  <c r="P289" i="36"/>
  <c r="J289" i="36"/>
  <c r="I112" i="32"/>
  <c r="H112" i="32"/>
  <c r="H9" i="32"/>
  <c r="H8" i="32"/>
  <c r="I33" i="32"/>
  <c r="I63" i="32"/>
  <c r="I67" i="32"/>
  <c r="H131" i="32"/>
  <c r="I131" i="32"/>
  <c r="H57" i="32"/>
  <c r="H123" i="32"/>
  <c r="I123" i="32"/>
  <c r="H52" i="32"/>
  <c r="E289" i="32"/>
  <c r="H36" i="32"/>
  <c r="I153" i="32"/>
  <c r="H153" i="32"/>
  <c r="I154" i="32"/>
  <c r="H154" i="32"/>
  <c r="I59" i="32"/>
  <c r="H115" i="32"/>
  <c r="I115" i="32"/>
  <c r="H141" i="32"/>
  <c r="I141" i="32"/>
  <c r="I194" i="32"/>
  <c r="H194" i="32"/>
  <c r="H171" i="32"/>
  <c r="H102" i="32"/>
  <c r="H138" i="32"/>
  <c r="I152" i="32"/>
  <c r="I161" i="32"/>
  <c r="H161" i="32"/>
  <c r="I221" i="32"/>
  <c r="H221" i="32"/>
  <c r="H197" i="32"/>
  <c r="H233" i="32"/>
  <c r="H193" i="32"/>
  <c r="H249" i="32"/>
  <c r="I253" i="32"/>
  <c r="H253" i="32"/>
  <c r="H205" i="32"/>
  <c r="H271" i="32"/>
  <c r="D289" i="33"/>
  <c r="E241" i="33" s="1"/>
  <c r="K82" i="36" l="1"/>
  <c r="L82" i="36" s="1"/>
  <c r="G83" i="37" s="1"/>
  <c r="H83" i="37" s="1"/>
  <c r="K226" i="32"/>
  <c r="D226" i="34" s="1"/>
  <c r="K159" i="36"/>
  <c r="L159" i="36" s="1"/>
  <c r="G160" i="37" s="1"/>
  <c r="H160" i="37" s="1"/>
  <c r="K157" i="36"/>
  <c r="L157" i="36" s="1"/>
  <c r="G158" i="37" s="1"/>
  <c r="H158" i="37" s="1"/>
  <c r="K204" i="32"/>
  <c r="D204" i="34" s="1"/>
  <c r="K155" i="36"/>
  <c r="L155" i="36" s="1"/>
  <c r="G156" i="37" s="1"/>
  <c r="H156" i="37" s="1"/>
  <c r="K199" i="32"/>
  <c r="D199" i="34" s="1"/>
  <c r="K147" i="32"/>
  <c r="D147" i="34" s="1"/>
  <c r="K267" i="36"/>
  <c r="L267" i="36" s="1"/>
  <c r="G268" i="37" s="1"/>
  <c r="H268" i="37" s="1"/>
  <c r="K145" i="32"/>
  <c r="D145" i="34" s="1"/>
  <c r="K107" i="32"/>
  <c r="D107" i="34" s="1"/>
  <c r="K252" i="32"/>
  <c r="D252" i="34" s="1"/>
  <c r="E241" i="36"/>
  <c r="E242" i="37"/>
  <c r="Q231" i="36"/>
  <c r="R231" i="36" s="1"/>
  <c r="M232" i="37" s="1"/>
  <c r="N232" i="37" s="1"/>
  <c r="K117" i="36"/>
  <c r="L117" i="36" s="1"/>
  <c r="G118" i="37" s="1"/>
  <c r="H118" i="37" s="1"/>
  <c r="K279" i="36"/>
  <c r="L279" i="36" s="1"/>
  <c r="G280" i="37" s="1"/>
  <c r="H280" i="37" s="1"/>
  <c r="K257" i="32"/>
  <c r="D257" i="34" s="1"/>
  <c r="K14" i="36"/>
  <c r="L14" i="36" s="1"/>
  <c r="G15" i="37" s="1"/>
  <c r="H15" i="37" s="1"/>
  <c r="K175" i="32"/>
  <c r="D175" i="34" s="1"/>
  <c r="K190" i="32"/>
  <c r="D190" i="34" s="1"/>
  <c r="K119" i="32"/>
  <c r="D119" i="34" s="1"/>
  <c r="K54" i="36"/>
  <c r="L54" i="36" s="1"/>
  <c r="G55" i="37" s="1"/>
  <c r="H55" i="37" s="1"/>
  <c r="K87" i="36"/>
  <c r="L87" i="36" s="1"/>
  <c r="G88" i="37" s="1"/>
  <c r="H88" i="37" s="1"/>
  <c r="Q183" i="36"/>
  <c r="R183" i="36" s="1"/>
  <c r="M184" i="37" s="1"/>
  <c r="N184" i="37" s="1"/>
  <c r="K74" i="36"/>
  <c r="L74" i="36" s="1"/>
  <c r="G75" i="37" s="1"/>
  <c r="H75" i="37" s="1"/>
  <c r="K195" i="36"/>
  <c r="L195" i="36" s="1"/>
  <c r="G196" i="37" s="1"/>
  <c r="H196" i="37" s="1"/>
  <c r="K215" i="36"/>
  <c r="L215" i="36" s="1"/>
  <c r="G216" i="37" s="1"/>
  <c r="H216" i="37" s="1"/>
  <c r="K202" i="36"/>
  <c r="L202" i="36" s="1"/>
  <c r="G203" i="37" s="1"/>
  <c r="H203" i="37" s="1"/>
  <c r="K69" i="36"/>
  <c r="L69" i="36" s="1"/>
  <c r="G70" i="37" s="1"/>
  <c r="H70" i="37" s="1"/>
  <c r="K45" i="32"/>
  <c r="D45" i="34" s="1"/>
  <c r="K185" i="36"/>
  <c r="L185" i="36" s="1"/>
  <c r="G186" i="37" s="1"/>
  <c r="H186" i="37" s="1"/>
  <c r="K114" i="32"/>
  <c r="D114" i="34" s="1"/>
  <c r="K83" i="36"/>
  <c r="L83" i="36" s="1"/>
  <c r="G84" i="37" s="1"/>
  <c r="H84" i="37" s="1"/>
  <c r="K243" i="36"/>
  <c r="L243" i="36" s="1"/>
  <c r="G244" i="37" s="1"/>
  <c r="H244" i="37" s="1"/>
  <c r="K113" i="36"/>
  <c r="L113" i="36" s="1"/>
  <c r="G114" i="37" s="1"/>
  <c r="H114" i="37" s="1"/>
  <c r="K164" i="36"/>
  <c r="L164" i="36" s="1"/>
  <c r="G165" i="37" s="1"/>
  <c r="H165" i="37" s="1"/>
  <c r="K37" i="36"/>
  <c r="L37" i="36" s="1"/>
  <c r="G38" i="37" s="1"/>
  <c r="H38" i="37" s="1"/>
  <c r="K56" i="36"/>
  <c r="L56" i="36" s="1"/>
  <c r="G57" i="37" s="1"/>
  <c r="H57" i="37" s="1"/>
  <c r="K80" i="36"/>
  <c r="L80" i="36" s="1"/>
  <c r="G81" i="37" s="1"/>
  <c r="H81" i="37" s="1"/>
  <c r="K219" i="36"/>
  <c r="L219" i="36" s="1"/>
  <c r="G220" i="37" s="1"/>
  <c r="H220" i="37" s="1"/>
  <c r="K105" i="36"/>
  <c r="L105" i="36" s="1"/>
  <c r="G106" i="37" s="1"/>
  <c r="H106" i="37" s="1"/>
  <c r="K24" i="36"/>
  <c r="L24" i="36" s="1"/>
  <c r="G25" i="37" s="1"/>
  <c r="H25" i="37" s="1"/>
  <c r="K201" i="36"/>
  <c r="L201" i="36" s="1"/>
  <c r="G202" i="37" s="1"/>
  <c r="H202" i="37" s="1"/>
  <c r="K168" i="32"/>
  <c r="D168" i="34" s="1"/>
  <c r="K15" i="36"/>
  <c r="L15" i="36" s="1"/>
  <c r="G16" i="37" s="1"/>
  <c r="H16" i="37" s="1"/>
  <c r="K135" i="36"/>
  <c r="L135" i="36" s="1"/>
  <c r="G136" i="37" s="1"/>
  <c r="H136" i="37" s="1"/>
  <c r="K248" i="36"/>
  <c r="L248" i="36" s="1"/>
  <c r="G249" i="37" s="1"/>
  <c r="H249" i="37" s="1"/>
  <c r="K47" i="32"/>
  <c r="D47" i="34" s="1"/>
  <c r="K227" i="32"/>
  <c r="D227" i="34" s="1"/>
  <c r="K32" i="32"/>
  <c r="D32" i="34" s="1"/>
  <c r="K250" i="36"/>
  <c r="L250" i="36" s="1"/>
  <c r="G251" i="37" s="1"/>
  <c r="H251" i="37" s="1"/>
  <c r="K78" i="36"/>
  <c r="L78" i="36" s="1"/>
  <c r="G79" i="37" s="1"/>
  <c r="H79" i="37" s="1"/>
  <c r="K31" i="32"/>
  <c r="D31" i="34" s="1"/>
  <c r="K91" i="36"/>
  <c r="L91" i="36" s="1"/>
  <c r="G92" i="37" s="1"/>
  <c r="H92" i="37" s="1"/>
  <c r="K262" i="36"/>
  <c r="L262" i="36" s="1"/>
  <c r="G263" i="37" s="1"/>
  <c r="H263" i="37" s="1"/>
  <c r="K269" i="36"/>
  <c r="L269" i="36" s="1"/>
  <c r="G270" i="37" s="1"/>
  <c r="H270" i="37" s="1"/>
  <c r="K21" i="36"/>
  <c r="L21" i="36" s="1"/>
  <c r="G22" i="37" s="1"/>
  <c r="H22" i="37" s="1"/>
  <c r="K173" i="36"/>
  <c r="L173" i="36" s="1"/>
  <c r="G174" i="37" s="1"/>
  <c r="H174" i="37" s="1"/>
  <c r="K178" i="36"/>
  <c r="L178" i="36" s="1"/>
  <c r="G179" i="37" s="1"/>
  <c r="H179" i="37" s="1"/>
  <c r="K116" i="36"/>
  <c r="L116" i="36" s="1"/>
  <c r="G117" i="37" s="1"/>
  <c r="H117" i="37" s="1"/>
  <c r="K266" i="32"/>
  <c r="D266" i="34" s="1"/>
  <c r="K268" i="32"/>
  <c r="D268" i="34" s="1"/>
  <c r="K162" i="32"/>
  <c r="D162" i="34" s="1"/>
  <c r="K150" i="36"/>
  <c r="L150" i="36" s="1"/>
  <c r="G151" i="37" s="1"/>
  <c r="H151" i="37" s="1"/>
  <c r="D125" i="35"/>
  <c r="K237" i="36"/>
  <c r="L237" i="36" s="1"/>
  <c r="G238" i="37" s="1"/>
  <c r="H238" i="37" s="1"/>
  <c r="K182" i="32"/>
  <c r="D182" i="34" s="1"/>
  <c r="K163" i="36"/>
  <c r="L163" i="36" s="1"/>
  <c r="G164" i="37" s="1"/>
  <c r="H164" i="37" s="1"/>
  <c r="K181" i="36"/>
  <c r="L181" i="36" s="1"/>
  <c r="G182" i="37" s="1"/>
  <c r="H182" i="37" s="1"/>
  <c r="K75" i="36"/>
  <c r="L75" i="36" s="1"/>
  <c r="G76" i="37" s="1"/>
  <c r="H76" i="37" s="1"/>
  <c r="K48" i="36"/>
  <c r="L48" i="36" s="1"/>
  <c r="G49" i="37" s="1"/>
  <c r="H49" i="37" s="1"/>
  <c r="K232" i="36"/>
  <c r="L232" i="36" s="1"/>
  <c r="G233" i="37" s="1"/>
  <c r="H233" i="37" s="1"/>
  <c r="K93" i="36"/>
  <c r="L93" i="36" s="1"/>
  <c r="G94" i="37" s="1"/>
  <c r="H94" i="37" s="1"/>
  <c r="K206" i="36"/>
  <c r="L206" i="36" s="1"/>
  <c r="G207" i="37" s="1"/>
  <c r="H207" i="37" s="1"/>
  <c r="K236" i="36"/>
  <c r="L236" i="36" s="1"/>
  <c r="G237" i="37" s="1"/>
  <c r="H237" i="37" s="1"/>
  <c r="K100" i="32"/>
  <c r="D100" i="34" s="1"/>
  <c r="K148" i="36"/>
  <c r="L148" i="36" s="1"/>
  <c r="G149" i="37" s="1"/>
  <c r="H149" i="37" s="1"/>
  <c r="K281" i="32"/>
  <c r="D281" i="34" s="1"/>
  <c r="K186" i="32"/>
  <c r="D186" i="34" s="1"/>
  <c r="K239" i="36"/>
  <c r="L239" i="36" s="1"/>
  <c r="G240" i="37" s="1"/>
  <c r="H240" i="37" s="1"/>
  <c r="K234" i="36"/>
  <c r="L234" i="36" s="1"/>
  <c r="G235" i="37" s="1"/>
  <c r="H235" i="37" s="1"/>
  <c r="K118" i="36"/>
  <c r="L118" i="36" s="1"/>
  <c r="G119" i="37" s="1"/>
  <c r="H119" i="37" s="1"/>
  <c r="K3" i="36"/>
  <c r="L3" i="36" s="1"/>
  <c r="G4" i="37" s="1"/>
  <c r="K209" i="32"/>
  <c r="D209" i="34" s="1"/>
  <c r="K11" i="36"/>
  <c r="L11" i="36" s="1"/>
  <c r="G12" i="37" s="1"/>
  <c r="H12" i="37" s="1"/>
  <c r="K121" i="36"/>
  <c r="L121" i="36" s="1"/>
  <c r="G122" i="37" s="1"/>
  <c r="H122" i="37" s="1"/>
  <c r="K188" i="36"/>
  <c r="L188" i="36" s="1"/>
  <c r="G189" i="37" s="1"/>
  <c r="H189" i="37" s="1"/>
  <c r="K224" i="36"/>
  <c r="L224" i="36" s="1"/>
  <c r="G225" i="37" s="1"/>
  <c r="H225" i="37" s="1"/>
  <c r="K46" i="36"/>
  <c r="L46" i="36" s="1"/>
  <c r="G47" i="37" s="1"/>
  <c r="H47" i="37" s="1"/>
  <c r="K146" i="36"/>
  <c r="L146" i="36" s="1"/>
  <c r="G147" i="37" s="1"/>
  <c r="H147" i="37" s="1"/>
  <c r="K40" i="36"/>
  <c r="L40" i="36" s="1"/>
  <c r="G41" i="37" s="1"/>
  <c r="H41" i="37" s="1"/>
  <c r="K27" i="36"/>
  <c r="L27" i="36" s="1"/>
  <c r="G28" i="37" s="1"/>
  <c r="H28" i="37" s="1"/>
  <c r="K13" i="36"/>
  <c r="L13" i="36" s="1"/>
  <c r="G14" i="37" s="1"/>
  <c r="H14" i="37" s="1"/>
  <c r="K71" i="36"/>
  <c r="L71" i="36" s="1"/>
  <c r="G72" i="37" s="1"/>
  <c r="H72" i="37" s="1"/>
  <c r="K275" i="32"/>
  <c r="D275" i="34" s="1"/>
  <c r="K10" i="32"/>
  <c r="D10" i="34" s="1"/>
  <c r="K95" i="32"/>
  <c r="D95" i="34" s="1"/>
  <c r="K143" i="36"/>
  <c r="L143" i="36" s="1"/>
  <c r="G144" i="37" s="1"/>
  <c r="H144" i="37" s="1"/>
  <c r="K259" i="36"/>
  <c r="L259" i="36" s="1"/>
  <c r="G260" i="37" s="1"/>
  <c r="H260" i="37" s="1"/>
  <c r="K228" i="36"/>
  <c r="L228" i="36" s="1"/>
  <c r="G229" i="37" s="1"/>
  <c r="H229" i="37" s="1"/>
  <c r="K111" i="36"/>
  <c r="L111" i="36" s="1"/>
  <c r="G112" i="37" s="1"/>
  <c r="H112" i="37" s="1"/>
  <c r="K288" i="36"/>
  <c r="L288" i="36" s="1"/>
  <c r="G289" i="37" s="1"/>
  <c r="H289" i="37" s="1"/>
  <c r="K166" i="36"/>
  <c r="L166" i="36" s="1"/>
  <c r="G167" i="37" s="1"/>
  <c r="H167" i="37" s="1"/>
  <c r="K89" i="36"/>
  <c r="L89" i="36" s="1"/>
  <c r="G90" i="37" s="1"/>
  <c r="H90" i="37" s="1"/>
  <c r="K180" i="36"/>
  <c r="L180" i="36" s="1"/>
  <c r="G181" i="37" s="1"/>
  <c r="H181" i="37" s="1"/>
  <c r="K51" i="36"/>
  <c r="L51" i="36" s="1"/>
  <c r="G52" i="37" s="1"/>
  <c r="H52" i="37" s="1"/>
  <c r="K6" i="36"/>
  <c r="L6" i="36" s="1"/>
  <c r="G7" i="37" s="1"/>
  <c r="H7" i="37" s="1"/>
  <c r="K53" i="36"/>
  <c r="L53" i="36" s="1"/>
  <c r="G54" i="37" s="1"/>
  <c r="H54" i="37" s="1"/>
  <c r="K273" i="36"/>
  <c r="L273" i="36" s="1"/>
  <c r="G274" i="37" s="1"/>
  <c r="H274" i="37" s="1"/>
  <c r="K58" i="36"/>
  <c r="L58" i="36" s="1"/>
  <c r="G59" i="37" s="1"/>
  <c r="H59" i="37" s="1"/>
  <c r="K106" i="36"/>
  <c r="L106" i="36" s="1"/>
  <c r="G107" i="37" s="1"/>
  <c r="H107" i="37" s="1"/>
  <c r="K170" i="32"/>
  <c r="D170" i="34" s="1"/>
  <c r="K44" i="36"/>
  <c r="L44" i="36" s="1"/>
  <c r="G45" i="37" s="1"/>
  <c r="H45" i="37" s="1"/>
  <c r="K177" i="36"/>
  <c r="L177" i="36" s="1"/>
  <c r="G178" i="37" s="1"/>
  <c r="H178" i="37" s="1"/>
  <c r="K77" i="36"/>
  <c r="L77" i="36" s="1"/>
  <c r="G78" i="37" s="1"/>
  <c r="H78" i="37" s="1"/>
  <c r="K238" i="36"/>
  <c r="L238" i="36" s="1"/>
  <c r="G239" i="37" s="1"/>
  <c r="H239" i="37" s="1"/>
  <c r="K130" i="36"/>
  <c r="L130" i="36" s="1"/>
  <c r="G131" i="37" s="1"/>
  <c r="H131" i="37" s="1"/>
  <c r="K276" i="36"/>
  <c r="L276" i="36" s="1"/>
  <c r="G277" i="37" s="1"/>
  <c r="H277" i="37" s="1"/>
  <c r="K218" i="32"/>
  <c r="D218" i="34" s="1"/>
  <c r="K50" i="36"/>
  <c r="L50" i="36" s="1"/>
  <c r="G51" i="37" s="1"/>
  <c r="H51" i="37" s="1"/>
  <c r="K22" i="32"/>
  <c r="D22" i="34" s="1"/>
  <c r="K7" i="36"/>
  <c r="L7" i="36" s="1"/>
  <c r="G8" i="37" s="1"/>
  <c r="H8" i="37" s="1"/>
  <c r="K222" i="36"/>
  <c r="L222" i="36" s="1"/>
  <c r="G223" i="37" s="1"/>
  <c r="H223" i="37" s="1"/>
  <c r="K187" i="36"/>
  <c r="L187" i="36" s="1"/>
  <c r="G188" i="37" s="1"/>
  <c r="H188" i="37" s="1"/>
  <c r="K68" i="36"/>
  <c r="L68" i="36" s="1"/>
  <c r="G69" i="37" s="1"/>
  <c r="H69" i="37" s="1"/>
  <c r="K235" i="36"/>
  <c r="L235" i="36" s="1"/>
  <c r="G236" i="37" s="1"/>
  <c r="H236" i="37" s="1"/>
  <c r="K61" i="36"/>
  <c r="L61" i="36" s="1"/>
  <c r="G62" i="37" s="1"/>
  <c r="H62" i="37" s="1"/>
  <c r="K280" i="36"/>
  <c r="L280" i="36" s="1"/>
  <c r="G281" i="37" s="1"/>
  <c r="H281" i="37" s="1"/>
  <c r="K94" i="36"/>
  <c r="L94" i="36" s="1"/>
  <c r="G95" i="37" s="1"/>
  <c r="H95" i="37" s="1"/>
  <c r="K140" i="36"/>
  <c r="L140" i="36" s="1"/>
  <c r="G141" i="37" s="1"/>
  <c r="H141" i="37" s="1"/>
  <c r="K286" i="36"/>
  <c r="L286" i="36" s="1"/>
  <c r="G287" i="37" s="1"/>
  <c r="H287" i="37" s="1"/>
  <c r="K203" i="36"/>
  <c r="L203" i="36" s="1"/>
  <c r="G204" i="37" s="1"/>
  <c r="H204" i="37" s="1"/>
  <c r="K207" i="36"/>
  <c r="L207" i="36" s="1"/>
  <c r="G208" i="37" s="1"/>
  <c r="H208" i="37" s="1"/>
  <c r="K55" i="36"/>
  <c r="L55" i="36" s="1"/>
  <c r="G56" i="37" s="1"/>
  <c r="H56" i="37" s="1"/>
  <c r="K283" i="36"/>
  <c r="L283" i="36" s="1"/>
  <c r="G284" i="37" s="1"/>
  <c r="H284" i="37" s="1"/>
  <c r="K137" i="36"/>
  <c r="L137" i="36" s="1"/>
  <c r="G138" i="37" s="1"/>
  <c r="H138" i="37" s="1"/>
  <c r="K263" i="36"/>
  <c r="L263" i="36" s="1"/>
  <c r="G264" i="37" s="1"/>
  <c r="H264" i="37" s="1"/>
  <c r="K18" i="36"/>
  <c r="L18" i="36" s="1"/>
  <c r="G19" i="37" s="1"/>
  <c r="H19" i="37" s="1"/>
  <c r="Q265" i="36"/>
  <c r="R265" i="36" s="1"/>
  <c r="M266" i="37" s="1"/>
  <c r="N266" i="37" s="1"/>
  <c r="Q191" i="36"/>
  <c r="R191" i="36" s="1"/>
  <c r="M192" i="37" s="1"/>
  <c r="N192" i="37" s="1"/>
  <c r="E138" i="33"/>
  <c r="E133" i="33"/>
  <c r="E174" i="33"/>
  <c r="F174" i="33" s="1"/>
  <c r="F174" i="32" s="1"/>
  <c r="E227" i="33"/>
  <c r="E75" i="33"/>
  <c r="E126" i="33"/>
  <c r="Q216" i="36"/>
  <c r="R216" i="36" s="1"/>
  <c r="M217" i="37" s="1"/>
  <c r="N217" i="37" s="1"/>
  <c r="E150" i="33"/>
  <c r="E65" i="33"/>
  <c r="E278" i="33"/>
  <c r="E148" i="33"/>
  <c r="E217" i="33"/>
  <c r="E134" i="33"/>
  <c r="E130" i="33"/>
  <c r="E221" i="33"/>
  <c r="E122" i="33"/>
  <c r="E288" i="33"/>
  <c r="E33" i="33"/>
  <c r="E256" i="33"/>
  <c r="E121" i="33"/>
  <c r="E255" i="33"/>
  <c r="E187" i="33"/>
  <c r="E229" i="33"/>
  <c r="D141" i="35"/>
  <c r="Q141" i="36"/>
  <c r="R141" i="36" s="1"/>
  <c r="M142" i="37" s="1"/>
  <c r="N142" i="37" s="1"/>
  <c r="N131" i="36"/>
  <c r="O131" i="36" s="1"/>
  <c r="J132" i="37" s="1"/>
  <c r="K132" i="37" s="1"/>
  <c r="E286" i="33"/>
  <c r="E287" i="37" s="1"/>
  <c r="E157" i="33"/>
  <c r="E158" i="37" s="1"/>
  <c r="E97" i="33"/>
  <c r="D153" i="35"/>
  <c r="Q153" i="36"/>
  <c r="R153" i="36" s="1"/>
  <c r="M154" i="37" s="1"/>
  <c r="N154" i="37" s="1"/>
  <c r="D67" i="35"/>
  <c r="Q67" i="36"/>
  <c r="R67" i="36" s="1"/>
  <c r="M68" i="37" s="1"/>
  <c r="N68" i="37" s="1"/>
  <c r="N161" i="36"/>
  <c r="O161" i="36" s="1"/>
  <c r="J162" i="37" s="1"/>
  <c r="K162" i="37" s="1"/>
  <c r="N141" i="36"/>
  <c r="O141" i="36" s="1"/>
  <c r="J142" i="37" s="1"/>
  <c r="K142" i="37" s="1"/>
  <c r="N36" i="36"/>
  <c r="O36" i="36" s="1"/>
  <c r="J37" i="37" s="1"/>
  <c r="K37" i="37" s="1"/>
  <c r="E84" i="33"/>
  <c r="E35" i="33"/>
  <c r="E36" i="37" s="1"/>
  <c r="E165" i="33"/>
  <c r="E166" i="37" s="1"/>
  <c r="E25" i="33"/>
  <c r="E153" i="33"/>
  <c r="E267" i="33"/>
  <c r="E180" i="33"/>
  <c r="E123" i="33"/>
  <c r="E206" i="33"/>
  <c r="E188" i="33"/>
  <c r="E189" i="37" s="1"/>
  <c r="E99" i="33"/>
  <c r="E100" i="37" s="1"/>
  <c r="E169" i="33"/>
  <c r="E18" i="33"/>
  <c r="E170" i="33"/>
  <c r="E257" i="33"/>
  <c r="E272" i="33"/>
  <c r="E114" i="33"/>
  <c r="E51" i="33"/>
  <c r="E177" i="33"/>
  <c r="E178" i="37" s="1"/>
  <c r="E41" i="33"/>
  <c r="E173" i="33"/>
  <c r="E10" i="33"/>
  <c r="E218" i="33"/>
  <c r="E129" i="33"/>
  <c r="E213" i="33"/>
  <c r="E194" i="33"/>
  <c r="E195" i="37" s="1"/>
  <c r="E105" i="33"/>
  <c r="E106" i="37" s="1"/>
  <c r="E182" i="33"/>
  <c r="E34" i="33"/>
  <c r="E196" i="33"/>
  <c r="E264" i="33"/>
  <c r="E279" i="33"/>
  <c r="E204" i="33"/>
  <c r="E67" i="33"/>
  <c r="E68" i="37" s="1"/>
  <c r="E190" i="33"/>
  <c r="E191" i="37" s="1"/>
  <c r="E89" i="33"/>
  <c r="E179" i="33"/>
  <c r="E26" i="33"/>
  <c r="E27" i="33"/>
  <c r="E142" i="33"/>
  <c r="E225" i="33"/>
  <c r="E226" i="33"/>
  <c r="E227" i="37" s="1"/>
  <c r="E118" i="33"/>
  <c r="E189" i="33"/>
  <c r="E50" i="33"/>
  <c r="E234" i="33"/>
  <c r="E270" i="33"/>
  <c r="E287" i="33"/>
  <c r="E242" i="33"/>
  <c r="E101" i="33"/>
  <c r="E102" i="37" s="1"/>
  <c r="E197" i="33"/>
  <c r="E198" i="37" s="1"/>
  <c r="E109" i="33"/>
  <c r="E185" i="33"/>
  <c r="E58" i="33"/>
  <c r="E43" i="33"/>
  <c r="F43" i="33" s="1"/>
  <c r="F43" i="32" s="1"/>
  <c r="E149" i="33"/>
  <c r="E238" i="33"/>
  <c r="E254" i="33"/>
  <c r="E255" i="37" s="1"/>
  <c r="E125" i="33"/>
  <c r="E126" i="37" s="1"/>
  <c r="E195" i="33"/>
  <c r="E82" i="33"/>
  <c r="E248" i="33"/>
  <c r="E265" i="33"/>
  <c r="E247" i="33"/>
  <c r="E113" i="33"/>
  <c r="E203" i="33"/>
  <c r="E115" i="33"/>
  <c r="E116" i="37" s="1"/>
  <c r="E198" i="33"/>
  <c r="E74" i="33"/>
  <c r="E59" i="33"/>
  <c r="E161" i="33"/>
  <c r="E92" i="33"/>
  <c r="E17" i="33"/>
  <c r="E131" i="33"/>
  <c r="E214" i="33"/>
  <c r="E215" i="37" s="1"/>
  <c r="E100" i="33"/>
  <c r="E249" i="33"/>
  <c r="E271" i="33"/>
  <c r="E280" i="33"/>
  <c r="E19" i="33"/>
  <c r="E139" i="33"/>
  <c r="E9" i="33"/>
  <c r="E147" i="33"/>
  <c r="E148" i="37" s="1"/>
  <c r="E237" i="33"/>
  <c r="E154" i="33"/>
  <c r="E110" i="33"/>
  <c r="E193" i="33"/>
  <c r="E156" i="33"/>
  <c r="E81" i="33"/>
  <c r="E163" i="33"/>
  <c r="E164" i="37" s="1"/>
  <c r="E233" i="33"/>
  <c r="E234" i="37" s="1"/>
  <c r="E164" i="33"/>
  <c r="E262" i="33"/>
  <c r="E246" i="33"/>
  <c r="E178" i="33"/>
  <c r="D161" i="35"/>
  <c r="Q161" i="36"/>
  <c r="R161" i="36" s="1"/>
  <c r="M162" i="37" s="1"/>
  <c r="N162" i="37" s="1"/>
  <c r="E106" i="33"/>
  <c r="E107" i="37" s="1"/>
  <c r="E98" i="33"/>
  <c r="E211" i="33"/>
  <c r="E14" i="33"/>
  <c r="N233" i="36"/>
  <c r="O233" i="36" s="1"/>
  <c r="J234" i="37" s="1"/>
  <c r="K234" i="37" s="1"/>
  <c r="D184" i="35"/>
  <c r="Q184" i="36"/>
  <c r="R184" i="36" s="1"/>
  <c r="M185" i="37" s="1"/>
  <c r="N185" i="37" s="1"/>
  <c r="N193" i="36"/>
  <c r="O193" i="36" s="1"/>
  <c r="J194" i="37" s="1"/>
  <c r="K194" i="37" s="1"/>
  <c r="D221" i="35"/>
  <c r="Q221" i="36"/>
  <c r="R221" i="36" s="1"/>
  <c r="M222" i="37" s="1"/>
  <c r="N222" i="37" s="1"/>
  <c r="D194" i="35"/>
  <c r="Q194" i="36"/>
  <c r="R194" i="36" s="1"/>
  <c r="M195" i="37" s="1"/>
  <c r="N195" i="37" s="1"/>
  <c r="N153" i="36"/>
  <c r="O153" i="36" s="1"/>
  <c r="J154" i="37" s="1"/>
  <c r="K154" i="37" s="1"/>
  <c r="D131" i="35"/>
  <c r="Q131" i="36"/>
  <c r="R131" i="36" s="1"/>
  <c r="M132" i="37" s="1"/>
  <c r="N132" i="37" s="1"/>
  <c r="D112" i="35"/>
  <c r="Q112" i="36"/>
  <c r="R112" i="36" s="1"/>
  <c r="M113" i="37" s="1"/>
  <c r="N113" i="37" s="1"/>
  <c r="D85" i="35"/>
  <c r="Q85" i="36"/>
  <c r="R85" i="36" s="1"/>
  <c r="M86" i="37" s="1"/>
  <c r="N86" i="37" s="1"/>
  <c r="N271" i="36"/>
  <c r="O271" i="36" s="1"/>
  <c r="J272" i="37" s="1"/>
  <c r="K272" i="37" s="1"/>
  <c r="N197" i="36"/>
  <c r="O197" i="36" s="1"/>
  <c r="J198" i="37" s="1"/>
  <c r="K198" i="37" s="1"/>
  <c r="D152" i="35"/>
  <c r="Q152" i="36"/>
  <c r="R152" i="36" s="1"/>
  <c r="M153" i="37" s="1"/>
  <c r="N153" i="37" s="1"/>
  <c r="D115" i="35"/>
  <c r="Q115" i="36"/>
  <c r="R115" i="36" s="1"/>
  <c r="M116" i="37" s="1"/>
  <c r="N116" i="37" s="1"/>
  <c r="D63" i="35"/>
  <c r="Q63" i="36"/>
  <c r="R63" i="36" s="1"/>
  <c r="M64" i="37" s="1"/>
  <c r="N64" i="37" s="1"/>
  <c r="N205" i="36"/>
  <c r="O205" i="36" s="1"/>
  <c r="J206" i="37" s="1"/>
  <c r="K206" i="37" s="1"/>
  <c r="N138" i="36"/>
  <c r="O138" i="36" s="1"/>
  <c r="J139" i="37" s="1"/>
  <c r="K139" i="37" s="1"/>
  <c r="N115" i="36"/>
  <c r="O115" i="36" s="1"/>
  <c r="J116" i="37" s="1"/>
  <c r="K116" i="37" s="1"/>
  <c r="N52" i="36"/>
  <c r="O52" i="36" s="1"/>
  <c r="J53" i="37" s="1"/>
  <c r="K53" i="37" s="1"/>
  <c r="D33" i="35"/>
  <c r="Q33" i="36"/>
  <c r="R33" i="36" s="1"/>
  <c r="M34" i="37" s="1"/>
  <c r="N34" i="37" s="1"/>
  <c r="N254" i="36"/>
  <c r="O254" i="36" s="1"/>
  <c r="J255" i="37" s="1"/>
  <c r="K255" i="37" s="1"/>
  <c r="N253" i="36"/>
  <c r="O253" i="36" s="1"/>
  <c r="J254" i="37" s="1"/>
  <c r="K254" i="37" s="1"/>
  <c r="N102" i="36"/>
  <c r="O102" i="36" s="1"/>
  <c r="J103" i="37" s="1"/>
  <c r="K103" i="37" s="1"/>
  <c r="D59" i="35"/>
  <c r="Q59" i="36"/>
  <c r="R59" i="36" s="1"/>
  <c r="M60" i="37" s="1"/>
  <c r="N60" i="37" s="1"/>
  <c r="D123" i="35"/>
  <c r="Q123" i="36"/>
  <c r="R123" i="36" s="1"/>
  <c r="M124" i="37" s="1"/>
  <c r="N124" i="37" s="1"/>
  <c r="N8" i="36"/>
  <c r="O8" i="36" s="1"/>
  <c r="J9" i="37" s="1"/>
  <c r="K9" i="37" s="1"/>
  <c r="N92" i="36"/>
  <c r="O92" i="36" s="1"/>
  <c r="J93" i="37" s="1"/>
  <c r="K93" i="37" s="1"/>
  <c r="D98" i="35"/>
  <c r="Q98" i="36"/>
  <c r="R98" i="36" s="1"/>
  <c r="M99" i="37" s="1"/>
  <c r="N99" i="37" s="1"/>
  <c r="D254" i="35"/>
  <c r="Q254" i="36"/>
  <c r="R254" i="36" s="1"/>
  <c r="M255" i="37" s="1"/>
  <c r="N255" i="37" s="1"/>
  <c r="D285" i="35"/>
  <c r="Q285" i="36"/>
  <c r="R285" i="36" s="1"/>
  <c r="M286" i="37" s="1"/>
  <c r="N286" i="37" s="1"/>
  <c r="D253" i="35"/>
  <c r="Q253" i="36"/>
  <c r="R253" i="36" s="1"/>
  <c r="M254" i="37" s="1"/>
  <c r="N254" i="37" s="1"/>
  <c r="N171" i="36"/>
  <c r="O171" i="36" s="1"/>
  <c r="J172" i="37" s="1"/>
  <c r="K172" i="37" s="1"/>
  <c r="N154" i="36"/>
  <c r="O154" i="36" s="1"/>
  <c r="J155" i="37" s="1"/>
  <c r="K155" i="37" s="1"/>
  <c r="N123" i="36"/>
  <c r="O123" i="36" s="1"/>
  <c r="J124" i="37" s="1"/>
  <c r="K124" i="37" s="1"/>
  <c r="N9" i="36"/>
  <c r="O9" i="36" s="1"/>
  <c r="J10" i="37" s="1"/>
  <c r="K10" i="37" s="1"/>
  <c r="N272" i="36"/>
  <c r="O272" i="36" s="1"/>
  <c r="J273" i="37" s="1"/>
  <c r="K273" i="37" s="1"/>
  <c r="N249" i="36"/>
  <c r="O249" i="36" s="1"/>
  <c r="J250" i="37" s="1"/>
  <c r="K250" i="37" s="1"/>
  <c r="N221" i="36"/>
  <c r="O221" i="36" s="1"/>
  <c r="J222" i="37" s="1"/>
  <c r="K222" i="37" s="1"/>
  <c r="N194" i="36"/>
  <c r="O194" i="36" s="1"/>
  <c r="J195" i="37" s="1"/>
  <c r="K195" i="37" s="1"/>
  <c r="D154" i="35"/>
  <c r="Q154" i="36"/>
  <c r="R154" i="36" s="1"/>
  <c r="M155" i="37" s="1"/>
  <c r="N155" i="37" s="1"/>
  <c r="N57" i="36"/>
  <c r="O57" i="36" s="1"/>
  <c r="J58" i="37" s="1"/>
  <c r="K58" i="37" s="1"/>
  <c r="N112" i="36"/>
  <c r="O112" i="36" s="1"/>
  <c r="J113" i="37" s="1"/>
  <c r="K113" i="37" s="1"/>
  <c r="N108" i="36"/>
  <c r="O108" i="36" s="1"/>
  <c r="J109" i="37" s="1"/>
  <c r="K109" i="37" s="1"/>
  <c r="D214" i="35"/>
  <c r="Q214" i="36"/>
  <c r="R214" i="36" s="1"/>
  <c r="M215" i="37" s="1"/>
  <c r="N215" i="37" s="1"/>
  <c r="E86" i="33"/>
  <c r="E87" i="37" s="1"/>
  <c r="E181" i="33"/>
  <c r="E182" i="37" s="1"/>
  <c r="E117" i="33"/>
  <c r="E11" i="33"/>
  <c r="E90" i="33"/>
  <c r="E230" i="33"/>
  <c r="E166" i="33"/>
  <c r="E102" i="33"/>
  <c r="E103" i="37" s="1"/>
  <c r="E235" i="33"/>
  <c r="E236" i="37" s="1"/>
  <c r="E171" i="33"/>
  <c r="E172" i="37" s="1"/>
  <c r="E107" i="33"/>
  <c r="E3" i="33"/>
  <c r="E146" i="33"/>
  <c r="E284" i="33"/>
  <c r="E276" i="33"/>
  <c r="E277" i="37" s="1"/>
  <c r="E268" i="33"/>
  <c r="E269" i="37" s="1"/>
  <c r="E260" i="33"/>
  <c r="E261" i="37" s="1"/>
  <c r="E252" i="33"/>
  <c r="E253" i="37" s="1"/>
  <c r="E281" i="33"/>
  <c r="E273" i="33"/>
  <c r="E283" i="33"/>
  <c r="E284" i="37" s="1"/>
  <c r="E275" i="33"/>
  <c r="E259" i="33"/>
  <c r="E260" i="37" s="1"/>
  <c r="E251" i="33"/>
  <c r="E252" i="37" s="1"/>
  <c r="E285" i="33"/>
  <c r="E286" i="37" s="1"/>
  <c r="E277" i="33"/>
  <c r="E278" i="37" s="1"/>
  <c r="E282" i="33"/>
  <c r="E274" i="33"/>
  <c r="E258" i="33"/>
  <c r="E250" i="33"/>
  <c r="E253" i="33"/>
  <c r="E254" i="37" s="1"/>
  <c r="E93" i="33"/>
  <c r="E85" i="33"/>
  <c r="E86" i="37" s="1"/>
  <c r="E77" i="33"/>
  <c r="E78" i="37" s="1"/>
  <c r="E69" i="33"/>
  <c r="E61" i="33"/>
  <c r="E53" i="33"/>
  <c r="E45" i="33"/>
  <c r="E37" i="33"/>
  <c r="E29" i="33"/>
  <c r="E30" i="37" s="1"/>
  <c r="E21" i="33"/>
  <c r="E22" i="37" s="1"/>
  <c r="E13" i="33"/>
  <c r="E5" i="33"/>
  <c r="E245" i="33"/>
  <c r="E239" i="33"/>
  <c r="E231" i="33"/>
  <c r="E232" i="37" s="1"/>
  <c r="E223" i="33"/>
  <c r="E224" i="37" s="1"/>
  <c r="E215" i="33"/>
  <c r="E216" i="37" s="1"/>
  <c r="E207" i="33"/>
  <c r="E208" i="37" s="1"/>
  <c r="E199" i="33"/>
  <c r="E200" i="37" s="1"/>
  <c r="E191" i="33"/>
  <c r="E183" i="33"/>
  <c r="E175" i="33"/>
  <c r="E167" i="33"/>
  <c r="E168" i="37" s="1"/>
  <c r="E159" i="33"/>
  <c r="E160" i="37" s="1"/>
  <c r="E151" i="33"/>
  <c r="E152" i="37" s="1"/>
  <c r="E143" i="33"/>
  <c r="E135" i="33"/>
  <c r="E127" i="33"/>
  <c r="E119" i="33"/>
  <c r="E111" i="33"/>
  <c r="E103" i="33"/>
  <c r="E104" i="37" s="1"/>
  <c r="E95" i="33"/>
  <c r="E96" i="37" s="1"/>
  <c r="E236" i="33"/>
  <c r="E237" i="37" s="1"/>
  <c r="E228" i="33"/>
  <c r="E229" i="37" s="1"/>
  <c r="E220" i="33"/>
  <c r="E221" i="37" s="1"/>
  <c r="E212" i="33"/>
  <c r="E140" i="33"/>
  <c r="E132" i="33"/>
  <c r="E124" i="33"/>
  <c r="E116" i="33"/>
  <c r="E117" i="37" s="1"/>
  <c r="E76" i="33"/>
  <c r="E77" i="37" s="1"/>
  <c r="E68" i="33"/>
  <c r="E60" i="33"/>
  <c r="E61" i="37" s="1"/>
  <c r="E52" i="33"/>
  <c r="E44" i="33"/>
  <c r="E36" i="33"/>
  <c r="E28" i="33"/>
  <c r="E20" i="33"/>
  <c r="E12" i="33"/>
  <c r="E13" i="37" s="1"/>
  <c r="E4" i="33"/>
  <c r="E5" i="37" s="1"/>
  <c r="E269" i="33"/>
  <c r="E270" i="37" s="1"/>
  <c r="E244" i="33"/>
  <c r="E70" i="33"/>
  <c r="E62" i="33"/>
  <c r="E54" i="33"/>
  <c r="E46" i="33"/>
  <c r="E47" i="37" s="1"/>
  <c r="E38" i="33"/>
  <c r="E39" i="37" s="1"/>
  <c r="E30" i="33"/>
  <c r="E22" i="33"/>
  <c r="E23" i="37" s="1"/>
  <c r="E6" i="33"/>
  <c r="E261" i="33"/>
  <c r="E262" i="37" s="1"/>
  <c r="E243" i="33"/>
  <c r="E244" i="37" s="1"/>
  <c r="E240" i="33"/>
  <c r="E208" i="33"/>
  <c r="E176" i="33"/>
  <c r="E177" i="37" s="1"/>
  <c r="E144" i="33"/>
  <c r="E145" i="37" s="1"/>
  <c r="E112" i="33"/>
  <c r="E113" i="37" s="1"/>
  <c r="E87" i="33"/>
  <c r="E71" i="33"/>
  <c r="E55" i="33"/>
  <c r="E39" i="33"/>
  <c r="E40" i="37" s="1"/>
  <c r="E23" i="33"/>
  <c r="E24" i="37" s="1"/>
  <c r="E7" i="33"/>
  <c r="E8" i="37" s="1"/>
  <c r="E232" i="33"/>
  <c r="E200" i="33"/>
  <c r="E201" i="37" s="1"/>
  <c r="E168" i="33"/>
  <c r="E136" i="33"/>
  <c r="E104" i="33"/>
  <c r="E80" i="33"/>
  <c r="E64" i="33"/>
  <c r="E48" i="33"/>
  <c r="E49" i="37" s="1"/>
  <c r="E32" i="33"/>
  <c r="E33" i="37" s="1"/>
  <c r="E16" i="33"/>
  <c r="E224" i="33"/>
  <c r="E192" i="33"/>
  <c r="E160" i="33"/>
  <c r="E128" i="33"/>
  <c r="E96" i="33"/>
  <c r="E79" i="33"/>
  <c r="E80" i="37" s="1"/>
  <c r="E63" i="33"/>
  <c r="E64" i="37" s="1"/>
  <c r="E47" i="33"/>
  <c r="E31" i="33"/>
  <c r="E15" i="33"/>
  <c r="E216" i="33"/>
  <c r="E88" i="33"/>
  <c r="E72" i="33"/>
  <c r="E184" i="33"/>
  <c r="E185" i="37" s="1"/>
  <c r="E56" i="33"/>
  <c r="E57" i="37" s="1"/>
  <c r="E40" i="33"/>
  <c r="E41" i="37" s="1"/>
  <c r="E152" i="33"/>
  <c r="E24" i="33"/>
  <c r="E8" i="33"/>
  <c r="E120" i="33"/>
  <c r="E108" i="33"/>
  <c r="E73" i="33"/>
  <c r="E74" i="37" s="1"/>
  <c r="E222" i="33"/>
  <c r="E223" i="37" s="1"/>
  <c r="E158" i="33"/>
  <c r="E159" i="37" s="1"/>
  <c r="E94" i="33"/>
  <c r="E210" i="33"/>
  <c r="E78" i="33"/>
  <c r="F288" i="33"/>
  <c r="F288" i="32" s="1"/>
  <c r="F241" i="33"/>
  <c r="F241" i="32" s="1"/>
  <c r="J241" i="32" s="1"/>
  <c r="F65" i="33"/>
  <c r="F65" i="32" s="1"/>
  <c r="F203" i="33"/>
  <c r="F203" i="32" s="1"/>
  <c r="F229" i="33"/>
  <c r="F229" i="32" s="1"/>
  <c r="E266" i="33"/>
  <c r="E267" i="37" s="1"/>
  <c r="E263" i="33"/>
  <c r="E264" i="37" s="1"/>
  <c r="E202" i="33"/>
  <c r="E203" i="37" s="1"/>
  <c r="E66" i="33"/>
  <c r="E67" i="37" s="1"/>
  <c r="E201" i="33"/>
  <c r="E202" i="37" s="1"/>
  <c r="E137" i="33"/>
  <c r="E138" i="37" s="1"/>
  <c r="E49" i="33"/>
  <c r="E50" i="37" s="1"/>
  <c r="E162" i="33"/>
  <c r="E163" i="37" s="1"/>
  <c r="E219" i="33"/>
  <c r="E220" i="37" s="1"/>
  <c r="E155" i="33"/>
  <c r="E156" i="37" s="1"/>
  <c r="E91" i="33"/>
  <c r="E92" i="37" s="1"/>
  <c r="E186" i="33"/>
  <c r="E187" i="37" s="1"/>
  <c r="E42" i="33"/>
  <c r="E43" i="37" s="1"/>
  <c r="E205" i="33"/>
  <c r="E206" i="37" s="1"/>
  <c r="E141" i="33"/>
  <c r="E142" i="37" s="1"/>
  <c r="E57" i="33"/>
  <c r="E58" i="37" s="1"/>
  <c r="E209" i="33"/>
  <c r="E210" i="37" s="1"/>
  <c r="E145" i="33"/>
  <c r="E146" i="37" s="1"/>
  <c r="E83" i="33"/>
  <c r="E84" i="37" s="1"/>
  <c r="E172" i="33"/>
  <c r="E173" i="37" s="1"/>
  <c r="E265" i="36" l="1"/>
  <c r="E266" i="37"/>
  <c r="E133" i="36"/>
  <c r="E134" i="37"/>
  <c r="E224" i="36"/>
  <c r="E225" i="37"/>
  <c r="E6" i="36"/>
  <c r="E7" i="37"/>
  <c r="E20" i="36"/>
  <c r="E21" i="37"/>
  <c r="E212" i="36"/>
  <c r="E213" i="37"/>
  <c r="E5" i="36"/>
  <c r="E6" i="37"/>
  <c r="E281" i="36"/>
  <c r="E282" i="37"/>
  <c r="E166" i="36"/>
  <c r="E167" i="37"/>
  <c r="E154" i="36"/>
  <c r="E155" i="37"/>
  <c r="E17" i="36"/>
  <c r="E18" i="37"/>
  <c r="E82" i="36"/>
  <c r="E83" i="37"/>
  <c r="E242" i="36"/>
  <c r="E243" i="37"/>
  <c r="E179" i="36"/>
  <c r="E180" i="37"/>
  <c r="E213" i="36"/>
  <c r="E214" i="37"/>
  <c r="E18" i="36"/>
  <c r="E19" i="37"/>
  <c r="E84" i="36"/>
  <c r="E85" i="37"/>
  <c r="E134" i="36"/>
  <c r="E135" i="37"/>
  <c r="E138" i="36"/>
  <c r="E139" i="37"/>
  <c r="H4" i="37"/>
  <c r="E110" i="36"/>
  <c r="E111" i="37"/>
  <c r="E88" i="36"/>
  <c r="E89" i="37"/>
  <c r="E28" i="36"/>
  <c r="E29" i="37"/>
  <c r="E13" i="36"/>
  <c r="E14" i="37"/>
  <c r="E250" i="36"/>
  <c r="E251" i="37"/>
  <c r="E230" i="36"/>
  <c r="E231" i="37"/>
  <c r="E237" i="36"/>
  <c r="E238" i="37"/>
  <c r="E92" i="36"/>
  <c r="E93" i="37"/>
  <c r="E195" i="36"/>
  <c r="E196" i="37"/>
  <c r="E287" i="36"/>
  <c r="E288" i="37"/>
  <c r="E89" i="36"/>
  <c r="E90" i="37"/>
  <c r="E129" i="36"/>
  <c r="E130" i="37"/>
  <c r="E169" i="36"/>
  <c r="E170" i="37"/>
  <c r="E217" i="36"/>
  <c r="E218" i="37"/>
  <c r="E27" i="36"/>
  <c r="E28" i="37"/>
  <c r="E248" i="36"/>
  <c r="E249" i="37"/>
  <c r="E130" i="36"/>
  <c r="E131" i="37"/>
  <c r="E36" i="36"/>
  <c r="E37" i="37"/>
  <c r="E178" i="36"/>
  <c r="E179" i="37"/>
  <c r="E161" i="36"/>
  <c r="E162" i="37"/>
  <c r="E270" i="36"/>
  <c r="E271" i="37"/>
  <c r="E218" i="36"/>
  <c r="E219" i="37"/>
  <c r="E229" i="36"/>
  <c r="E230" i="37"/>
  <c r="E148" i="36"/>
  <c r="E149" i="37"/>
  <c r="E78" i="36"/>
  <c r="E79" i="37"/>
  <c r="E93" i="36"/>
  <c r="E94" i="37"/>
  <c r="E258" i="36"/>
  <c r="E259" i="37"/>
  <c r="E71" i="36"/>
  <c r="E72" i="37"/>
  <c r="E44" i="36"/>
  <c r="E45" i="37"/>
  <c r="E183" i="36"/>
  <c r="E184" i="37"/>
  <c r="E274" i="36"/>
  <c r="E275" i="37"/>
  <c r="E11" i="36"/>
  <c r="E12" i="37"/>
  <c r="E246" i="36"/>
  <c r="E247" i="37"/>
  <c r="E9" i="36"/>
  <c r="E10" i="37"/>
  <c r="E59" i="36"/>
  <c r="E60" i="37"/>
  <c r="E234" i="36"/>
  <c r="E235" i="37"/>
  <c r="E10" i="36"/>
  <c r="E11" i="37"/>
  <c r="E187" i="36"/>
  <c r="E188" i="37"/>
  <c r="E278" i="36"/>
  <c r="E279" i="37"/>
  <c r="E87" i="36"/>
  <c r="E88" i="37"/>
  <c r="E52" i="36"/>
  <c r="E53" i="37"/>
  <c r="E191" i="36"/>
  <c r="E192" i="37"/>
  <c r="E282" i="36"/>
  <c r="E283" i="37"/>
  <c r="E117" i="36"/>
  <c r="E118" i="37"/>
  <c r="E262" i="36"/>
  <c r="E263" i="37"/>
  <c r="E139" i="36"/>
  <c r="E140" i="37"/>
  <c r="E74" i="36"/>
  <c r="E75" i="37"/>
  <c r="E238" i="36"/>
  <c r="E239" i="37"/>
  <c r="E50" i="36"/>
  <c r="E51" i="37"/>
  <c r="E204" i="36"/>
  <c r="E205" i="37"/>
  <c r="E173" i="36"/>
  <c r="E174" i="37"/>
  <c r="E206" i="36"/>
  <c r="E207" i="37"/>
  <c r="E255" i="36"/>
  <c r="E256" i="37"/>
  <c r="E65" i="36"/>
  <c r="E66" i="37"/>
  <c r="E232" i="36"/>
  <c r="E233" i="37"/>
  <c r="E132" i="36"/>
  <c r="E133" i="37"/>
  <c r="E257" i="36"/>
  <c r="E258" i="37"/>
  <c r="E210" i="36"/>
  <c r="E211" i="37"/>
  <c r="E245" i="36"/>
  <c r="E246" i="37"/>
  <c r="E26" i="36"/>
  <c r="E27" i="37"/>
  <c r="E94" i="36"/>
  <c r="E95" i="37"/>
  <c r="E30" i="36"/>
  <c r="E31" i="37"/>
  <c r="E64" i="36"/>
  <c r="E65" i="37"/>
  <c r="E37" i="36"/>
  <c r="E38" i="37"/>
  <c r="E120" i="36"/>
  <c r="E121" i="37"/>
  <c r="E47" i="36"/>
  <c r="E48" i="37"/>
  <c r="E80" i="36"/>
  <c r="E81" i="37"/>
  <c r="E54" i="36"/>
  <c r="E55" i="37"/>
  <c r="E45" i="36"/>
  <c r="E46" i="37"/>
  <c r="E284" i="36"/>
  <c r="E285" i="37"/>
  <c r="E164" i="36"/>
  <c r="E165" i="37"/>
  <c r="E19" i="36"/>
  <c r="E20" i="37"/>
  <c r="E198" i="36"/>
  <c r="E199" i="37"/>
  <c r="E149" i="36"/>
  <c r="E150" i="37"/>
  <c r="E189" i="36"/>
  <c r="E190" i="37"/>
  <c r="E279" i="36"/>
  <c r="E280" i="37"/>
  <c r="E41" i="36"/>
  <c r="E42" i="37"/>
  <c r="E123" i="36"/>
  <c r="E124" i="37"/>
  <c r="E121" i="36"/>
  <c r="E122" i="37"/>
  <c r="E150" i="36"/>
  <c r="E151" i="37"/>
  <c r="E273" i="36"/>
  <c r="E274" i="37"/>
  <c r="E131" i="36"/>
  <c r="E132" i="37"/>
  <c r="E170" i="36"/>
  <c r="E171" i="37"/>
  <c r="E104" i="36"/>
  <c r="E105" i="37"/>
  <c r="E146" i="36"/>
  <c r="E147" i="37"/>
  <c r="E280" i="36"/>
  <c r="E281" i="37"/>
  <c r="E43" i="36"/>
  <c r="E44" i="37"/>
  <c r="E118" i="36"/>
  <c r="E119" i="37"/>
  <c r="E264" i="36"/>
  <c r="E265" i="37"/>
  <c r="E180" i="36"/>
  <c r="E181" i="37"/>
  <c r="E256" i="36"/>
  <c r="E257" i="37"/>
  <c r="E160" i="36"/>
  <c r="E161" i="37"/>
  <c r="E174" i="36"/>
  <c r="E175" i="37"/>
  <c r="E140" i="36"/>
  <c r="E141" i="37"/>
  <c r="E72" i="36"/>
  <c r="E73" i="37"/>
  <c r="E16" i="36"/>
  <c r="E17" i="37"/>
  <c r="E55" i="36"/>
  <c r="E56" i="37"/>
  <c r="E90" i="36"/>
  <c r="E91" i="37"/>
  <c r="E15" i="36"/>
  <c r="E16" i="37"/>
  <c r="E108" i="36"/>
  <c r="E109" i="37"/>
  <c r="E8" i="36"/>
  <c r="E9" i="37"/>
  <c r="E62" i="36"/>
  <c r="E63" i="37"/>
  <c r="E61" i="36"/>
  <c r="E62" i="37"/>
  <c r="E3" i="36"/>
  <c r="E4" i="37"/>
  <c r="E271" i="36"/>
  <c r="E272" i="37"/>
  <c r="E203" i="36"/>
  <c r="E204" i="37"/>
  <c r="E58" i="36"/>
  <c r="E59" i="37"/>
  <c r="E196" i="36"/>
  <c r="E197" i="37"/>
  <c r="E51" i="36"/>
  <c r="E52" i="37"/>
  <c r="E267" i="36"/>
  <c r="E268" i="37"/>
  <c r="E33" i="36"/>
  <c r="E34" i="37"/>
  <c r="E126" i="36"/>
  <c r="E127" i="37"/>
  <c r="E143" i="36"/>
  <c r="E144" i="37"/>
  <c r="E98" i="36"/>
  <c r="E99" i="37"/>
  <c r="E175" i="36"/>
  <c r="E176" i="37"/>
  <c r="E31" i="36"/>
  <c r="E32" i="37"/>
  <c r="E111" i="36"/>
  <c r="E112" i="37"/>
  <c r="E70" i="36"/>
  <c r="E71" i="37"/>
  <c r="E119" i="36"/>
  <c r="E120" i="37"/>
  <c r="E96" i="36"/>
  <c r="E97" i="37"/>
  <c r="E244" i="36"/>
  <c r="E245" i="37"/>
  <c r="E127" i="36"/>
  <c r="E128" i="37"/>
  <c r="E107" i="36"/>
  <c r="E108" i="37"/>
  <c r="E14" i="36"/>
  <c r="E15" i="37"/>
  <c r="E81" i="36"/>
  <c r="E82" i="37"/>
  <c r="E249" i="36"/>
  <c r="E250" i="37"/>
  <c r="E113" i="36"/>
  <c r="E114" i="37"/>
  <c r="E185" i="36"/>
  <c r="E186" i="37"/>
  <c r="E225" i="36"/>
  <c r="E226" i="37"/>
  <c r="E34" i="36"/>
  <c r="E35" i="37"/>
  <c r="E114" i="36"/>
  <c r="E115" i="37"/>
  <c r="E153" i="36"/>
  <c r="E154" i="37"/>
  <c r="E97" i="36"/>
  <c r="E98" i="37"/>
  <c r="E288" i="36"/>
  <c r="E289" i="37"/>
  <c r="E75" i="36"/>
  <c r="E76" i="37"/>
  <c r="E239" i="36"/>
  <c r="E240" i="37"/>
  <c r="E193" i="36"/>
  <c r="E194" i="37"/>
  <c r="E221" i="36"/>
  <c r="E222" i="37"/>
  <c r="E192" i="36"/>
  <c r="E193" i="37"/>
  <c r="E216" i="36"/>
  <c r="E217" i="37"/>
  <c r="F166" i="33"/>
  <c r="F166" i="32" s="1"/>
  <c r="G166" i="32" s="1"/>
  <c r="I166" i="32" s="1"/>
  <c r="E68" i="36"/>
  <c r="E69" i="37"/>
  <c r="E53" i="36"/>
  <c r="E54" i="37"/>
  <c r="E24" i="36"/>
  <c r="E25" i="37"/>
  <c r="E136" i="36"/>
  <c r="E137" i="37"/>
  <c r="F218" i="33"/>
  <c r="F218" i="32" s="1"/>
  <c r="E152" i="36"/>
  <c r="E153" i="37"/>
  <c r="E168" i="36"/>
  <c r="E169" i="37"/>
  <c r="E208" i="36"/>
  <c r="E209" i="37"/>
  <c r="E69" i="36"/>
  <c r="E70" i="37"/>
  <c r="E128" i="36"/>
  <c r="E129" i="37"/>
  <c r="E240" i="36"/>
  <c r="E241" i="37"/>
  <c r="E124" i="36"/>
  <c r="E125" i="37"/>
  <c r="E135" i="36"/>
  <c r="E136" i="37"/>
  <c r="E275" i="36"/>
  <c r="E276" i="37"/>
  <c r="E211" i="36"/>
  <c r="E212" i="37"/>
  <c r="E156" i="36"/>
  <c r="E157" i="37"/>
  <c r="E100" i="36"/>
  <c r="E101" i="37"/>
  <c r="E247" i="36"/>
  <c r="E248" i="37"/>
  <c r="E109" i="36"/>
  <c r="E110" i="37"/>
  <c r="E142" i="36"/>
  <c r="E143" i="37"/>
  <c r="E182" i="36"/>
  <c r="E183" i="37"/>
  <c r="E272" i="36"/>
  <c r="E273" i="37"/>
  <c r="E25" i="36"/>
  <c r="E26" i="37"/>
  <c r="E122" i="36"/>
  <c r="E123" i="37"/>
  <c r="E227" i="36"/>
  <c r="E228" i="37"/>
  <c r="F217" i="33"/>
  <c r="F217" i="32" s="1"/>
  <c r="G217" i="32" s="1"/>
  <c r="I217" i="32" s="1"/>
  <c r="F55" i="33"/>
  <c r="F55" i="32" s="1"/>
  <c r="V55" i="36" s="1"/>
  <c r="W55" i="36" s="1"/>
  <c r="P56" i="37" s="1"/>
  <c r="Q56" i="37" s="1"/>
  <c r="F287" i="33"/>
  <c r="F287" i="32" s="1"/>
  <c r="V287" i="36" s="1"/>
  <c r="W287" i="36" s="1"/>
  <c r="P288" i="37" s="1"/>
  <c r="Q288" i="37" s="1"/>
  <c r="F16" i="33"/>
  <c r="F16" i="32" s="1"/>
  <c r="F150" i="33"/>
  <c r="F150" i="32" s="1"/>
  <c r="F153" i="33"/>
  <c r="F153" i="32" s="1"/>
  <c r="J153" i="32" s="1"/>
  <c r="F239" i="33"/>
  <c r="F239" i="32" s="1"/>
  <c r="G239" i="32" s="1"/>
  <c r="I239" i="32" s="1"/>
  <c r="F179" i="33"/>
  <c r="F179" i="32" s="1"/>
  <c r="V179" i="36" s="1"/>
  <c r="W179" i="36" s="1"/>
  <c r="P180" i="37" s="1"/>
  <c r="Q180" i="37" s="1"/>
  <c r="F249" i="33"/>
  <c r="F249" i="32" s="1"/>
  <c r="J249" i="32" s="1"/>
  <c r="F34" i="33"/>
  <c r="F34" i="32" s="1"/>
  <c r="V34" i="36" s="1"/>
  <c r="W34" i="36" s="1"/>
  <c r="P35" i="37" s="1"/>
  <c r="Q35" i="37" s="1"/>
  <c r="F138" i="33"/>
  <c r="F138" i="32" s="1"/>
  <c r="J138" i="32" s="1"/>
  <c r="K138" i="32" s="1"/>
  <c r="D138" i="34" s="1"/>
  <c r="F78" i="33"/>
  <c r="F78" i="32" s="1"/>
  <c r="G78" i="32" s="1"/>
  <c r="I78" i="32" s="1"/>
  <c r="F64" i="33"/>
  <c r="F64" i="32" s="1"/>
  <c r="J64" i="32" s="1"/>
  <c r="K64" i="32" s="1"/>
  <c r="D64" i="34" s="1"/>
  <c r="F11" i="33"/>
  <c r="F11" i="32" s="1"/>
  <c r="V11" i="36" s="1"/>
  <c r="W11" i="36" s="1"/>
  <c r="P12" i="37" s="1"/>
  <c r="Q12" i="37" s="1"/>
  <c r="F187" i="33"/>
  <c r="F187" i="32" s="1"/>
  <c r="G187" i="32" s="1"/>
  <c r="I187" i="32" s="1"/>
  <c r="F109" i="33"/>
  <c r="F109" i="32" s="1"/>
  <c r="G109" i="32" s="1"/>
  <c r="H109" i="32" s="1"/>
  <c r="F182" i="33"/>
  <c r="F182" i="32" s="1"/>
  <c r="G182" i="32" s="1"/>
  <c r="F89" i="33"/>
  <c r="F89" i="32" s="1"/>
  <c r="G89" i="32" s="1"/>
  <c r="F232" i="33"/>
  <c r="F232" i="32" s="1"/>
  <c r="G232" i="32" s="1"/>
  <c r="H232" i="32" s="1"/>
  <c r="F143" i="33"/>
  <c r="F143" i="32" s="1"/>
  <c r="G143" i="32" s="1"/>
  <c r="I143" i="32" s="1"/>
  <c r="F211" i="33"/>
  <c r="F211" i="32" s="1"/>
  <c r="V211" i="36" s="1"/>
  <c r="W211" i="36" s="1"/>
  <c r="P212" i="37" s="1"/>
  <c r="Q212" i="37" s="1"/>
  <c r="F169" i="33"/>
  <c r="F169" i="32" s="1"/>
  <c r="G169" i="32" s="1"/>
  <c r="I169" i="32" s="1"/>
  <c r="F237" i="33"/>
  <c r="F237" i="32" s="1"/>
  <c r="V237" i="36" s="1"/>
  <c r="W237" i="36" s="1"/>
  <c r="P238" i="37" s="1"/>
  <c r="Q238" i="37" s="1"/>
  <c r="F30" i="33"/>
  <c r="F30" i="32" s="1"/>
  <c r="G30" i="32" s="1"/>
  <c r="I30" i="32" s="1"/>
  <c r="F198" i="33"/>
  <c r="F198" i="32" s="1"/>
  <c r="G198" i="32" s="1"/>
  <c r="F195" i="33"/>
  <c r="F195" i="32" s="1"/>
  <c r="V195" i="36" s="1"/>
  <c r="W195" i="36" s="1"/>
  <c r="P196" i="37" s="1"/>
  <c r="Q196" i="37" s="1"/>
  <c r="F68" i="33"/>
  <c r="F68" i="32" s="1"/>
  <c r="V68" i="36" s="1"/>
  <c r="W68" i="36" s="1"/>
  <c r="P69" i="37" s="1"/>
  <c r="Q69" i="37" s="1"/>
  <c r="F98" i="33"/>
  <c r="F98" i="32" s="1"/>
  <c r="J98" i="32" s="1"/>
  <c r="K98" i="32" s="1"/>
  <c r="D98" i="34" s="1"/>
  <c r="F13" i="33"/>
  <c r="F13" i="32" s="1"/>
  <c r="G13" i="32" s="1"/>
  <c r="F135" i="33"/>
  <c r="F135" i="32" s="1"/>
  <c r="G135" i="32" s="1"/>
  <c r="F51" i="33"/>
  <c r="F51" i="32" s="1"/>
  <c r="G51" i="32" s="1"/>
  <c r="F118" i="33"/>
  <c r="F118" i="32" s="1"/>
  <c r="G118" i="32" s="1"/>
  <c r="H118" i="32" s="1"/>
  <c r="F122" i="33"/>
  <c r="F122" i="32" s="1"/>
  <c r="V122" i="36" s="1"/>
  <c r="W122" i="36" s="1"/>
  <c r="P123" i="37" s="1"/>
  <c r="Q123" i="37" s="1"/>
  <c r="F93" i="33"/>
  <c r="F93" i="32" s="1"/>
  <c r="G93" i="32" s="1"/>
  <c r="F9" i="33"/>
  <c r="F9" i="32" s="1"/>
  <c r="J9" i="32" s="1"/>
  <c r="K9" i="32" s="1"/>
  <c r="D9" i="34" s="1"/>
  <c r="F189" i="33"/>
  <c r="F189" i="32" s="1"/>
  <c r="G189" i="32" s="1"/>
  <c r="F131" i="33"/>
  <c r="F131" i="32" s="1"/>
  <c r="J131" i="32" s="1"/>
  <c r="K131" i="32" s="1"/>
  <c r="D131" i="34" s="1"/>
  <c r="F25" i="33"/>
  <c r="F25" i="32" s="1"/>
  <c r="G25" i="32" s="1"/>
  <c r="H25" i="32" s="1"/>
  <c r="F100" i="33"/>
  <c r="F100" i="32" s="1"/>
  <c r="G100" i="32" s="1"/>
  <c r="H100" i="32" s="1"/>
  <c r="F221" i="33"/>
  <c r="F221" i="32" s="1"/>
  <c r="J221" i="32" s="1"/>
  <c r="F126" i="33"/>
  <c r="F126" i="32" s="1"/>
  <c r="G126" i="32" s="1"/>
  <c r="I126" i="32" s="1"/>
  <c r="F41" i="33"/>
  <c r="F41" i="32" s="1"/>
  <c r="J41" i="32" s="1"/>
  <c r="K41" i="32" s="1"/>
  <c r="D41" i="34" s="1"/>
  <c r="F164" i="33"/>
  <c r="F164" i="32" s="1"/>
  <c r="G164" i="32" s="1"/>
  <c r="F130" i="33"/>
  <c r="F130" i="32" s="1"/>
  <c r="G130" i="32" s="1"/>
  <c r="F84" i="33"/>
  <c r="F84" i="32" s="1"/>
  <c r="V84" i="36" s="1"/>
  <c r="W84" i="36" s="1"/>
  <c r="P85" i="37" s="1"/>
  <c r="Q85" i="37" s="1"/>
  <c r="F17" i="33"/>
  <c r="F17" i="32" s="1"/>
  <c r="V17" i="36" s="1"/>
  <c r="W17" i="36" s="1"/>
  <c r="P18" i="37" s="1"/>
  <c r="Q18" i="37" s="1"/>
  <c r="F204" i="33"/>
  <c r="F204" i="32" s="1"/>
  <c r="G204" i="32" s="1"/>
  <c r="H204" i="32" s="1"/>
  <c r="F275" i="33"/>
  <c r="F275" i="32" s="1"/>
  <c r="G275" i="32" s="1"/>
  <c r="F88" i="33"/>
  <c r="F88" i="32" s="1"/>
  <c r="G88" i="32" s="1"/>
  <c r="F225" i="33"/>
  <c r="F225" i="32" s="1"/>
  <c r="G225" i="32" s="1"/>
  <c r="I225" i="32" s="1"/>
  <c r="F75" i="33"/>
  <c r="F75" i="32" s="1"/>
  <c r="G75" i="32" s="1"/>
  <c r="F242" i="33"/>
  <c r="F242" i="32" s="1"/>
  <c r="V242" i="36" s="1"/>
  <c r="W242" i="36" s="1"/>
  <c r="P243" i="37" s="1"/>
  <c r="Q243" i="37" s="1"/>
  <c r="F72" i="33"/>
  <c r="F72" i="32" s="1"/>
  <c r="G72" i="32" s="1"/>
  <c r="F213" i="33"/>
  <c r="F213" i="32" s="1"/>
  <c r="G213" i="32" s="1"/>
  <c r="F139" i="33"/>
  <c r="F139" i="32" s="1"/>
  <c r="G139" i="32" s="1"/>
  <c r="H139" i="32" s="1"/>
  <c r="F206" i="33"/>
  <c r="F206" i="32" s="1"/>
  <c r="G206" i="32" s="1"/>
  <c r="F255" i="33"/>
  <c r="F255" i="32" s="1"/>
  <c r="V255" i="36" s="1"/>
  <c r="W255" i="36" s="1"/>
  <c r="P256" i="37" s="1"/>
  <c r="Q256" i="37" s="1"/>
  <c r="F37" i="33"/>
  <c r="F37" i="32" s="1"/>
  <c r="G37" i="32" s="1"/>
  <c r="F20" i="33"/>
  <c r="F20" i="32" s="1"/>
  <c r="G20" i="32" s="1"/>
  <c r="H20" i="32" s="1"/>
  <c r="F97" i="33"/>
  <c r="F97" i="32" s="1"/>
  <c r="J97" i="32" s="1"/>
  <c r="K97" i="32" s="1"/>
  <c r="D97" i="34" s="1"/>
  <c r="F96" i="33"/>
  <c r="F96" i="32" s="1"/>
  <c r="G96" i="32" s="1"/>
  <c r="F81" i="33"/>
  <c r="F81" i="32" s="1"/>
  <c r="G81" i="32" s="1"/>
  <c r="F208" i="33"/>
  <c r="F208" i="32" s="1"/>
  <c r="G208" i="32" s="1"/>
  <c r="F216" i="33"/>
  <c r="F216" i="32" s="1"/>
  <c r="J216" i="32" s="1"/>
  <c r="F238" i="33"/>
  <c r="F238" i="32" s="1"/>
  <c r="G238" i="32" s="1"/>
  <c r="I238" i="32" s="1"/>
  <c r="F108" i="33"/>
  <c r="F108" i="32" s="1"/>
  <c r="J108" i="32" s="1"/>
  <c r="K108" i="32" s="1"/>
  <c r="D108" i="34" s="1"/>
  <c r="F134" i="33"/>
  <c r="F134" i="32" s="1"/>
  <c r="V134" i="36" s="1"/>
  <c r="W134" i="36" s="1"/>
  <c r="P135" i="37" s="1"/>
  <c r="Q135" i="37" s="1"/>
  <c r="F113" i="33"/>
  <c r="F113" i="32" s="1"/>
  <c r="V113" i="36" s="1"/>
  <c r="W113" i="36" s="1"/>
  <c r="P114" i="37" s="1"/>
  <c r="Q114" i="37" s="1"/>
  <c r="F114" i="33"/>
  <c r="F114" i="32" s="1"/>
  <c r="V114" i="36" s="1"/>
  <c r="W114" i="36" s="1"/>
  <c r="P115" i="37" s="1"/>
  <c r="Q115" i="37" s="1"/>
  <c r="G288" i="32"/>
  <c r="I288" i="32" s="1"/>
  <c r="V288" i="36"/>
  <c r="W288" i="36" s="1"/>
  <c r="P289" i="37" s="1"/>
  <c r="Q289" i="37" s="1"/>
  <c r="G150" i="32"/>
  <c r="H150" i="32" s="1"/>
  <c r="V150" i="36"/>
  <c r="W150" i="36" s="1"/>
  <c r="P151" i="37" s="1"/>
  <c r="Q151" i="37" s="1"/>
  <c r="G43" i="32"/>
  <c r="H43" i="32" s="1"/>
  <c r="V43" i="36"/>
  <c r="W43" i="36" s="1"/>
  <c r="P44" i="37" s="1"/>
  <c r="Q44" i="37" s="1"/>
  <c r="G203" i="32"/>
  <c r="I203" i="32" s="1"/>
  <c r="V203" i="36"/>
  <c r="W203" i="36" s="1"/>
  <c r="P204" i="37" s="1"/>
  <c r="Q204" i="37" s="1"/>
  <c r="V166" i="36"/>
  <c r="W166" i="36" s="1"/>
  <c r="P167" i="37" s="1"/>
  <c r="Q167" i="37" s="1"/>
  <c r="G55" i="32"/>
  <c r="H55" i="32" s="1"/>
  <c r="G16" i="32"/>
  <c r="H16" i="32" s="1"/>
  <c r="V16" i="36"/>
  <c r="W16" i="36" s="1"/>
  <c r="P17" i="37" s="1"/>
  <c r="Q17" i="37" s="1"/>
  <c r="G211" i="32"/>
  <c r="H211" i="32" s="1"/>
  <c r="G174" i="32"/>
  <c r="H174" i="32" s="1"/>
  <c r="V174" i="36"/>
  <c r="W174" i="36" s="1"/>
  <c r="P175" i="37" s="1"/>
  <c r="Q175" i="37" s="1"/>
  <c r="V109" i="36"/>
  <c r="W109" i="36" s="1"/>
  <c r="P110" i="37" s="1"/>
  <c r="Q110" i="37" s="1"/>
  <c r="G65" i="32"/>
  <c r="I65" i="32" s="1"/>
  <c r="V65" i="36"/>
  <c r="W65" i="36" s="1"/>
  <c r="P66" i="37" s="1"/>
  <c r="Q66" i="37" s="1"/>
  <c r="G218" i="32"/>
  <c r="I218" i="32" s="1"/>
  <c r="V218" i="36"/>
  <c r="W218" i="36" s="1"/>
  <c r="P219" i="37" s="1"/>
  <c r="Q219" i="37" s="1"/>
  <c r="G229" i="32"/>
  <c r="I229" i="32" s="1"/>
  <c r="V229" i="36"/>
  <c r="W229" i="36" s="1"/>
  <c r="P230" i="37" s="1"/>
  <c r="Q230" i="37" s="1"/>
  <c r="G179" i="32"/>
  <c r="H179" i="32" s="1"/>
  <c r="F71" i="33"/>
  <c r="F71" i="32" s="1"/>
  <c r="F58" i="33"/>
  <c r="F58" i="32" s="1"/>
  <c r="F234" i="33"/>
  <c r="F234" i="32" s="1"/>
  <c r="F267" i="33"/>
  <c r="F267" i="32" s="1"/>
  <c r="F59" i="33"/>
  <c r="F59" i="32" s="1"/>
  <c r="J59" i="32" s="1"/>
  <c r="K59" i="32" s="1"/>
  <c r="D59" i="34" s="1"/>
  <c r="F140" i="33"/>
  <c r="F140" i="32" s="1"/>
  <c r="F246" i="33"/>
  <c r="F246" i="32" s="1"/>
  <c r="F133" i="33"/>
  <c r="F133" i="32" s="1"/>
  <c r="F61" i="33"/>
  <c r="F61" i="32" s="1"/>
  <c r="F183" i="33"/>
  <c r="F183" i="32" s="1"/>
  <c r="J183" i="32" s="1"/>
  <c r="K183" i="36" s="1"/>
  <c r="L183" i="36" s="1"/>
  <c r="G184" i="37" s="1"/>
  <c r="H184" i="37" s="1"/>
  <c r="F271" i="33"/>
  <c r="F271" i="32" s="1"/>
  <c r="J271" i="32" s="1"/>
  <c r="K271" i="32" s="1"/>
  <c r="D271" i="34" s="1"/>
  <c r="F278" i="33"/>
  <c r="F278" i="32" s="1"/>
  <c r="F70" i="33"/>
  <c r="F70" i="32" s="1"/>
  <c r="F33" i="33"/>
  <c r="F33" i="32" s="1"/>
  <c r="J33" i="32" s="1"/>
  <c r="K33" i="32" s="1"/>
  <c r="D33" i="34" s="1"/>
  <c r="F196" i="33"/>
  <c r="F196" i="32" s="1"/>
  <c r="F10" i="33"/>
  <c r="F10" i="32" s="1"/>
  <c r="F245" i="33"/>
  <c r="F245" i="32" s="1"/>
  <c r="F274" i="33"/>
  <c r="F274" i="32" s="1"/>
  <c r="F110" i="33"/>
  <c r="F110" i="32" s="1"/>
  <c r="F47" i="33"/>
  <c r="F47" i="32" s="1"/>
  <c r="F26" i="33"/>
  <c r="F26" i="32" s="1"/>
  <c r="F170" i="33"/>
  <c r="F170" i="32" s="1"/>
  <c r="F248" i="33"/>
  <c r="F248" i="32" s="1"/>
  <c r="F270" i="33"/>
  <c r="F270" i="32" s="1"/>
  <c r="F149" i="33"/>
  <c r="F149" i="32" s="1"/>
  <c r="F80" i="33"/>
  <c r="F80" i="32" s="1"/>
  <c r="F192" i="33"/>
  <c r="F192" i="32" s="1"/>
  <c r="F27" i="33"/>
  <c r="F27" i="32" s="1"/>
  <c r="F62" i="33"/>
  <c r="F62" i="32" s="1"/>
  <c r="F250" i="33"/>
  <c r="F250" i="32" s="1"/>
  <c r="F193" i="33"/>
  <c r="F193" i="32" s="1"/>
  <c r="J193" i="32" s="1"/>
  <c r="K193" i="32" s="1"/>
  <c r="D193" i="34" s="1"/>
  <c r="F132" i="33"/>
  <c r="F132" i="32" s="1"/>
  <c r="J132" i="32" s="1"/>
  <c r="K132" i="36" s="1"/>
  <c r="L132" i="36" s="1"/>
  <c r="G133" i="37" s="1"/>
  <c r="H133" i="37" s="1"/>
  <c r="F15" i="33"/>
  <c r="F15" i="32" s="1"/>
  <c r="F175" i="33"/>
  <c r="F175" i="32" s="1"/>
  <c r="F210" i="33"/>
  <c r="F210" i="32" s="1"/>
  <c r="F279" i="33"/>
  <c r="F279" i="32" s="1"/>
  <c r="F273" i="33"/>
  <c r="F273" i="32" s="1"/>
  <c r="F53" i="33"/>
  <c r="F53" i="32" s="1"/>
  <c r="F120" i="33"/>
  <c r="F120" i="32" s="1"/>
  <c r="F129" i="33"/>
  <c r="F129" i="32" s="1"/>
  <c r="J129" i="32" s="1"/>
  <c r="K129" i="32" s="1"/>
  <c r="D129" i="34" s="1"/>
  <c r="F92" i="33"/>
  <c r="F92" i="32" s="1"/>
  <c r="J92" i="32" s="1"/>
  <c r="K92" i="32" s="1"/>
  <c r="D92" i="34" s="1"/>
  <c r="F180" i="33"/>
  <c r="F180" i="32" s="1"/>
  <c r="F111" i="33"/>
  <c r="F111" i="32" s="1"/>
  <c r="F284" i="33"/>
  <c r="F284" i="32" s="1"/>
  <c r="F264" i="33"/>
  <c r="F264" i="32" s="1"/>
  <c r="F24" i="33"/>
  <c r="F24" i="32" s="1"/>
  <c r="F128" i="33"/>
  <c r="F128" i="32" s="1"/>
  <c r="F123" i="33"/>
  <c r="F123" i="32" s="1"/>
  <c r="J123" i="32" s="1"/>
  <c r="K123" i="32" s="1"/>
  <c r="D123" i="34" s="1"/>
  <c r="F227" i="33"/>
  <c r="F227" i="32" s="1"/>
  <c r="F119" i="33"/>
  <c r="F119" i="32" s="1"/>
  <c r="F146" i="33"/>
  <c r="F146" i="32" s="1"/>
  <c r="F247" i="33"/>
  <c r="F247" i="32" s="1"/>
  <c r="F272" i="33"/>
  <c r="F272" i="32" s="1"/>
  <c r="J272" i="32" s="1"/>
  <c r="K272" i="32" s="1"/>
  <c r="D272" i="34" s="1"/>
  <c r="F8" i="33"/>
  <c r="F8" i="32" s="1"/>
  <c r="J8" i="32" s="1"/>
  <c r="K8" i="36" s="1"/>
  <c r="L8" i="36" s="1"/>
  <c r="G9" i="37" s="1"/>
  <c r="H9" i="37" s="1"/>
  <c r="F240" i="33"/>
  <c r="F240" i="32" s="1"/>
  <c r="J240" i="32" s="1"/>
  <c r="K240" i="32" s="1"/>
  <c r="D240" i="34" s="1"/>
  <c r="F28" i="33"/>
  <c r="F28" i="32" s="1"/>
  <c r="F230" i="33"/>
  <c r="F230" i="32" s="1"/>
  <c r="J230" i="32" s="1"/>
  <c r="K230" i="36" s="1"/>
  <c r="L230" i="36" s="1"/>
  <c r="G231" i="37" s="1"/>
  <c r="H231" i="37" s="1"/>
  <c r="F161" i="33"/>
  <c r="F161" i="32" s="1"/>
  <c r="J161" i="32" s="1"/>
  <c r="K161" i="32" s="1"/>
  <c r="D161" i="34" s="1"/>
  <c r="F280" i="33"/>
  <c r="F280" i="32" s="1"/>
  <c r="F257" i="33"/>
  <c r="F257" i="32" s="1"/>
  <c r="F45" i="33"/>
  <c r="F45" i="32" s="1"/>
  <c r="F156" i="33"/>
  <c r="F156" i="32" s="1"/>
  <c r="F104" i="33"/>
  <c r="F104" i="32" s="1"/>
  <c r="F121" i="33"/>
  <c r="F121" i="32" s="1"/>
  <c r="F36" i="33"/>
  <c r="F36" i="32" s="1"/>
  <c r="J36" i="32" s="1"/>
  <c r="K36" i="36" s="1"/>
  <c r="L36" i="36" s="1"/>
  <c r="G37" i="37" s="1"/>
  <c r="H37" i="37" s="1"/>
  <c r="F136" i="33"/>
  <c r="F136" i="32" s="1"/>
  <c r="F44" i="33"/>
  <c r="F44" i="32" s="1"/>
  <c r="F160" i="33"/>
  <c r="F160" i="32" s="1"/>
  <c r="F19" i="33"/>
  <c r="F19" i="32" s="1"/>
  <c r="F54" i="33"/>
  <c r="F54" i="32" s="1"/>
  <c r="F142" i="33"/>
  <c r="F142" i="32" s="1"/>
  <c r="F124" i="33"/>
  <c r="F124" i="32" s="1"/>
  <c r="F258" i="33"/>
  <c r="F258" i="32" s="1"/>
  <c r="F90" i="33"/>
  <c r="F90" i="32" s="1"/>
  <c r="F178" i="33"/>
  <c r="F178" i="32" s="1"/>
  <c r="F265" i="33"/>
  <c r="F265" i="32" s="1"/>
  <c r="J265" i="32" s="1"/>
  <c r="K265" i="32" s="1"/>
  <c r="D265" i="34" s="1"/>
  <c r="F224" i="33"/>
  <c r="F224" i="32" s="1"/>
  <c r="F50" i="33"/>
  <c r="F50" i="32" s="1"/>
  <c r="F158" i="33"/>
  <c r="F158" i="32" s="1"/>
  <c r="E158" i="36"/>
  <c r="F40" i="33"/>
  <c r="F40" i="32" s="1"/>
  <c r="E40" i="36"/>
  <c r="F200" i="33"/>
  <c r="F200" i="32" s="1"/>
  <c r="E200" i="36"/>
  <c r="F112" i="33"/>
  <c r="F112" i="32" s="1"/>
  <c r="J112" i="32" s="1"/>
  <c r="K112" i="32" s="1"/>
  <c r="D112" i="34" s="1"/>
  <c r="E112" i="36"/>
  <c r="F22" i="33"/>
  <c r="F22" i="32" s="1"/>
  <c r="E22" i="36"/>
  <c r="F269" i="33"/>
  <c r="F269" i="32" s="1"/>
  <c r="E269" i="36"/>
  <c r="F60" i="33"/>
  <c r="F60" i="32" s="1"/>
  <c r="E60" i="36"/>
  <c r="F220" i="33"/>
  <c r="F220" i="32" s="1"/>
  <c r="E220" i="36"/>
  <c r="F199" i="33"/>
  <c r="F199" i="32" s="1"/>
  <c r="E199" i="36"/>
  <c r="F77" i="33"/>
  <c r="F77" i="32" s="1"/>
  <c r="E77" i="36"/>
  <c r="F277" i="33"/>
  <c r="F277" i="32" s="1"/>
  <c r="E277" i="36"/>
  <c r="F252" i="33"/>
  <c r="F252" i="32" s="1"/>
  <c r="E252" i="36"/>
  <c r="F171" i="33"/>
  <c r="F171" i="32" s="1"/>
  <c r="J171" i="32" s="1"/>
  <c r="K171" i="32" s="1"/>
  <c r="D171" i="34" s="1"/>
  <c r="E171" i="36"/>
  <c r="F181" i="33"/>
  <c r="F181" i="32" s="1"/>
  <c r="E181" i="36"/>
  <c r="F205" i="33"/>
  <c r="F205" i="32" s="1"/>
  <c r="J205" i="32" s="1"/>
  <c r="K205" i="32" s="1"/>
  <c r="D205" i="34" s="1"/>
  <c r="E205" i="36"/>
  <c r="F42" i="33"/>
  <c r="F42" i="32" s="1"/>
  <c r="E42" i="36"/>
  <c r="F186" i="33"/>
  <c r="F186" i="32" s="1"/>
  <c r="E186" i="36"/>
  <c r="F282" i="33"/>
  <c r="F282" i="32" s="1"/>
  <c r="F222" i="33"/>
  <c r="F222" i="32" s="1"/>
  <c r="E222" i="36"/>
  <c r="F56" i="33"/>
  <c r="F56" i="32" s="1"/>
  <c r="E56" i="36"/>
  <c r="F63" i="33"/>
  <c r="F63" i="32" s="1"/>
  <c r="J63" i="32" s="1"/>
  <c r="K63" i="32" s="1"/>
  <c r="D63" i="34" s="1"/>
  <c r="E63" i="36"/>
  <c r="F32" i="33"/>
  <c r="F32" i="32" s="1"/>
  <c r="E32" i="36"/>
  <c r="F144" i="33"/>
  <c r="F144" i="32" s="1"/>
  <c r="E144" i="36"/>
  <c r="F4" i="33"/>
  <c r="F4" i="32" s="1"/>
  <c r="E4" i="36"/>
  <c r="F228" i="33"/>
  <c r="F228" i="32" s="1"/>
  <c r="E228" i="36"/>
  <c r="F207" i="33"/>
  <c r="F207" i="32" s="1"/>
  <c r="E207" i="36"/>
  <c r="F21" i="33"/>
  <c r="F21" i="32" s="1"/>
  <c r="E21" i="36"/>
  <c r="F85" i="33"/>
  <c r="F85" i="32" s="1"/>
  <c r="J85" i="32" s="1"/>
  <c r="K85" i="32" s="1"/>
  <c r="D85" i="34" s="1"/>
  <c r="E85" i="36"/>
  <c r="F285" i="33"/>
  <c r="F285" i="32" s="1"/>
  <c r="J285" i="32" s="1"/>
  <c r="K285" i="32" s="1"/>
  <c r="D285" i="34" s="1"/>
  <c r="E285" i="36"/>
  <c r="F260" i="33"/>
  <c r="F260" i="32" s="1"/>
  <c r="E260" i="36"/>
  <c r="F235" i="33"/>
  <c r="F235" i="32" s="1"/>
  <c r="E235" i="36"/>
  <c r="F86" i="33"/>
  <c r="F86" i="32" s="1"/>
  <c r="E86" i="36"/>
  <c r="F233" i="33"/>
  <c r="F233" i="32" s="1"/>
  <c r="J233" i="32" s="1"/>
  <c r="K233" i="36" s="1"/>
  <c r="L233" i="36" s="1"/>
  <c r="G234" i="37" s="1"/>
  <c r="H234" i="37" s="1"/>
  <c r="E233" i="36"/>
  <c r="F147" i="33"/>
  <c r="F147" i="32" s="1"/>
  <c r="E147" i="36"/>
  <c r="F214" i="33"/>
  <c r="F214" i="32" s="1"/>
  <c r="J214" i="32" s="1"/>
  <c r="K214" i="32" s="1"/>
  <c r="D214" i="34" s="1"/>
  <c r="E214" i="36"/>
  <c r="F115" i="33"/>
  <c r="F115" i="32" s="1"/>
  <c r="J115" i="32" s="1"/>
  <c r="K115" i="32" s="1"/>
  <c r="D115" i="34" s="1"/>
  <c r="E115" i="36"/>
  <c r="F125" i="33"/>
  <c r="F125" i="32" s="1"/>
  <c r="J125" i="32" s="1"/>
  <c r="K125" i="32" s="1"/>
  <c r="D125" i="34" s="1"/>
  <c r="E125" i="36"/>
  <c r="F197" i="33"/>
  <c r="F197" i="32" s="1"/>
  <c r="J197" i="32" s="1"/>
  <c r="K197" i="32" s="1"/>
  <c r="D197" i="34" s="1"/>
  <c r="E197" i="36"/>
  <c r="F190" i="33"/>
  <c r="F190" i="32" s="1"/>
  <c r="E190" i="36"/>
  <c r="F105" i="33"/>
  <c r="F105" i="32" s="1"/>
  <c r="E105" i="36"/>
  <c r="F177" i="33"/>
  <c r="F177" i="32" s="1"/>
  <c r="E177" i="36"/>
  <c r="F99" i="33"/>
  <c r="F99" i="32" s="1"/>
  <c r="E99" i="36"/>
  <c r="F165" i="33"/>
  <c r="F165" i="32" s="1"/>
  <c r="J165" i="32" s="1"/>
  <c r="K165" i="32" s="1"/>
  <c r="D165" i="34" s="1"/>
  <c r="E165" i="36"/>
  <c r="F201" i="33"/>
  <c r="F201" i="32" s="1"/>
  <c r="E201" i="36"/>
  <c r="F173" i="33"/>
  <c r="F173" i="32" s="1"/>
  <c r="F172" i="33"/>
  <c r="F172" i="32" s="1"/>
  <c r="J172" i="32" s="1"/>
  <c r="K172" i="36" s="1"/>
  <c r="L172" i="36" s="1"/>
  <c r="G173" i="37" s="1"/>
  <c r="H173" i="37" s="1"/>
  <c r="E172" i="36"/>
  <c r="F66" i="33"/>
  <c r="F66" i="32" s="1"/>
  <c r="E66" i="36"/>
  <c r="F83" i="33"/>
  <c r="F83" i="32" s="1"/>
  <c r="E83" i="36"/>
  <c r="F91" i="33"/>
  <c r="F91" i="32" s="1"/>
  <c r="E91" i="36"/>
  <c r="F202" i="33"/>
  <c r="F202" i="32" s="1"/>
  <c r="E202" i="36"/>
  <c r="F5" i="33"/>
  <c r="F5" i="32" s="1"/>
  <c r="F152" i="33"/>
  <c r="F152" i="32" s="1"/>
  <c r="J152" i="32" s="1"/>
  <c r="K152" i="36" s="1"/>
  <c r="L152" i="36" s="1"/>
  <c r="G153" i="37" s="1"/>
  <c r="H153" i="37" s="1"/>
  <c r="F185" i="33"/>
  <c r="F185" i="32" s="1"/>
  <c r="F87" i="33"/>
  <c r="F87" i="32" s="1"/>
  <c r="F191" i="33"/>
  <c r="F191" i="32" s="1"/>
  <c r="J191" i="32" s="1"/>
  <c r="K191" i="36" s="1"/>
  <c r="L191" i="36" s="1"/>
  <c r="G192" i="37" s="1"/>
  <c r="H192" i="37" s="1"/>
  <c r="F74" i="33"/>
  <c r="F74" i="32" s="1"/>
  <c r="F244" i="33"/>
  <c r="F244" i="32" s="1"/>
  <c r="F73" i="33"/>
  <c r="F73" i="32" s="1"/>
  <c r="E73" i="36"/>
  <c r="F184" i="33"/>
  <c r="F184" i="32" s="1"/>
  <c r="J184" i="32" s="1"/>
  <c r="K184" i="32" s="1"/>
  <c r="D184" i="34" s="1"/>
  <c r="E184" i="36"/>
  <c r="F79" i="33"/>
  <c r="F79" i="32" s="1"/>
  <c r="E79" i="36"/>
  <c r="F48" i="33"/>
  <c r="F48" i="32" s="1"/>
  <c r="E48" i="36"/>
  <c r="F7" i="33"/>
  <c r="F7" i="32" s="1"/>
  <c r="E7" i="36"/>
  <c r="F176" i="33"/>
  <c r="F176" i="32" s="1"/>
  <c r="E176" i="36"/>
  <c r="F38" i="33"/>
  <c r="F38" i="32" s="1"/>
  <c r="E38" i="36"/>
  <c r="F12" i="33"/>
  <c r="F12" i="32" s="1"/>
  <c r="E12" i="36"/>
  <c r="F76" i="33"/>
  <c r="F76" i="32" s="1"/>
  <c r="E76" i="36"/>
  <c r="F236" i="33"/>
  <c r="F236" i="32" s="1"/>
  <c r="E236" i="36"/>
  <c r="F151" i="33"/>
  <c r="F151" i="32" s="1"/>
  <c r="E151" i="36"/>
  <c r="F215" i="33"/>
  <c r="F215" i="32" s="1"/>
  <c r="E215" i="36"/>
  <c r="F29" i="33"/>
  <c r="F29" i="32" s="1"/>
  <c r="E29" i="36"/>
  <c r="F251" i="33"/>
  <c r="F251" i="32" s="1"/>
  <c r="E251" i="36"/>
  <c r="F268" i="33"/>
  <c r="F268" i="32" s="1"/>
  <c r="E268" i="36"/>
  <c r="F102" i="33"/>
  <c r="F102" i="32" s="1"/>
  <c r="J102" i="32" s="1"/>
  <c r="K102" i="36" s="1"/>
  <c r="L102" i="36" s="1"/>
  <c r="G103" i="37" s="1"/>
  <c r="H103" i="37" s="1"/>
  <c r="E102" i="36"/>
  <c r="F106" i="33"/>
  <c r="F106" i="32" s="1"/>
  <c r="E106" i="36"/>
  <c r="F163" i="33"/>
  <c r="F163" i="32" s="1"/>
  <c r="E163" i="36"/>
  <c r="F254" i="33"/>
  <c r="F254" i="32" s="1"/>
  <c r="J254" i="32" s="1"/>
  <c r="K254" i="32" s="1"/>
  <c r="D254" i="34" s="1"/>
  <c r="E254" i="36"/>
  <c r="F101" i="33"/>
  <c r="F101" i="32" s="1"/>
  <c r="E101" i="36"/>
  <c r="F226" i="33"/>
  <c r="F226" i="32" s="1"/>
  <c r="E226" i="36"/>
  <c r="F67" i="33"/>
  <c r="F67" i="32" s="1"/>
  <c r="J67" i="32" s="1"/>
  <c r="K67" i="32" s="1"/>
  <c r="D67" i="34" s="1"/>
  <c r="E67" i="36"/>
  <c r="F194" i="33"/>
  <c r="F194" i="32" s="1"/>
  <c r="J194" i="32" s="1"/>
  <c r="K194" i="32" s="1"/>
  <c r="D194" i="34" s="1"/>
  <c r="E194" i="36"/>
  <c r="F188" i="33"/>
  <c r="F188" i="32" s="1"/>
  <c r="E188" i="36"/>
  <c r="F35" i="33"/>
  <c r="F35" i="32" s="1"/>
  <c r="E35" i="36"/>
  <c r="F3" i="33"/>
  <c r="F3" i="32" s="1"/>
  <c r="F212" i="33"/>
  <c r="F212" i="32" s="1"/>
  <c r="F82" i="33"/>
  <c r="F82" i="32" s="1"/>
  <c r="F154" i="33"/>
  <c r="F154" i="32" s="1"/>
  <c r="J154" i="32" s="1"/>
  <c r="K154" i="36" s="1"/>
  <c r="L154" i="36" s="1"/>
  <c r="G155" i="37" s="1"/>
  <c r="H155" i="37" s="1"/>
  <c r="F281" i="33"/>
  <c r="F281" i="32" s="1"/>
  <c r="F23" i="33"/>
  <c r="F23" i="32" s="1"/>
  <c r="E23" i="36"/>
  <c r="F46" i="33"/>
  <c r="F46" i="32" s="1"/>
  <c r="E46" i="36"/>
  <c r="F116" i="33"/>
  <c r="F116" i="32" s="1"/>
  <c r="E116" i="36"/>
  <c r="F95" i="33"/>
  <c r="F95" i="32" s="1"/>
  <c r="E95" i="36"/>
  <c r="F159" i="33"/>
  <c r="F159" i="32" s="1"/>
  <c r="E159" i="36"/>
  <c r="F223" i="33"/>
  <c r="F223" i="32" s="1"/>
  <c r="E223" i="36"/>
  <c r="F253" i="33"/>
  <c r="F253" i="32" s="1"/>
  <c r="J253" i="32" s="1"/>
  <c r="K253" i="36" s="1"/>
  <c r="L253" i="36" s="1"/>
  <c r="G254" i="37" s="1"/>
  <c r="H254" i="37" s="1"/>
  <c r="E253" i="36"/>
  <c r="F259" i="33"/>
  <c r="F259" i="32" s="1"/>
  <c r="E259" i="36"/>
  <c r="F276" i="33"/>
  <c r="F276" i="32" s="1"/>
  <c r="E276" i="36"/>
  <c r="F145" i="33"/>
  <c r="F145" i="32" s="1"/>
  <c r="E145" i="36"/>
  <c r="F263" i="33"/>
  <c r="F263" i="32" s="1"/>
  <c r="E263" i="36"/>
  <c r="F107" i="33"/>
  <c r="F107" i="32" s="1"/>
  <c r="F266" i="33"/>
  <c r="F266" i="32" s="1"/>
  <c r="E266" i="36"/>
  <c r="F168" i="33"/>
  <c r="F168" i="32" s="1"/>
  <c r="F94" i="33"/>
  <c r="F94" i="32" s="1"/>
  <c r="F256" i="33"/>
  <c r="F256" i="32" s="1"/>
  <c r="F262" i="33"/>
  <c r="F262" i="32" s="1"/>
  <c r="F39" i="33"/>
  <c r="F39" i="32" s="1"/>
  <c r="E39" i="36"/>
  <c r="F103" i="33"/>
  <c r="F103" i="32" s="1"/>
  <c r="J103" i="32" s="1"/>
  <c r="K103" i="32" s="1"/>
  <c r="D103" i="34" s="1"/>
  <c r="E103" i="36"/>
  <c r="F167" i="33"/>
  <c r="F167" i="32" s="1"/>
  <c r="E167" i="36"/>
  <c r="F231" i="33"/>
  <c r="F231" i="32" s="1"/>
  <c r="J231" i="32" s="1"/>
  <c r="K231" i="36" s="1"/>
  <c r="L231" i="36" s="1"/>
  <c r="G232" i="37" s="1"/>
  <c r="H232" i="37" s="1"/>
  <c r="E231" i="36"/>
  <c r="F157" i="33"/>
  <c r="F157" i="32" s="1"/>
  <c r="E157" i="36"/>
  <c r="F155" i="33"/>
  <c r="F155" i="32" s="1"/>
  <c r="E155" i="36"/>
  <c r="F219" i="33"/>
  <c r="F219" i="32" s="1"/>
  <c r="E219" i="36"/>
  <c r="F52" i="33"/>
  <c r="F52" i="32" s="1"/>
  <c r="J52" i="32" s="1"/>
  <c r="K52" i="32" s="1"/>
  <c r="D52" i="34" s="1"/>
  <c r="F57" i="33"/>
  <c r="F57" i="32" s="1"/>
  <c r="J57" i="32" s="1"/>
  <c r="K57" i="36" s="1"/>
  <c r="L57" i="36" s="1"/>
  <c r="G58" i="37" s="1"/>
  <c r="H58" i="37" s="1"/>
  <c r="E57" i="36"/>
  <c r="F162" i="33"/>
  <c r="F162" i="32" s="1"/>
  <c r="E162" i="36"/>
  <c r="F69" i="33"/>
  <c r="F69" i="32" s="1"/>
  <c r="F6" i="33"/>
  <c r="F6" i="32" s="1"/>
  <c r="F148" i="33"/>
  <c r="F148" i="32" s="1"/>
  <c r="F127" i="33"/>
  <c r="F127" i="32" s="1"/>
  <c r="F18" i="33"/>
  <c r="F18" i="32" s="1"/>
  <c r="F243" i="33"/>
  <c r="F243" i="32" s="1"/>
  <c r="E243" i="36"/>
  <c r="F283" i="33"/>
  <c r="F283" i="32" s="1"/>
  <c r="E283" i="36"/>
  <c r="F286" i="33"/>
  <c r="F286" i="32" s="1"/>
  <c r="E286" i="36"/>
  <c r="F137" i="33"/>
  <c r="F137" i="32" s="1"/>
  <c r="E137" i="36"/>
  <c r="F209" i="33"/>
  <c r="F209" i="32" s="1"/>
  <c r="E209" i="36"/>
  <c r="F141" i="33"/>
  <c r="F141" i="32" s="1"/>
  <c r="J141" i="32" s="1"/>
  <c r="K141" i="36" s="1"/>
  <c r="L141" i="36" s="1"/>
  <c r="G142" i="37" s="1"/>
  <c r="H142" i="37" s="1"/>
  <c r="E141" i="36"/>
  <c r="F49" i="33"/>
  <c r="F49" i="32" s="1"/>
  <c r="E49" i="36"/>
  <c r="F117" i="33"/>
  <c r="F117" i="32" s="1"/>
  <c r="F14" i="33"/>
  <c r="F14" i="32" s="1"/>
  <c r="F31" i="33"/>
  <c r="F31" i="32" s="1"/>
  <c r="F261" i="33"/>
  <c r="F261" i="32" s="1"/>
  <c r="E261" i="36"/>
  <c r="K153" i="32"/>
  <c r="D153" i="34" s="1"/>
  <c r="K153" i="36"/>
  <c r="L153" i="36" s="1"/>
  <c r="G154" i="37" s="1"/>
  <c r="H154" i="37" s="1"/>
  <c r="K249" i="32"/>
  <c r="D249" i="34" s="1"/>
  <c r="K249" i="36"/>
  <c r="L249" i="36" s="1"/>
  <c r="G250" i="37" s="1"/>
  <c r="H250" i="37" s="1"/>
  <c r="K241" i="32"/>
  <c r="D241" i="34" s="1"/>
  <c r="K241" i="36"/>
  <c r="L241" i="36" s="1"/>
  <c r="G242" i="37" s="1"/>
  <c r="H242" i="37" s="1"/>
  <c r="K108" i="36"/>
  <c r="L108" i="36" s="1"/>
  <c r="G109" i="37" s="1"/>
  <c r="H109" i="37" s="1"/>
  <c r="K221" i="32"/>
  <c r="D221" i="34" s="1"/>
  <c r="K221" i="36"/>
  <c r="L221" i="36" s="1"/>
  <c r="G222" i="37" s="1"/>
  <c r="H222" i="37" s="1"/>
  <c r="K216" i="32"/>
  <c r="D216" i="34" s="1"/>
  <c r="K216" i="36"/>
  <c r="L216" i="36" s="1"/>
  <c r="G217" i="37" s="1"/>
  <c r="H217" i="37" s="1"/>
  <c r="I55" i="32"/>
  <c r="G11" i="32" l="1"/>
  <c r="I11" i="32" s="1"/>
  <c r="G287" i="32"/>
  <c r="I287" i="32" s="1"/>
  <c r="I150" i="32"/>
  <c r="V187" i="36"/>
  <c r="W187" i="36" s="1"/>
  <c r="P188" i="37" s="1"/>
  <c r="Q188" i="37" s="1"/>
  <c r="G68" i="32"/>
  <c r="H68" i="32" s="1"/>
  <c r="I81" i="32"/>
  <c r="H81" i="32"/>
  <c r="V81" i="36"/>
  <c r="W81" i="36" s="1"/>
  <c r="P82" i="37" s="1"/>
  <c r="Q82" i="37" s="1"/>
  <c r="V217" i="36"/>
  <c r="W217" i="36" s="1"/>
  <c r="P218" i="37" s="1"/>
  <c r="Q218" i="37" s="1"/>
  <c r="H65" i="32"/>
  <c r="G122" i="32"/>
  <c r="V225" i="36"/>
  <c r="W225" i="36" s="1"/>
  <c r="P226" i="37" s="1"/>
  <c r="Q226" i="37" s="1"/>
  <c r="G195" i="32"/>
  <c r="V118" i="36"/>
  <c r="W118" i="36" s="1"/>
  <c r="P119" i="37" s="1"/>
  <c r="Q119" i="37" s="1"/>
  <c r="K59" i="36"/>
  <c r="L59" i="36" s="1"/>
  <c r="G60" i="37" s="1"/>
  <c r="H60" i="37" s="1"/>
  <c r="I206" i="32"/>
  <c r="D206" i="35" s="1"/>
  <c r="H206" i="32"/>
  <c r="I89" i="32"/>
  <c r="H89" i="32"/>
  <c r="H288" i="32"/>
  <c r="K9" i="36"/>
  <c r="L9" i="36" s="1"/>
  <c r="G10" i="37" s="1"/>
  <c r="H10" i="37" s="1"/>
  <c r="G237" i="32"/>
  <c r="H237" i="32" s="1"/>
  <c r="N237" i="36" s="1"/>
  <c r="O237" i="36" s="1"/>
  <c r="J238" i="37" s="1"/>
  <c r="K238" i="37" s="1"/>
  <c r="H229" i="32"/>
  <c r="N229" i="36" s="1"/>
  <c r="O229" i="36" s="1"/>
  <c r="J230" i="37" s="1"/>
  <c r="K230" i="37" s="1"/>
  <c r="K41" i="36"/>
  <c r="L41" i="36" s="1"/>
  <c r="G42" i="37" s="1"/>
  <c r="H42" i="37" s="1"/>
  <c r="V89" i="36"/>
  <c r="W89" i="36" s="1"/>
  <c r="P90" i="37" s="1"/>
  <c r="Q90" i="37" s="1"/>
  <c r="K138" i="36"/>
  <c r="L138" i="36" s="1"/>
  <c r="K183" i="32"/>
  <c r="D183" i="34" s="1"/>
  <c r="V206" i="36"/>
  <c r="W206" i="36" s="1"/>
  <c r="P207" i="37" s="1"/>
  <c r="Q207" i="37" s="1"/>
  <c r="V232" i="36"/>
  <c r="W232" i="36" s="1"/>
  <c r="P233" i="37" s="1"/>
  <c r="Q233" i="37" s="1"/>
  <c r="K152" i="32"/>
  <c r="D152" i="34" s="1"/>
  <c r="H217" i="32"/>
  <c r="H287" i="32"/>
  <c r="N287" i="36" s="1"/>
  <c r="O287" i="36" s="1"/>
  <c r="J288" i="37" s="1"/>
  <c r="K288" i="37" s="1"/>
  <c r="V239" i="36"/>
  <c r="W239" i="36" s="1"/>
  <c r="P240" i="37" s="1"/>
  <c r="Q240" i="37" s="1"/>
  <c r="V182" i="36"/>
  <c r="W182" i="36" s="1"/>
  <c r="P183" i="37" s="1"/>
  <c r="Q183" i="37" s="1"/>
  <c r="H203" i="32"/>
  <c r="N203" i="36" s="1"/>
  <c r="O203" i="36" s="1"/>
  <c r="J204" i="37" s="1"/>
  <c r="K204" i="37" s="1"/>
  <c r="K8" i="32"/>
  <c r="D8" i="34" s="1"/>
  <c r="H225" i="32"/>
  <c r="N225" i="36" s="1"/>
  <c r="O225" i="36" s="1"/>
  <c r="J226" i="37" s="1"/>
  <c r="K226" i="37" s="1"/>
  <c r="K172" i="32"/>
  <c r="D172" i="34" s="1"/>
  <c r="H93" i="32"/>
  <c r="I93" i="32"/>
  <c r="D93" i="35" s="1"/>
  <c r="G34" i="32"/>
  <c r="H34" i="32" s="1"/>
  <c r="G17" i="32"/>
  <c r="V78" i="36"/>
  <c r="W78" i="36" s="1"/>
  <c r="P79" i="37" s="1"/>
  <c r="Q79" i="37" s="1"/>
  <c r="I232" i="32"/>
  <c r="V37" i="36"/>
  <c r="W37" i="36" s="1"/>
  <c r="P38" i="37" s="1"/>
  <c r="Q38" i="37" s="1"/>
  <c r="V169" i="36"/>
  <c r="W169" i="36" s="1"/>
  <c r="P170" i="37" s="1"/>
  <c r="Q170" i="37" s="1"/>
  <c r="K165" i="36"/>
  <c r="L165" i="36" s="1"/>
  <c r="G166" i="37" s="1"/>
  <c r="H166" i="37" s="1"/>
  <c r="K193" i="36"/>
  <c r="L193" i="36" s="1"/>
  <c r="K171" i="36"/>
  <c r="L171" i="36" s="1"/>
  <c r="K184" i="36"/>
  <c r="L184" i="36" s="1"/>
  <c r="V93" i="36"/>
  <c r="W93" i="36" s="1"/>
  <c r="P94" i="37" s="1"/>
  <c r="Q94" i="37" s="1"/>
  <c r="V143" i="36"/>
  <c r="W143" i="36" s="1"/>
  <c r="P144" i="37" s="1"/>
  <c r="Q144" i="37" s="1"/>
  <c r="V238" i="36"/>
  <c r="W238" i="36" s="1"/>
  <c r="P239" i="37" s="1"/>
  <c r="Q239" i="37" s="1"/>
  <c r="I182" i="32"/>
  <c r="H182" i="32"/>
  <c r="H198" i="32"/>
  <c r="N198" i="36" s="1"/>
  <c r="O198" i="36" s="1"/>
  <c r="J199" i="37" s="1"/>
  <c r="K199" i="37" s="1"/>
  <c r="I198" i="32"/>
  <c r="Q198" i="36" s="1"/>
  <c r="R198" i="36" s="1"/>
  <c r="M199" i="37" s="1"/>
  <c r="N199" i="37" s="1"/>
  <c r="V198" i="36"/>
  <c r="W198" i="36" s="1"/>
  <c r="P199" i="37" s="1"/>
  <c r="Q199" i="37" s="1"/>
  <c r="V126" i="36"/>
  <c r="W126" i="36" s="1"/>
  <c r="P127" i="37" s="1"/>
  <c r="Q127" i="37" s="1"/>
  <c r="V88" i="36"/>
  <c r="W88" i="36" s="1"/>
  <c r="P89" i="37" s="1"/>
  <c r="Q89" i="37" s="1"/>
  <c r="H166" i="32"/>
  <c r="N166" i="36" s="1"/>
  <c r="O166" i="36" s="1"/>
  <c r="J167" i="37" s="1"/>
  <c r="K167" i="37" s="1"/>
  <c r="K64" i="36"/>
  <c r="L64" i="36" s="1"/>
  <c r="K161" i="36"/>
  <c r="L161" i="36" s="1"/>
  <c r="K131" i="36"/>
  <c r="L131" i="36" s="1"/>
  <c r="G242" i="32"/>
  <c r="I242" i="32" s="1"/>
  <c r="D242" i="35" s="1"/>
  <c r="I211" i="32"/>
  <c r="K33" i="36"/>
  <c r="L33" i="36" s="1"/>
  <c r="G34" i="37" s="1"/>
  <c r="H34" i="37" s="1"/>
  <c r="G255" i="32"/>
  <c r="I34" i="32"/>
  <c r="D34" i="35" s="1"/>
  <c r="I88" i="32"/>
  <c r="H88" i="32"/>
  <c r="H239" i="32"/>
  <c r="N239" i="36" s="1"/>
  <c r="O239" i="36" s="1"/>
  <c r="J240" i="37" s="1"/>
  <c r="K240" i="37" s="1"/>
  <c r="V30" i="36"/>
  <c r="W30" i="36" s="1"/>
  <c r="P31" i="37" s="1"/>
  <c r="Q31" i="37" s="1"/>
  <c r="V189" i="36"/>
  <c r="W189" i="36" s="1"/>
  <c r="P190" i="37" s="1"/>
  <c r="Q190" i="37" s="1"/>
  <c r="V275" i="36"/>
  <c r="W275" i="36" s="1"/>
  <c r="P276" i="37" s="1"/>
  <c r="Q276" i="37" s="1"/>
  <c r="H187" i="32"/>
  <c r="N187" i="36" s="1"/>
  <c r="O187" i="36" s="1"/>
  <c r="J188" i="37" s="1"/>
  <c r="K188" i="37" s="1"/>
  <c r="V164" i="36"/>
  <c r="W164" i="36" s="1"/>
  <c r="P165" i="37" s="1"/>
  <c r="Q165" i="37" s="1"/>
  <c r="K92" i="36"/>
  <c r="L92" i="36" s="1"/>
  <c r="G93" i="37" s="1"/>
  <c r="H93" i="37" s="1"/>
  <c r="V139" i="36"/>
  <c r="W139" i="36" s="1"/>
  <c r="P140" i="37" s="1"/>
  <c r="Q140" i="37" s="1"/>
  <c r="V100" i="36"/>
  <c r="W100" i="36" s="1"/>
  <c r="P101" i="37" s="1"/>
  <c r="Q101" i="37" s="1"/>
  <c r="V130" i="36"/>
  <c r="W130" i="36" s="1"/>
  <c r="P131" i="37" s="1"/>
  <c r="Q131" i="37" s="1"/>
  <c r="H213" i="32"/>
  <c r="N213" i="36" s="1"/>
  <c r="O213" i="36" s="1"/>
  <c r="J214" i="37" s="1"/>
  <c r="K214" i="37" s="1"/>
  <c r="I213" i="32"/>
  <c r="D213" i="35" s="1"/>
  <c r="I135" i="32"/>
  <c r="D135" i="35" s="1"/>
  <c r="H135" i="32"/>
  <c r="N135" i="36" s="1"/>
  <c r="O135" i="36" s="1"/>
  <c r="J136" i="37" s="1"/>
  <c r="K136" i="37" s="1"/>
  <c r="H164" i="32"/>
  <c r="N164" i="36" s="1"/>
  <c r="O164" i="36" s="1"/>
  <c r="J165" i="37" s="1"/>
  <c r="K165" i="37" s="1"/>
  <c r="I164" i="32"/>
  <c r="D164" i="35" s="1"/>
  <c r="V51" i="36"/>
  <c r="W51" i="36" s="1"/>
  <c r="P52" i="37" s="1"/>
  <c r="Q52" i="37" s="1"/>
  <c r="K233" i="32"/>
  <c r="D233" i="34" s="1"/>
  <c r="V213" i="36"/>
  <c r="W213" i="36" s="1"/>
  <c r="P214" i="37" s="1"/>
  <c r="Q214" i="37" s="1"/>
  <c r="V135" i="36"/>
  <c r="W135" i="36" s="1"/>
  <c r="P136" i="37" s="1"/>
  <c r="Q136" i="37" s="1"/>
  <c r="V25" i="36"/>
  <c r="W25" i="36" s="1"/>
  <c r="P26" i="37" s="1"/>
  <c r="Q26" i="37" s="1"/>
  <c r="G84" i="32"/>
  <c r="I84" i="32" s="1"/>
  <c r="D84" i="35" s="1"/>
  <c r="I96" i="32"/>
  <c r="Q96" i="36" s="1"/>
  <c r="R96" i="36" s="1"/>
  <c r="M97" i="37" s="1"/>
  <c r="N97" i="37" s="1"/>
  <c r="H96" i="32"/>
  <c r="N96" i="36" s="1"/>
  <c r="O96" i="36" s="1"/>
  <c r="J97" i="37" s="1"/>
  <c r="K97" i="37" s="1"/>
  <c r="H72" i="32"/>
  <c r="N72" i="36" s="1"/>
  <c r="O72" i="36" s="1"/>
  <c r="J73" i="37" s="1"/>
  <c r="K73" i="37" s="1"/>
  <c r="I72" i="32"/>
  <c r="D72" i="35" s="1"/>
  <c r="I13" i="32"/>
  <c r="Q13" i="36" s="1"/>
  <c r="R13" i="36" s="1"/>
  <c r="M14" i="37" s="1"/>
  <c r="N14" i="37" s="1"/>
  <c r="H13" i="32"/>
  <c r="N13" i="36" s="1"/>
  <c r="O13" i="36" s="1"/>
  <c r="J14" i="37" s="1"/>
  <c r="K14" i="37" s="1"/>
  <c r="H130" i="32"/>
  <c r="N130" i="36" s="1"/>
  <c r="O130" i="36" s="1"/>
  <c r="J131" i="37" s="1"/>
  <c r="K131" i="37" s="1"/>
  <c r="I130" i="32"/>
  <c r="D130" i="35" s="1"/>
  <c r="I189" i="32"/>
  <c r="H189" i="32"/>
  <c r="I208" i="32"/>
  <c r="D208" i="35" s="1"/>
  <c r="H208" i="32"/>
  <c r="N208" i="36" s="1"/>
  <c r="O208" i="36" s="1"/>
  <c r="J209" i="37" s="1"/>
  <c r="K209" i="37" s="1"/>
  <c r="H51" i="32"/>
  <c r="I51" i="32"/>
  <c r="K36" i="32"/>
  <c r="D36" i="34" s="1"/>
  <c r="G114" i="32"/>
  <c r="I118" i="32"/>
  <c r="D118" i="35" s="1"/>
  <c r="I16" i="32"/>
  <c r="D16" i="35" s="1"/>
  <c r="I179" i="32"/>
  <c r="D179" i="35" s="1"/>
  <c r="K230" i="32"/>
  <c r="D230" i="34" s="1"/>
  <c r="K271" i="36"/>
  <c r="L271" i="36" s="1"/>
  <c r="G272" i="37" s="1"/>
  <c r="H272" i="37" s="1"/>
  <c r="K123" i="36"/>
  <c r="L123" i="36" s="1"/>
  <c r="G124" i="37" s="1"/>
  <c r="H124" i="37" s="1"/>
  <c r="V96" i="36"/>
  <c r="W96" i="36" s="1"/>
  <c r="P97" i="37" s="1"/>
  <c r="Q97" i="37" s="1"/>
  <c r="H126" i="32"/>
  <c r="N126" i="36" s="1"/>
  <c r="O126" i="36" s="1"/>
  <c r="J127" i="37" s="1"/>
  <c r="K127" i="37" s="1"/>
  <c r="K98" i="36"/>
  <c r="L98" i="36" s="1"/>
  <c r="V13" i="36"/>
  <c r="W13" i="36" s="1"/>
  <c r="P14" i="37" s="1"/>
  <c r="Q14" i="37" s="1"/>
  <c r="V208" i="36"/>
  <c r="W208" i="36" s="1"/>
  <c r="P209" i="37" s="1"/>
  <c r="Q209" i="37" s="1"/>
  <c r="V72" i="36"/>
  <c r="W72" i="36" s="1"/>
  <c r="P73" i="37" s="1"/>
  <c r="Q73" i="37" s="1"/>
  <c r="V204" i="36"/>
  <c r="W204" i="36" s="1"/>
  <c r="P205" i="37" s="1"/>
  <c r="Q205" i="37" s="1"/>
  <c r="I25" i="32"/>
  <c r="D25" i="35" s="1"/>
  <c r="K205" i="36"/>
  <c r="L205" i="36" s="1"/>
  <c r="G206" i="37" s="1"/>
  <c r="H206" i="37" s="1"/>
  <c r="H75" i="32"/>
  <c r="N75" i="36" s="1"/>
  <c r="O75" i="36" s="1"/>
  <c r="J76" i="37" s="1"/>
  <c r="K76" i="37" s="1"/>
  <c r="I75" i="32"/>
  <c r="I275" i="32"/>
  <c r="H275" i="32"/>
  <c r="N275" i="36" s="1"/>
  <c r="O275" i="36" s="1"/>
  <c r="J276" i="37" s="1"/>
  <c r="K276" i="37" s="1"/>
  <c r="K132" i="32"/>
  <c r="D132" i="34" s="1"/>
  <c r="G134" i="32"/>
  <c r="V20" i="36"/>
  <c r="W20" i="36" s="1"/>
  <c r="P21" i="37" s="1"/>
  <c r="Q21" i="37" s="1"/>
  <c r="K129" i="36"/>
  <c r="L129" i="36" s="1"/>
  <c r="V75" i="36"/>
  <c r="W75" i="36" s="1"/>
  <c r="P76" i="37" s="1"/>
  <c r="Q76" i="37" s="1"/>
  <c r="H218" i="32"/>
  <c r="N218" i="36" s="1"/>
  <c r="O218" i="36" s="1"/>
  <c r="J219" i="37" s="1"/>
  <c r="K219" i="37" s="1"/>
  <c r="I37" i="32"/>
  <c r="D37" i="35" s="1"/>
  <c r="H37" i="32"/>
  <c r="N37" i="36" s="1"/>
  <c r="O37" i="36" s="1"/>
  <c r="J38" i="37" s="1"/>
  <c r="K38" i="37" s="1"/>
  <c r="G113" i="32"/>
  <c r="I109" i="32"/>
  <c r="K97" i="36"/>
  <c r="L97" i="36" s="1"/>
  <c r="G98" i="37" s="1"/>
  <c r="H98" i="37" s="1"/>
  <c r="I20" i="32"/>
  <c r="D20" i="35" s="1"/>
  <c r="K191" i="32"/>
  <c r="D191" i="34" s="1"/>
  <c r="K57" i="32"/>
  <c r="D57" i="34" s="1"/>
  <c r="I204" i="32"/>
  <c r="D204" i="35" s="1"/>
  <c r="I139" i="32"/>
  <c r="D139" i="35" s="1"/>
  <c r="K154" i="32"/>
  <c r="D154" i="34" s="1"/>
  <c r="H238" i="32"/>
  <c r="N238" i="36" s="1"/>
  <c r="O238" i="36" s="1"/>
  <c r="J239" i="37" s="1"/>
  <c r="K239" i="37" s="1"/>
  <c r="H169" i="32"/>
  <c r="I43" i="32"/>
  <c r="D43" i="35" s="1"/>
  <c r="K102" i="32"/>
  <c r="D102" i="34" s="1"/>
  <c r="K112" i="36"/>
  <c r="L112" i="36" s="1"/>
  <c r="H30" i="32"/>
  <c r="H78" i="32"/>
  <c r="N78" i="36" s="1"/>
  <c r="O78" i="36" s="1"/>
  <c r="J79" i="37" s="1"/>
  <c r="K79" i="37" s="1"/>
  <c r="K272" i="36"/>
  <c r="L272" i="36" s="1"/>
  <c r="K285" i="36"/>
  <c r="L285" i="36" s="1"/>
  <c r="I100" i="32"/>
  <c r="D100" i="35" s="1"/>
  <c r="I237" i="32"/>
  <c r="D237" i="35" s="1"/>
  <c r="I174" i="32"/>
  <c r="D174" i="35" s="1"/>
  <c r="H11" i="32"/>
  <c r="N11" i="36" s="1"/>
  <c r="O11" i="36" s="1"/>
  <c r="J12" i="37" s="1"/>
  <c r="K12" i="37" s="1"/>
  <c r="K125" i="36"/>
  <c r="L125" i="36" s="1"/>
  <c r="H143" i="32"/>
  <c r="N143" i="36" s="1"/>
  <c r="O143" i="36" s="1"/>
  <c r="J144" i="37" s="1"/>
  <c r="K144" i="37" s="1"/>
  <c r="K231" i="32"/>
  <c r="D231" i="34" s="1"/>
  <c r="K63" i="36"/>
  <c r="L63" i="36" s="1"/>
  <c r="G64" i="37" s="1"/>
  <c r="H64" i="37" s="1"/>
  <c r="K214" i="36"/>
  <c r="L214" i="36" s="1"/>
  <c r="G3" i="32"/>
  <c r="V3" i="36"/>
  <c r="W3" i="36" s="1"/>
  <c r="P4" i="37" s="1"/>
  <c r="G283" i="32"/>
  <c r="V283" i="36"/>
  <c r="W283" i="36" s="1"/>
  <c r="P284" i="37" s="1"/>
  <c r="Q284" i="37" s="1"/>
  <c r="G155" i="32"/>
  <c r="V155" i="36"/>
  <c r="W155" i="36" s="1"/>
  <c r="P156" i="37" s="1"/>
  <c r="Q156" i="37" s="1"/>
  <c r="G266" i="32"/>
  <c r="V266" i="36"/>
  <c r="W266" i="36" s="1"/>
  <c r="P267" i="37" s="1"/>
  <c r="Q267" i="37" s="1"/>
  <c r="G281" i="32"/>
  <c r="V281" i="36"/>
  <c r="W281" i="36" s="1"/>
  <c r="P282" i="37" s="1"/>
  <c r="Q282" i="37" s="1"/>
  <c r="G188" i="32"/>
  <c r="V188" i="36"/>
  <c r="W188" i="36" s="1"/>
  <c r="P189" i="37" s="1"/>
  <c r="Q189" i="37" s="1"/>
  <c r="G101" i="32"/>
  <c r="V101" i="36"/>
  <c r="W101" i="36" s="1"/>
  <c r="P102" i="37" s="1"/>
  <c r="Q102" i="37" s="1"/>
  <c r="G215" i="32"/>
  <c r="V215" i="36"/>
  <c r="W215" i="36" s="1"/>
  <c r="P216" i="37" s="1"/>
  <c r="Q216" i="37" s="1"/>
  <c r="G12" i="32"/>
  <c r="V12" i="36"/>
  <c r="W12" i="36" s="1"/>
  <c r="P13" i="37" s="1"/>
  <c r="Q13" i="37" s="1"/>
  <c r="G48" i="32"/>
  <c r="V48" i="36"/>
  <c r="W48" i="36" s="1"/>
  <c r="P49" i="37" s="1"/>
  <c r="Q49" i="37" s="1"/>
  <c r="G74" i="32"/>
  <c r="V74" i="36"/>
  <c r="W74" i="36" s="1"/>
  <c r="P75" i="37" s="1"/>
  <c r="Q75" i="37" s="1"/>
  <c r="G173" i="32"/>
  <c r="V173" i="36"/>
  <c r="W173" i="36" s="1"/>
  <c r="P174" i="37" s="1"/>
  <c r="Q174" i="37" s="1"/>
  <c r="G177" i="32"/>
  <c r="V177" i="36"/>
  <c r="W177" i="36" s="1"/>
  <c r="P178" i="37" s="1"/>
  <c r="Q178" i="37" s="1"/>
  <c r="G228" i="32"/>
  <c r="V228" i="36"/>
  <c r="W228" i="36" s="1"/>
  <c r="P229" i="37" s="1"/>
  <c r="Q229" i="37" s="1"/>
  <c r="G50" i="32"/>
  <c r="V50" i="36"/>
  <c r="W50" i="36" s="1"/>
  <c r="P51" i="37" s="1"/>
  <c r="Q51" i="37" s="1"/>
  <c r="G54" i="32"/>
  <c r="V54" i="36"/>
  <c r="W54" i="36" s="1"/>
  <c r="P55" i="37" s="1"/>
  <c r="Q55" i="37" s="1"/>
  <c r="G156" i="32"/>
  <c r="V156" i="36"/>
  <c r="W156" i="36" s="1"/>
  <c r="P157" i="37" s="1"/>
  <c r="Q157" i="37" s="1"/>
  <c r="G24" i="32"/>
  <c r="V24" i="36"/>
  <c r="W24" i="36" s="1"/>
  <c r="P25" i="37" s="1"/>
  <c r="Q25" i="37" s="1"/>
  <c r="G53" i="32"/>
  <c r="V53" i="36"/>
  <c r="W53" i="36" s="1"/>
  <c r="P54" i="37" s="1"/>
  <c r="Q54" i="37" s="1"/>
  <c r="G250" i="32"/>
  <c r="V250" i="36"/>
  <c r="W250" i="36" s="1"/>
  <c r="P251" i="37" s="1"/>
  <c r="Q251" i="37" s="1"/>
  <c r="G170" i="32"/>
  <c r="V170" i="36"/>
  <c r="W170" i="36" s="1"/>
  <c r="P171" i="37" s="1"/>
  <c r="Q171" i="37" s="1"/>
  <c r="G140" i="32"/>
  <c r="V140" i="36"/>
  <c r="W140" i="36" s="1"/>
  <c r="P141" i="37" s="1"/>
  <c r="Q141" i="37" s="1"/>
  <c r="G261" i="32"/>
  <c r="V261" i="36"/>
  <c r="W261" i="36" s="1"/>
  <c r="P262" i="37" s="1"/>
  <c r="Q262" i="37" s="1"/>
  <c r="G162" i="32"/>
  <c r="V162" i="36"/>
  <c r="W162" i="36" s="1"/>
  <c r="P163" i="37" s="1"/>
  <c r="Q163" i="37" s="1"/>
  <c r="G107" i="32"/>
  <c r="V107" i="36"/>
  <c r="W107" i="36" s="1"/>
  <c r="P108" i="37" s="1"/>
  <c r="Q108" i="37" s="1"/>
  <c r="G259" i="32"/>
  <c r="V259" i="36"/>
  <c r="W259" i="36" s="1"/>
  <c r="P260" i="37" s="1"/>
  <c r="Q260" i="37" s="1"/>
  <c r="G95" i="32"/>
  <c r="V95" i="36"/>
  <c r="W95" i="36" s="1"/>
  <c r="P96" i="37" s="1"/>
  <c r="Q96" i="37" s="1"/>
  <c r="G91" i="32"/>
  <c r="V91" i="36"/>
  <c r="W91" i="36" s="1"/>
  <c r="P92" i="37" s="1"/>
  <c r="Q92" i="37" s="1"/>
  <c r="G42" i="32"/>
  <c r="V42" i="36"/>
  <c r="W42" i="36" s="1"/>
  <c r="P43" i="37" s="1"/>
  <c r="Q43" i="37" s="1"/>
  <c r="G252" i="32"/>
  <c r="V252" i="36"/>
  <c r="W252" i="36" s="1"/>
  <c r="P253" i="37" s="1"/>
  <c r="Q253" i="37" s="1"/>
  <c r="G220" i="32"/>
  <c r="V220" i="36"/>
  <c r="W220" i="36" s="1"/>
  <c r="P221" i="37" s="1"/>
  <c r="Q221" i="37" s="1"/>
  <c r="G224" i="32"/>
  <c r="V224" i="36"/>
  <c r="W224" i="36" s="1"/>
  <c r="P225" i="37" s="1"/>
  <c r="Q225" i="37" s="1"/>
  <c r="G19" i="32"/>
  <c r="V19" i="36"/>
  <c r="W19" i="36" s="1"/>
  <c r="P20" i="37" s="1"/>
  <c r="Q20" i="37" s="1"/>
  <c r="G45" i="32"/>
  <c r="V45" i="36"/>
  <c r="W45" i="36" s="1"/>
  <c r="P46" i="37" s="1"/>
  <c r="Q46" i="37" s="1"/>
  <c r="G264" i="32"/>
  <c r="V264" i="36"/>
  <c r="W264" i="36" s="1"/>
  <c r="P265" i="37" s="1"/>
  <c r="Q265" i="37" s="1"/>
  <c r="G273" i="32"/>
  <c r="V273" i="36"/>
  <c r="W273" i="36" s="1"/>
  <c r="P274" i="37" s="1"/>
  <c r="Q274" i="37" s="1"/>
  <c r="G62" i="32"/>
  <c r="V62" i="36"/>
  <c r="W62" i="36" s="1"/>
  <c r="P63" i="37" s="1"/>
  <c r="Q63" i="37" s="1"/>
  <c r="G26" i="32"/>
  <c r="V26" i="36"/>
  <c r="W26" i="36" s="1"/>
  <c r="P27" i="37" s="1"/>
  <c r="Q27" i="37" s="1"/>
  <c r="G70" i="32"/>
  <c r="V70" i="36"/>
  <c r="W70" i="36" s="1"/>
  <c r="P71" i="37" s="1"/>
  <c r="Q71" i="37" s="1"/>
  <c r="G31" i="32"/>
  <c r="I31" i="32" s="1"/>
  <c r="D31" i="35" s="1"/>
  <c r="V31" i="36"/>
  <c r="W31" i="36" s="1"/>
  <c r="P32" i="37" s="1"/>
  <c r="Q32" i="37" s="1"/>
  <c r="G209" i="32"/>
  <c r="I209" i="32" s="1"/>
  <c r="Q209" i="36" s="1"/>
  <c r="R209" i="36" s="1"/>
  <c r="M210" i="37" s="1"/>
  <c r="N210" i="37" s="1"/>
  <c r="V209" i="36"/>
  <c r="W209" i="36" s="1"/>
  <c r="P210" i="37" s="1"/>
  <c r="Q210" i="37" s="1"/>
  <c r="G243" i="32"/>
  <c r="H243" i="32" s="1"/>
  <c r="V243" i="36"/>
  <c r="W243" i="36" s="1"/>
  <c r="P244" i="37" s="1"/>
  <c r="Q244" i="37" s="1"/>
  <c r="G157" i="32"/>
  <c r="H157" i="32" s="1"/>
  <c r="N157" i="36" s="1"/>
  <c r="O157" i="36" s="1"/>
  <c r="J158" i="37" s="1"/>
  <c r="K158" i="37" s="1"/>
  <c r="V157" i="36"/>
  <c r="W157" i="36" s="1"/>
  <c r="P158" i="37" s="1"/>
  <c r="Q158" i="37" s="1"/>
  <c r="G39" i="32"/>
  <c r="I39" i="32" s="1"/>
  <c r="D39" i="35" s="1"/>
  <c r="V39" i="36"/>
  <c r="W39" i="36" s="1"/>
  <c r="P40" i="37" s="1"/>
  <c r="Q40" i="37" s="1"/>
  <c r="G82" i="32"/>
  <c r="H82" i="32" s="1"/>
  <c r="N82" i="36" s="1"/>
  <c r="O82" i="36" s="1"/>
  <c r="J83" i="37" s="1"/>
  <c r="K83" i="37" s="1"/>
  <c r="V82" i="36"/>
  <c r="W82" i="36" s="1"/>
  <c r="P83" i="37" s="1"/>
  <c r="Q83" i="37" s="1"/>
  <c r="G268" i="32"/>
  <c r="H268" i="32" s="1"/>
  <c r="N268" i="36" s="1"/>
  <c r="O268" i="36" s="1"/>
  <c r="J269" i="37" s="1"/>
  <c r="K269" i="37" s="1"/>
  <c r="V268" i="36"/>
  <c r="W268" i="36" s="1"/>
  <c r="P269" i="37" s="1"/>
  <c r="Q269" i="37" s="1"/>
  <c r="G151" i="32"/>
  <c r="V151" i="36"/>
  <c r="W151" i="36" s="1"/>
  <c r="P152" i="37" s="1"/>
  <c r="Q152" i="37" s="1"/>
  <c r="G38" i="32"/>
  <c r="I38" i="32" s="1"/>
  <c r="V38" i="36"/>
  <c r="W38" i="36" s="1"/>
  <c r="P39" i="37" s="1"/>
  <c r="Q39" i="37" s="1"/>
  <c r="G79" i="32"/>
  <c r="H79" i="32" s="1"/>
  <c r="N79" i="36" s="1"/>
  <c r="O79" i="36" s="1"/>
  <c r="J80" i="37" s="1"/>
  <c r="K80" i="37" s="1"/>
  <c r="V79" i="36"/>
  <c r="W79" i="36" s="1"/>
  <c r="P80" i="37" s="1"/>
  <c r="Q80" i="37" s="1"/>
  <c r="G87" i="32"/>
  <c r="V87" i="36"/>
  <c r="W87" i="36" s="1"/>
  <c r="P88" i="37" s="1"/>
  <c r="Q88" i="37" s="1"/>
  <c r="G201" i="32"/>
  <c r="V201" i="36"/>
  <c r="W201" i="36" s="1"/>
  <c r="P202" i="37" s="1"/>
  <c r="Q202" i="37" s="1"/>
  <c r="G105" i="32"/>
  <c r="I105" i="32" s="1"/>
  <c r="D105" i="35" s="1"/>
  <c r="V105" i="36"/>
  <c r="W105" i="36" s="1"/>
  <c r="P106" i="37" s="1"/>
  <c r="Q106" i="37" s="1"/>
  <c r="G86" i="32"/>
  <c r="I86" i="32" s="1"/>
  <c r="D86" i="35" s="1"/>
  <c r="V86" i="36"/>
  <c r="W86" i="36" s="1"/>
  <c r="P87" i="37" s="1"/>
  <c r="Q87" i="37" s="1"/>
  <c r="G4" i="32"/>
  <c r="H4" i="32" s="1"/>
  <c r="V4" i="36"/>
  <c r="W4" i="36" s="1"/>
  <c r="P5" i="37" s="1"/>
  <c r="Q5" i="37" s="1"/>
  <c r="G56" i="32"/>
  <c r="I56" i="32" s="1"/>
  <c r="D56" i="35" s="1"/>
  <c r="V56" i="36"/>
  <c r="W56" i="36" s="1"/>
  <c r="P57" i="37" s="1"/>
  <c r="Q57" i="37" s="1"/>
  <c r="G160" i="32"/>
  <c r="V160" i="36"/>
  <c r="W160" i="36" s="1"/>
  <c r="P161" i="37" s="1"/>
  <c r="Q161" i="37" s="1"/>
  <c r="G257" i="32"/>
  <c r="I257" i="32" s="1"/>
  <c r="D257" i="35" s="1"/>
  <c r="V257" i="36"/>
  <c r="W257" i="36" s="1"/>
  <c r="P258" i="37" s="1"/>
  <c r="Q258" i="37" s="1"/>
  <c r="G247" i="32"/>
  <c r="I247" i="32" s="1"/>
  <c r="D247" i="35" s="1"/>
  <c r="V247" i="36"/>
  <c r="W247" i="36" s="1"/>
  <c r="P248" i="37" s="1"/>
  <c r="Q248" i="37" s="1"/>
  <c r="G284" i="32"/>
  <c r="I284" i="32" s="1"/>
  <c r="D284" i="35" s="1"/>
  <c r="V284" i="36"/>
  <c r="W284" i="36" s="1"/>
  <c r="P285" i="37" s="1"/>
  <c r="Q285" i="37" s="1"/>
  <c r="G279" i="32"/>
  <c r="I279" i="32" s="1"/>
  <c r="V279" i="36"/>
  <c r="W279" i="36" s="1"/>
  <c r="P280" i="37" s="1"/>
  <c r="Q280" i="37" s="1"/>
  <c r="G27" i="32"/>
  <c r="H27" i="32" s="1"/>
  <c r="N27" i="36" s="1"/>
  <c r="O27" i="36" s="1"/>
  <c r="J28" i="37" s="1"/>
  <c r="K28" i="37" s="1"/>
  <c r="V27" i="36"/>
  <c r="W27" i="36" s="1"/>
  <c r="P28" i="37" s="1"/>
  <c r="Q28" i="37" s="1"/>
  <c r="G47" i="32"/>
  <c r="V47" i="36"/>
  <c r="W47" i="36" s="1"/>
  <c r="P48" i="37" s="1"/>
  <c r="Q48" i="37" s="1"/>
  <c r="G278" i="32"/>
  <c r="V278" i="36"/>
  <c r="W278" i="36" s="1"/>
  <c r="P279" i="37" s="1"/>
  <c r="Q279" i="37" s="1"/>
  <c r="G267" i="32"/>
  <c r="V267" i="36"/>
  <c r="W267" i="36" s="1"/>
  <c r="P268" i="37" s="1"/>
  <c r="Q268" i="37" s="1"/>
  <c r="G14" i="32"/>
  <c r="V14" i="36"/>
  <c r="W14" i="36" s="1"/>
  <c r="P15" i="37" s="1"/>
  <c r="Q15" i="37" s="1"/>
  <c r="G18" i="32"/>
  <c r="H18" i="32" s="1"/>
  <c r="V18" i="36"/>
  <c r="W18" i="36" s="1"/>
  <c r="P19" i="37" s="1"/>
  <c r="Q19" i="37" s="1"/>
  <c r="G262" i="32"/>
  <c r="V262" i="36"/>
  <c r="W262" i="36" s="1"/>
  <c r="P263" i="37" s="1"/>
  <c r="Q263" i="37" s="1"/>
  <c r="G263" i="32"/>
  <c r="V263" i="36"/>
  <c r="W263" i="36" s="1"/>
  <c r="P264" i="37" s="1"/>
  <c r="Q264" i="37" s="1"/>
  <c r="G116" i="32"/>
  <c r="I116" i="32" s="1"/>
  <c r="D116" i="35" s="1"/>
  <c r="V116" i="36"/>
  <c r="W116" i="36" s="1"/>
  <c r="P117" i="37" s="1"/>
  <c r="Q117" i="37" s="1"/>
  <c r="G212" i="32"/>
  <c r="I212" i="32" s="1"/>
  <c r="Q212" i="36" s="1"/>
  <c r="R212" i="36" s="1"/>
  <c r="M213" i="37" s="1"/>
  <c r="N213" i="37" s="1"/>
  <c r="V212" i="36"/>
  <c r="W212" i="36" s="1"/>
  <c r="P213" i="37" s="1"/>
  <c r="Q213" i="37" s="1"/>
  <c r="G185" i="32"/>
  <c r="V185" i="36"/>
  <c r="W185" i="36" s="1"/>
  <c r="P186" i="37" s="1"/>
  <c r="Q186" i="37" s="1"/>
  <c r="G83" i="32"/>
  <c r="H83" i="32" s="1"/>
  <c r="V83" i="36"/>
  <c r="W83" i="36" s="1"/>
  <c r="P84" i="37" s="1"/>
  <c r="Q84" i="37" s="1"/>
  <c r="G277" i="32"/>
  <c r="V277" i="36"/>
  <c r="W277" i="36" s="1"/>
  <c r="P278" i="37" s="1"/>
  <c r="Q278" i="37" s="1"/>
  <c r="G60" i="32"/>
  <c r="V60" i="36"/>
  <c r="W60" i="36" s="1"/>
  <c r="P61" i="37" s="1"/>
  <c r="Q61" i="37" s="1"/>
  <c r="G200" i="32"/>
  <c r="V200" i="36"/>
  <c r="W200" i="36" s="1"/>
  <c r="P201" i="37" s="1"/>
  <c r="Q201" i="37" s="1"/>
  <c r="G178" i="32"/>
  <c r="V178" i="36"/>
  <c r="W178" i="36" s="1"/>
  <c r="P179" i="37" s="1"/>
  <c r="Q179" i="37" s="1"/>
  <c r="G44" i="32"/>
  <c r="V44" i="36"/>
  <c r="W44" i="36" s="1"/>
  <c r="P45" i="37" s="1"/>
  <c r="Q45" i="37" s="1"/>
  <c r="G280" i="32"/>
  <c r="V280" i="36"/>
  <c r="W280" i="36" s="1"/>
  <c r="P281" i="37" s="1"/>
  <c r="Q281" i="37" s="1"/>
  <c r="G146" i="32"/>
  <c r="V146" i="36"/>
  <c r="W146" i="36" s="1"/>
  <c r="P147" i="37" s="1"/>
  <c r="Q147" i="37" s="1"/>
  <c r="G111" i="32"/>
  <c r="V111" i="36"/>
  <c r="W111" i="36" s="1"/>
  <c r="P112" i="37" s="1"/>
  <c r="Q112" i="37" s="1"/>
  <c r="G210" i="32"/>
  <c r="V210" i="36"/>
  <c r="W210" i="36" s="1"/>
  <c r="P211" i="37" s="1"/>
  <c r="Q211" i="37" s="1"/>
  <c r="G192" i="32"/>
  <c r="V192" i="36"/>
  <c r="W192" i="36" s="1"/>
  <c r="P193" i="37" s="1"/>
  <c r="Q193" i="37" s="1"/>
  <c r="G110" i="32"/>
  <c r="V110" i="36"/>
  <c r="W110" i="36" s="1"/>
  <c r="P111" i="37" s="1"/>
  <c r="Q111" i="37" s="1"/>
  <c r="G234" i="32"/>
  <c r="V234" i="36"/>
  <c r="W234" i="36" s="1"/>
  <c r="P235" i="37" s="1"/>
  <c r="Q235" i="37" s="1"/>
  <c r="K141" i="32"/>
  <c r="D141" i="34" s="1"/>
  <c r="G117" i="32"/>
  <c r="V117" i="36"/>
  <c r="W117" i="36" s="1"/>
  <c r="P118" i="37" s="1"/>
  <c r="Q118" i="37" s="1"/>
  <c r="G137" i="32"/>
  <c r="I137" i="32" s="1"/>
  <c r="Q137" i="36" s="1"/>
  <c r="R137" i="36" s="1"/>
  <c r="M138" i="37" s="1"/>
  <c r="N138" i="37" s="1"/>
  <c r="V137" i="36"/>
  <c r="W137" i="36" s="1"/>
  <c r="P138" i="37" s="1"/>
  <c r="Q138" i="37" s="1"/>
  <c r="G127" i="32"/>
  <c r="V127" i="36"/>
  <c r="W127" i="36" s="1"/>
  <c r="P128" i="37" s="1"/>
  <c r="Q128" i="37" s="1"/>
  <c r="G256" i="32"/>
  <c r="V256" i="36"/>
  <c r="W256" i="36" s="1"/>
  <c r="P257" i="37" s="1"/>
  <c r="Q257" i="37" s="1"/>
  <c r="G163" i="32"/>
  <c r="V163" i="36"/>
  <c r="W163" i="36" s="1"/>
  <c r="P164" i="37" s="1"/>
  <c r="Q164" i="37" s="1"/>
  <c r="G251" i="32"/>
  <c r="V251" i="36"/>
  <c r="W251" i="36" s="1"/>
  <c r="P252" i="37" s="1"/>
  <c r="Q252" i="37" s="1"/>
  <c r="G236" i="32"/>
  <c r="V236" i="36"/>
  <c r="W236" i="36" s="1"/>
  <c r="P237" i="37" s="1"/>
  <c r="Q237" i="37" s="1"/>
  <c r="G176" i="32"/>
  <c r="V176" i="36"/>
  <c r="W176" i="36" s="1"/>
  <c r="P177" i="37" s="1"/>
  <c r="Q177" i="37" s="1"/>
  <c r="G190" i="32"/>
  <c r="V190" i="36"/>
  <c r="W190" i="36" s="1"/>
  <c r="P191" i="37" s="1"/>
  <c r="Q191" i="37" s="1"/>
  <c r="G235" i="32"/>
  <c r="V235" i="36"/>
  <c r="W235" i="36" s="1"/>
  <c r="P236" i="37" s="1"/>
  <c r="Q236" i="37" s="1"/>
  <c r="G21" i="32"/>
  <c r="V21" i="36"/>
  <c r="W21" i="36" s="1"/>
  <c r="P22" i="37" s="1"/>
  <c r="Q22" i="37" s="1"/>
  <c r="G144" i="32"/>
  <c r="V144" i="36"/>
  <c r="W144" i="36" s="1"/>
  <c r="P145" i="37" s="1"/>
  <c r="Q145" i="37" s="1"/>
  <c r="G222" i="32"/>
  <c r="V222" i="36"/>
  <c r="W222" i="36" s="1"/>
  <c r="P223" i="37" s="1"/>
  <c r="Q223" i="37" s="1"/>
  <c r="G90" i="32"/>
  <c r="V90" i="36"/>
  <c r="W90" i="36" s="1"/>
  <c r="P91" i="37" s="1"/>
  <c r="Q91" i="37" s="1"/>
  <c r="G136" i="32"/>
  <c r="V136" i="36"/>
  <c r="W136" i="36" s="1"/>
  <c r="P137" i="37" s="1"/>
  <c r="Q137" i="37" s="1"/>
  <c r="G119" i="32"/>
  <c r="V119" i="36"/>
  <c r="W119" i="36" s="1"/>
  <c r="P120" i="37" s="1"/>
  <c r="Q120" i="37" s="1"/>
  <c r="G180" i="32"/>
  <c r="V180" i="36"/>
  <c r="W180" i="36" s="1"/>
  <c r="P181" i="37" s="1"/>
  <c r="Q181" i="37" s="1"/>
  <c r="G175" i="32"/>
  <c r="V175" i="36"/>
  <c r="W175" i="36" s="1"/>
  <c r="P176" i="37" s="1"/>
  <c r="Q176" i="37" s="1"/>
  <c r="G80" i="32"/>
  <c r="V80" i="36"/>
  <c r="W80" i="36" s="1"/>
  <c r="P81" i="37" s="1"/>
  <c r="Q81" i="37" s="1"/>
  <c r="G274" i="32"/>
  <c r="V274" i="36"/>
  <c r="W274" i="36" s="1"/>
  <c r="P275" i="37" s="1"/>
  <c r="Q275" i="37" s="1"/>
  <c r="G58" i="32"/>
  <c r="V58" i="36"/>
  <c r="W58" i="36" s="1"/>
  <c r="P59" i="37" s="1"/>
  <c r="Q59" i="37" s="1"/>
  <c r="K254" i="36"/>
  <c r="L254" i="36" s="1"/>
  <c r="G148" i="32"/>
  <c r="V148" i="36"/>
  <c r="W148" i="36" s="1"/>
  <c r="P149" i="37" s="1"/>
  <c r="Q149" i="37" s="1"/>
  <c r="G94" i="32"/>
  <c r="V94" i="36"/>
  <c r="W94" i="36" s="1"/>
  <c r="P95" i="37" s="1"/>
  <c r="Q95" i="37" s="1"/>
  <c r="G145" i="32"/>
  <c r="V145" i="36"/>
  <c r="W145" i="36" s="1"/>
  <c r="P146" i="37" s="1"/>
  <c r="Q146" i="37" s="1"/>
  <c r="G223" i="32"/>
  <c r="V223" i="36"/>
  <c r="W223" i="36" s="1"/>
  <c r="P224" i="37" s="1"/>
  <c r="Q224" i="37" s="1"/>
  <c r="G46" i="32"/>
  <c r="V46" i="36"/>
  <c r="W46" i="36" s="1"/>
  <c r="P47" i="37" s="1"/>
  <c r="Q47" i="37" s="1"/>
  <c r="G5" i="32"/>
  <c r="V5" i="36"/>
  <c r="W5" i="36" s="1"/>
  <c r="P6" i="37" s="1"/>
  <c r="Q6" i="37" s="1"/>
  <c r="G66" i="32"/>
  <c r="V66" i="36"/>
  <c r="W66" i="36" s="1"/>
  <c r="P67" i="37" s="1"/>
  <c r="Q67" i="37" s="1"/>
  <c r="G282" i="32"/>
  <c r="V282" i="36"/>
  <c r="W282" i="36" s="1"/>
  <c r="P283" i="37" s="1"/>
  <c r="Q283" i="37" s="1"/>
  <c r="G181" i="32"/>
  <c r="V181" i="36"/>
  <c r="W181" i="36" s="1"/>
  <c r="P182" i="37" s="1"/>
  <c r="Q182" i="37" s="1"/>
  <c r="G77" i="32"/>
  <c r="V77" i="36"/>
  <c r="W77" i="36" s="1"/>
  <c r="P78" i="37" s="1"/>
  <c r="Q78" i="37" s="1"/>
  <c r="G269" i="32"/>
  <c r="V269" i="36"/>
  <c r="W269" i="36" s="1"/>
  <c r="P270" i="37" s="1"/>
  <c r="Q270" i="37" s="1"/>
  <c r="G40" i="32"/>
  <c r="V40" i="36"/>
  <c r="W40" i="36" s="1"/>
  <c r="P41" i="37" s="1"/>
  <c r="Q41" i="37" s="1"/>
  <c r="G258" i="32"/>
  <c r="V258" i="36"/>
  <c r="W258" i="36" s="1"/>
  <c r="P259" i="37" s="1"/>
  <c r="Q259" i="37" s="1"/>
  <c r="G227" i="32"/>
  <c r="V227" i="36"/>
  <c r="W227" i="36" s="1"/>
  <c r="P228" i="37" s="1"/>
  <c r="Q228" i="37" s="1"/>
  <c r="G15" i="32"/>
  <c r="V15" i="36"/>
  <c r="W15" i="36" s="1"/>
  <c r="P16" i="37" s="1"/>
  <c r="Q16" i="37" s="1"/>
  <c r="G149" i="32"/>
  <c r="V149" i="36"/>
  <c r="W149" i="36" s="1"/>
  <c r="P150" i="37" s="1"/>
  <c r="Q150" i="37" s="1"/>
  <c r="G245" i="32"/>
  <c r="V245" i="36"/>
  <c r="W245" i="36" s="1"/>
  <c r="P246" i="37" s="1"/>
  <c r="Q246" i="37" s="1"/>
  <c r="G61" i="32"/>
  <c r="V61" i="36"/>
  <c r="W61" i="36" s="1"/>
  <c r="P62" i="37" s="1"/>
  <c r="Q62" i="37" s="1"/>
  <c r="G71" i="32"/>
  <c r="V71" i="36"/>
  <c r="W71" i="36" s="1"/>
  <c r="P72" i="37" s="1"/>
  <c r="Q72" i="37" s="1"/>
  <c r="G49" i="32"/>
  <c r="I49" i="32" s="1"/>
  <c r="V49" i="36"/>
  <c r="W49" i="36" s="1"/>
  <c r="P50" i="37" s="1"/>
  <c r="Q50" i="37" s="1"/>
  <c r="G286" i="32"/>
  <c r="H286" i="32" s="1"/>
  <c r="N286" i="36" s="1"/>
  <c r="O286" i="36" s="1"/>
  <c r="J287" i="37" s="1"/>
  <c r="K287" i="37" s="1"/>
  <c r="V286" i="36"/>
  <c r="W286" i="36" s="1"/>
  <c r="P287" i="37" s="1"/>
  <c r="Q287" i="37" s="1"/>
  <c r="G6" i="32"/>
  <c r="V6" i="36"/>
  <c r="W6" i="36" s="1"/>
  <c r="P7" i="37" s="1"/>
  <c r="Q7" i="37" s="1"/>
  <c r="G219" i="32"/>
  <c r="V219" i="36"/>
  <c r="W219" i="36" s="1"/>
  <c r="P220" i="37" s="1"/>
  <c r="Q220" i="37" s="1"/>
  <c r="G167" i="32"/>
  <c r="V167" i="36"/>
  <c r="W167" i="36" s="1"/>
  <c r="P168" i="37" s="1"/>
  <c r="Q168" i="37" s="1"/>
  <c r="G168" i="32"/>
  <c r="V168" i="36"/>
  <c r="W168" i="36" s="1"/>
  <c r="P169" i="37" s="1"/>
  <c r="Q169" i="37" s="1"/>
  <c r="G35" i="32"/>
  <c r="V35" i="36"/>
  <c r="W35" i="36" s="1"/>
  <c r="P36" i="37" s="1"/>
  <c r="Q36" i="37" s="1"/>
  <c r="G226" i="32"/>
  <c r="I226" i="32" s="1"/>
  <c r="Q226" i="36" s="1"/>
  <c r="R226" i="36" s="1"/>
  <c r="M227" i="37" s="1"/>
  <c r="N227" i="37" s="1"/>
  <c r="V226" i="36"/>
  <c r="W226" i="36" s="1"/>
  <c r="P227" i="37" s="1"/>
  <c r="Q227" i="37" s="1"/>
  <c r="G106" i="32"/>
  <c r="V106" i="36"/>
  <c r="W106" i="36" s="1"/>
  <c r="P107" i="37" s="1"/>
  <c r="Q107" i="37" s="1"/>
  <c r="G29" i="32"/>
  <c r="V29" i="36"/>
  <c r="W29" i="36" s="1"/>
  <c r="P30" i="37" s="1"/>
  <c r="Q30" i="37" s="1"/>
  <c r="G76" i="32"/>
  <c r="I76" i="32" s="1"/>
  <c r="D76" i="35" s="1"/>
  <c r="V76" i="36"/>
  <c r="W76" i="36" s="1"/>
  <c r="P77" i="37" s="1"/>
  <c r="Q77" i="37" s="1"/>
  <c r="G7" i="32"/>
  <c r="V7" i="36"/>
  <c r="W7" i="36" s="1"/>
  <c r="P8" i="37" s="1"/>
  <c r="Q8" i="37" s="1"/>
  <c r="G73" i="32"/>
  <c r="I73" i="32" s="1"/>
  <c r="V73" i="36"/>
  <c r="W73" i="36" s="1"/>
  <c r="P74" i="37" s="1"/>
  <c r="Q74" i="37" s="1"/>
  <c r="G99" i="32"/>
  <c r="V99" i="36"/>
  <c r="W99" i="36" s="1"/>
  <c r="P100" i="37" s="1"/>
  <c r="Q100" i="37" s="1"/>
  <c r="G147" i="32"/>
  <c r="V147" i="36"/>
  <c r="W147" i="36" s="1"/>
  <c r="P148" i="37" s="1"/>
  <c r="Q148" i="37" s="1"/>
  <c r="G260" i="32"/>
  <c r="V260" i="36"/>
  <c r="W260" i="36" s="1"/>
  <c r="P261" i="37" s="1"/>
  <c r="Q261" i="37" s="1"/>
  <c r="G207" i="32"/>
  <c r="V207" i="36"/>
  <c r="W207" i="36" s="1"/>
  <c r="P208" i="37" s="1"/>
  <c r="Q208" i="37" s="1"/>
  <c r="G32" i="32"/>
  <c r="I32" i="32" s="1"/>
  <c r="Q32" i="36" s="1"/>
  <c r="R32" i="36" s="1"/>
  <c r="M33" i="37" s="1"/>
  <c r="N33" i="37" s="1"/>
  <c r="V32" i="36"/>
  <c r="W32" i="36" s="1"/>
  <c r="P33" i="37" s="1"/>
  <c r="Q33" i="37" s="1"/>
  <c r="G124" i="32"/>
  <c r="V124" i="36"/>
  <c r="W124" i="36" s="1"/>
  <c r="P125" i="37" s="1"/>
  <c r="Q125" i="37" s="1"/>
  <c r="G121" i="32"/>
  <c r="V121" i="36"/>
  <c r="W121" i="36" s="1"/>
  <c r="P122" i="37" s="1"/>
  <c r="Q122" i="37" s="1"/>
  <c r="G28" i="32"/>
  <c r="V28" i="36"/>
  <c r="W28" i="36" s="1"/>
  <c r="P29" i="37" s="1"/>
  <c r="Q29" i="37" s="1"/>
  <c r="G270" i="32"/>
  <c r="V270" i="36"/>
  <c r="W270" i="36" s="1"/>
  <c r="P271" i="37" s="1"/>
  <c r="Q271" i="37" s="1"/>
  <c r="G10" i="32"/>
  <c r="I10" i="32" s="1"/>
  <c r="D10" i="35" s="1"/>
  <c r="V10" i="36"/>
  <c r="W10" i="36" s="1"/>
  <c r="P11" i="37" s="1"/>
  <c r="Q11" i="37" s="1"/>
  <c r="G133" i="32"/>
  <c r="H133" i="32" s="1"/>
  <c r="N133" i="36" s="1"/>
  <c r="O133" i="36" s="1"/>
  <c r="J134" i="37" s="1"/>
  <c r="K134" i="37" s="1"/>
  <c r="V133" i="36"/>
  <c r="W133" i="36" s="1"/>
  <c r="P134" i="37" s="1"/>
  <c r="Q134" i="37" s="1"/>
  <c r="K103" i="36"/>
  <c r="L103" i="36" s="1"/>
  <c r="K253" i="32"/>
  <c r="D253" i="34" s="1"/>
  <c r="G69" i="32"/>
  <c r="V69" i="36"/>
  <c r="W69" i="36" s="1"/>
  <c r="P70" i="37" s="1"/>
  <c r="Q70" i="37" s="1"/>
  <c r="G276" i="32"/>
  <c r="V276" i="36"/>
  <c r="W276" i="36" s="1"/>
  <c r="P277" i="37" s="1"/>
  <c r="Q277" i="37" s="1"/>
  <c r="G159" i="32"/>
  <c r="V159" i="36"/>
  <c r="W159" i="36" s="1"/>
  <c r="P160" i="37" s="1"/>
  <c r="Q160" i="37" s="1"/>
  <c r="G23" i="32"/>
  <c r="V23" i="36"/>
  <c r="W23" i="36" s="1"/>
  <c r="P24" i="37" s="1"/>
  <c r="Q24" i="37" s="1"/>
  <c r="G244" i="32"/>
  <c r="V244" i="36"/>
  <c r="W244" i="36" s="1"/>
  <c r="P245" i="37" s="1"/>
  <c r="Q245" i="37" s="1"/>
  <c r="G202" i="32"/>
  <c r="V202" i="36"/>
  <c r="W202" i="36" s="1"/>
  <c r="P203" i="37" s="1"/>
  <c r="Q203" i="37" s="1"/>
  <c r="G186" i="32"/>
  <c r="I186" i="32" s="1"/>
  <c r="D186" i="35" s="1"/>
  <c r="V186" i="36"/>
  <c r="W186" i="36" s="1"/>
  <c r="P187" i="37" s="1"/>
  <c r="Q187" i="37" s="1"/>
  <c r="G199" i="32"/>
  <c r="V199" i="36"/>
  <c r="W199" i="36" s="1"/>
  <c r="P200" i="37" s="1"/>
  <c r="Q200" i="37" s="1"/>
  <c r="G22" i="32"/>
  <c r="V22" i="36"/>
  <c r="W22" i="36" s="1"/>
  <c r="P23" i="37" s="1"/>
  <c r="Q23" i="37" s="1"/>
  <c r="G158" i="32"/>
  <c r="V158" i="36"/>
  <c r="W158" i="36" s="1"/>
  <c r="P159" i="37" s="1"/>
  <c r="Q159" i="37" s="1"/>
  <c r="G142" i="32"/>
  <c r="V142" i="36"/>
  <c r="W142" i="36" s="1"/>
  <c r="P143" i="37" s="1"/>
  <c r="Q143" i="37" s="1"/>
  <c r="G104" i="32"/>
  <c r="V104" i="36"/>
  <c r="W104" i="36" s="1"/>
  <c r="P105" i="37" s="1"/>
  <c r="Q105" i="37" s="1"/>
  <c r="G128" i="32"/>
  <c r="V128" i="36"/>
  <c r="W128" i="36" s="1"/>
  <c r="P129" i="37" s="1"/>
  <c r="Q129" i="37" s="1"/>
  <c r="G120" i="32"/>
  <c r="V120" i="36"/>
  <c r="W120" i="36" s="1"/>
  <c r="P121" i="37" s="1"/>
  <c r="Q121" i="37" s="1"/>
  <c r="G248" i="32"/>
  <c r="V248" i="36"/>
  <c r="W248" i="36" s="1"/>
  <c r="P249" i="37" s="1"/>
  <c r="Q249" i="37" s="1"/>
  <c r="G196" i="32"/>
  <c r="V196" i="36"/>
  <c r="W196" i="36" s="1"/>
  <c r="P197" i="37" s="1"/>
  <c r="Q197" i="37" s="1"/>
  <c r="G246" i="32"/>
  <c r="V246" i="36"/>
  <c r="W246" i="36" s="1"/>
  <c r="P247" i="37" s="1"/>
  <c r="Q247" i="37" s="1"/>
  <c r="I4" i="32"/>
  <c r="D4" i="35" s="1"/>
  <c r="H38" i="32"/>
  <c r="N38" i="36" s="1"/>
  <c r="O38" i="36" s="1"/>
  <c r="J39" i="37" s="1"/>
  <c r="K39" i="37" s="1"/>
  <c r="K265" i="36"/>
  <c r="L265" i="36" s="1"/>
  <c r="K194" i="36"/>
  <c r="L194" i="36" s="1"/>
  <c r="K115" i="36"/>
  <c r="L115" i="36" s="1"/>
  <c r="I243" i="32"/>
  <c r="D243" i="35" s="1"/>
  <c r="I157" i="32"/>
  <c r="D157" i="35" s="1"/>
  <c r="K67" i="36"/>
  <c r="L67" i="36" s="1"/>
  <c r="S132" i="36" a="1"/>
  <c r="S132" i="36" s="1"/>
  <c r="S233" i="36" a="1"/>
  <c r="S233" i="36" s="1"/>
  <c r="S249" i="36" a="1"/>
  <c r="S249" i="36" s="1"/>
  <c r="S183" i="36" a="1"/>
  <c r="S183" i="36" s="1"/>
  <c r="S230" i="36" a="1"/>
  <c r="S230" i="36" s="1"/>
  <c r="S141" i="36" a="1"/>
  <c r="S141" i="36" s="1"/>
  <c r="S241" i="36" a="1"/>
  <c r="S241" i="36" s="1"/>
  <c r="S8" i="36" a="1"/>
  <c r="S8" i="36" s="1"/>
  <c r="S108" i="36" a="1"/>
  <c r="S108" i="36" s="1"/>
  <c r="S9" i="36" a="1"/>
  <c r="S9" i="36" s="1"/>
  <c r="S231" i="36" a="1"/>
  <c r="S231" i="36" s="1"/>
  <c r="S92" i="36" a="1"/>
  <c r="S92" i="36" s="1"/>
  <c r="S172" i="36" a="1"/>
  <c r="S172" i="36" s="1"/>
  <c r="S102" i="36" a="1"/>
  <c r="S102" i="36" s="1"/>
  <c r="S205" i="36" a="1"/>
  <c r="S205" i="36" s="1"/>
  <c r="S153" i="36" a="1"/>
  <c r="S153" i="36" s="1"/>
  <c r="S33" i="36" a="1"/>
  <c r="S33" i="36" s="1"/>
  <c r="S152" i="36" a="1"/>
  <c r="S152" i="36" s="1"/>
  <c r="S57" i="36" a="1"/>
  <c r="S57" i="36" s="1"/>
  <c r="S123" i="36" a="1"/>
  <c r="S123" i="36" s="1"/>
  <c r="S271" i="36" a="1"/>
  <c r="S271" i="36" s="1"/>
  <c r="S154" i="36" a="1"/>
  <c r="S154" i="36" s="1"/>
  <c r="S63" i="36" a="1"/>
  <c r="S63" i="36" s="1"/>
  <c r="S97" i="36" a="1"/>
  <c r="S97" i="36" s="1"/>
  <c r="S216" i="36" a="1"/>
  <c r="S216" i="36" s="1"/>
  <c r="S253" i="36" a="1"/>
  <c r="S253" i="36" s="1"/>
  <c r="S221" i="36" a="1"/>
  <c r="S221" i="36" s="1"/>
  <c r="S191" i="36" a="1"/>
  <c r="S191" i="36" s="1"/>
  <c r="S36" i="36" a="1"/>
  <c r="S36" i="36" s="1"/>
  <c r="H73" i="32"/>
  <c r="N73" i="36" s="1"/>
  <c r="O73" i="36" s="1"/>
  <c r="J74" i="37" s="1"/>
  <c r="K74" i="37" s="1"/>
  <c r="H49" i="32"/>
  <c r="N49" i="36" s="1"/>
  <c r="O49" i="36" s="1"/>
  <c r="J50" i="37" s="1"/>
  <c r="K50" i="37" s="1"/>
  <c r="K240" i="36"/>
  <c r="L240" i="36" s="1"/>
  <c r="G241" i="37" s="1"/>
  <c r="H241" i="37" s="1"/>
  <c r="K197" i="36"/>
  <c r="L197" i="36" s="1"/>
  <c r="G198" i="37" s="1"/>
  <c r="H198" i="37" s="1"/>
  <c r="F289" i="33"/>
  <c r="J289" i="32"/>
  <c r="I83" i="32"/>
  <c r="D83" i="35" s="1"/>
  <c r="K85" i="36"/>
  <c r="L85" i="36" s="1"/>
  <c r="G86" i="37" s="1"/>
  <c r="H86" i="37" s="1"/>
  <c r="I18" i="32"/>
  <c r="Q18" i="36" s="1"/>
  <c r="R18" i="36" s="1"/>
  <c r="M19" i="37" s="1"/>
  <c r="N19" i="37" s="1"/>
  <c r="K52" i="36"/>
  <c r="L52" i="36" s="1"/>
  <c r="G53" i="37" s="1"/>
  <c r="H53" i="37" s="1"/>
  <c r="D203" i="35"/>
  <c r="Q203" i="36"/>
  <c r="R203" i="36" s="1"/>
  <c r="M204" i="37" s="1"/>
  <c r="N204" i="37" s="1"/>
  <c r="D143" i="35"/>
  <c r="Q143" i="36"/>
  <c r="R143" i="36" s="1"/>
  <c r="M144" i="37" s="1"/>
  <c r="N144" i="37" s="1"/>
  <c r="D182" i="35"/>
  <c r="Q182" i="36"/>
  <c r="R182" i="36" s="1"/>
  <c r="M183" i="37" s="1"/>
  <c r="N183" i="37" s="1"/>
  <c r="D238" i="35"/>
  <c r="Q238" i="36"/>
  <c r="R238" i="36" s="1"/>
  <c r="M239" i="37" s="1"/>
  <c r="N239" i="37" s="1"/>
  <c r="D88" i="35"/>
  <c r="Q88" i="36"/>
  <c r="R88" i="36" s="1"/>
  <c r="M89" i="37" s="1"/>
  <c r="N89" i="37" s="1"/>
  <c r="D229" i="35"/>
  <c r="Q229" i="36"/>
  <c r="R229" i="36" s="1"/>
  <c r="M230" i="37" s="1"/>
  <c r="N230" i="37" s="1"/>
  <c r="D275" i="35"/>
  <c r="Q275" i="36"/>
  <c r="R275" i="36" s="1"/>
  <c r="M276" i="37" s="1"/>
  <c r="N276" i="37" s="1"/>
  <c r="D166" i="35"/>
  <c r="Q166" i="36"/>
  <c r="R166" i="36" s="1"/>
  <c r="M167" i="37" s="1"/>
  <c r="N167" i="37" s="1"/>
  <c r="D226" i="35"/>
  <c r="D30" i="35"/>
  <c r="Q30" i="36"/>
  <c r="R30" i="36" s="1"/>
  <c r="M31" i="37" s="1"/>
  <c r="N31" i="37" s="1"/>
  <c r="N109" i="36"/>
  <c r="O109" i="36" s="1"/>
  <c r="J110" i="37" s="1"/>
  <c r="K110" i="37" s="1"/>
  <c r="D279" i="35"/>
  <c r="Q279" i="36"/>
  <c r="R279" i="36" s="1"/>
  <c r="M280" i="37" s="1"/>
  <c r="N280" i="37" s="1"/>
  <c r="D187" i="35"/>
  <c r="Q187" i="36"/>
  <c r="R187" i="36" s="1"/>
  <c r="M188" i="37" s="1"/>
  <c r="N188" i="37" s="1"/>
  <c r="D189" i="35"/>
  <c r="Q189" i="36"/>
  <c r="R189" i="36" s="1"/>
  <c r="M190" i="37" s="1"/>
  <c r="N190" i="37" s="1"/>
  <c r="D288" i="35"/>
  <c r="Q288" i="36"/>
  <c r="R288" i="36" s="1"/>
  <c r="M289" i="37" s="1"/>
  <c r="N289" i="37" s="1"/>
  <c r="N51" i="36"/>
  <c r="O51" i="36" s="1"/>
  <c r="J52" i="37" s="1"/>
  <c r="K52" i="37" s="1"/>
  <c r="D73" i="35"/>
  <c r="Q73" i="36"/>
  <c r="R73" i="36" s="1"/>
  <c r="M74" i="37" s="1"/>
  <c r="N74" i="37" s="1"/>
  <c r="N83" i="36"/>
  <c r="O83" i="36" s="1"/>
  <c r="J84" i="37" s="1"/>
  <c r="K84" i="37" s="1"/>
  <c r="N211" i="36"/>
  <c r="O211" i="36" s="1"/>
  <c r="J212" i="37" s="1"/>
  <c r="K212" i="37" s="1"/>
  <c r="N34" i="36"/>
  <c r="O34" i="36" s="1"/>
  <c r="J35" i="37" s="1"/>
  <c r="K35" i="37" s="1"/>
  <c r="D55" i="35"/>
  <c r="Q55" i="36"/>
  <c r="R55" i="36" s="1"/>
  <c r="M56" i="37" s="1"/>
  <c r="N56" i="37" s="1"/>
  <c r="D211" i="35"/>
  <c r="Q211" i="36"/>
  <c r="R211" i="36" s="1"/>
  <c r="M212" i="37" s="1"/>
  <c r="N212" i="37" s="1"/>
  <c r="N43" i="36"/>
  <c r="O43" i="36" s="1"/>
  <c r="J44" i="37" s="1"/>
  <c r="K44" i="37" s="1"/>
  <c r="D217" i="35"/>
  <c r="Q217" i="36"/>
  <c r="R217" i="36" s="1"/>
  <c r="M218" i="37" s="1"/>
  <c r="N218" i="37" s="1"/>
  <c r="N55" i="36"/>
  <c r="O55" i="36" s="1"/>
  <c r="J56" i="37" s="1"/>
  <c r="K56" i="37" s="1"/>
  <c r="N65" i="36"/>
  <c r="O65" i="36" s="1"/>
  <c r="J66" i="37" s="1"/>
  <c r="K66" i="37" s="1"/>
  <c r="N4" i="36"/>
  <c r="O4" i="36" s="1"/>
  <c r="J5" i="37" s="1"/>
  <c r="K5" i="37" s="1"/>
  <c r="N139" i="36"/>
  <c r="O139" i="36" s="1"/>
  <c r="J140" i="37" s="1"/>
  <c r="K140" i="37" s="1"/>
  <c r="N89" i="36"/>
  <c r="O89" i="36" s="1"/>
  <c r="J90" i="37" s="1"/>
  <c r="K90" i="37" s="1"/>
  <c r="N232" i="36"/>
  <c r="O232" i="36" s="1"/>
  <c r="J233" i="37" s="1"/>
  <c r="K233" i="37" s="1"/>
  <c r="N217" i="36"/>
  <c r="O217" i="36" s="1"/>
  <c r="J218" i="37" s="1"/>
  <c r="K218" i="37" s="1"/>
  <c r="N204" i="36"/>
  <c r="O204" i="36" s="1"/>
  <c r="J205" i="37" s="1"/>
  <c r="K205" i="37" s="1"/>
  <c r="N18" i="36"/>
  <c r="O18" i="36" s="1"/>
  <c r="J19" i="37" s="1"/>
  <c r="K19" i="37" s="1"/>
  <c r="Q37" i="36"/>
  <c r="R37" i="36" s="1"/>
  <c r="M38" i="37" s="1"/>
  <c r="N38" i="37" s="1"/>
  <c r="D81" i="35"/>
  <c r="Q81" i="36"/>
  <c r="R81" i="36" s="1"/>
  <c r="M82" i="37" s="1"/>
  <c r="N82" i="37" s="1"/>
  <c r="D49" i="35"/>
  <c r="Q49" i="36"/>
  <c r="R49" i="36" s="1"/>
  <c r="M50" i="37" s="1"/>
  <c r="N50" i="37" s="1"/>
  <c r="D65" i="35"/>
  <c r="Q65" i="36"/>
  <c r="R65" i="36" s="1"/>
  <c r="M66" i="37" s="1"/>
  <c r="N66" i="37" s="1"/>
  <c r="N93" i="36"/>
  <c r="O93" i="36" s="1"/>
  <c r="J94" i="37" s="1"/>
  <c r="K94" i="37" s="1"/>
  <c r="D287" i="35"/>
  <c r="Q287" i="36"/>
  <c r="R287" i="36" s="1"/>
  <c r="M288" i="37" s="1"/>
  <c r="N288" i="37" s="1"/>
  <c r="D225" i="35"/>
  <c r="Q225" i="36"/>
  <c r="R225" i="36" s="1"/>
  <c r="M226" i="37" s="1"/>
  <c r="N226" i="37" s="1"/>
  <c r="D89" i="35"/>
  <c r="Q89" i="36"/>
  <c r="R89" i="36" s="1"/>
  <c r="M90" i="37" s="1"/>
  <c r="N90" i="37" s="1"/>
  <c r="D78" i="35"/>
  <c r="Q78" i="36"/>
  <c r="R78" i="36" s="1"/>
  <c r="M79" i="37" s="1"/>
  <c r="N79" i="37" s="1"/>
  <c r="Q213" i="36"/>
  <c r="R213" i="36" s="1"/>
  <c r="M214" i="37" s="1"/>
  <c r="N214" i="37" s="1"/>
  <c r="D232" i="35"/>
  <c r="Q232" i="36"/>
  <c r="R232" i="36" s="1"/>
  <c r="M233" i="37" s="1"/>
  <c r="N233" i="37" s="1"/>
  <c r="N81" i="36"/>
  <c r="O81" i="36" s="1"/>
  <c r="J82" i="37" s="1"/>
  <c r="K82" i="37" s="1"/>
  <c r="D239" i="35"/>
  <c r="Q239" i="36"/>
  <c r="R239" i="36" s="1"/>
  <c r="M240" i="37" s="1"/>
  <c r="N240" i="37" s="1"/>
  <c r="D126" i="35"/>
  <c r="Q126" i="36"/>
  <c r="R126" i="36" s="1"/>
  <c r="M127" i="37" s="1"/>
  <c r="N127" i="37" s="1"/>
  <c r="N20" i="36"/>
  <c r="O20" i="36" s="1"/>
  <c r="J21" i="37" s="1"/>
  <c r="K21" i="37" s="1"/>
  <c r="N16" i="36"/>
  <c r="O16" i="36" s="1"/>
  <c r="J17" i="37" s="1"/>
  <c r="K17" i="37" s="1"/>
  <c r="N169" i="36"/>
  <c r="O169" i="36" s="1"/>
  <c r="J170" i="37" s="1"/>
  <c r="K170" i="37" s="1"/>
  <c r="D75" i="35"/>
  <c r="Q75" i="36"/>
  <c r="R75" i="36" s="1"/>
  <c r="M76" i="37" s="1"/>
  <c r="N76" i="37" s="1"/>
  <c r="D150" i="35"/>
  <c r="Q150" i="36"/>
  <c r="R150" i="36" s="1"/>
  <c r="M151" i="37" s="1"/>
  <c r="N151" i="37" s="1"/>
  <c r="N179" i="36"/>
  <c r="O179" i="36" s="1"/>
  <c r="J180" i="37" s="1"/>
  <c r="K180" i="37" s="1"/>
  <c r="N100" i="36"/>
  <c r="O100" i="36" s="1"/>
  <c r="J101" i="37" s="1"/>
  <c r="K101" i="37" s="1"/>
  <c r="D169" i="35"/>
  <c r="Q169" i="36"/>
  <c r="R169" i="36" s="1"/>
  <c r="M170" i="37" s="1"/>
  <c r="N170" i="37" s="1"/>
  <c r="D218" i="35"/>
  <c r="Q218" i="36"/>
  <c r="R218" i="36" s="1"/>
  <c r="M219" i="37" s="1"/>
  <c r="N219" i="37" s="1"/>
  <c r="Q135" i="36"/>
  <c r="R135" i="36" s="1"/>
  <c r="M136" i="37" s="1"/>
  <c r="N136" i="37" s="1"/>
  <c r="N25" i="36"/>
  <c r="O25" i="36" s="1"/>
  <c r="J26" i="37" s="1"/>
  <c r="K26" i="37" s="1"/>
  <c r="N243" i="36"/>
  <c r="O243" i="36" s="1"/>
  <c r="J244" i="37" s="1"/>
  <c r="K244" i="37" s="1"/>
  <c r="D38" i="35"/>
  <c r="Q38" i="36"/>
  <c r="R38" i="36" s="1"/>
  <c r="M39" i="37" s="1"/>
  <c r="N39" i="37" s="1"/>
  <c r="N118" i="36"/>
  <c r="O118" i="36" s="1"/>
  <c r="J119" i="37" s="1"/>
  <c r="K119" i="37" s="1"/>
  <c r="N174" i="36"/>
  <c r="O174" i="36" s="1"/>
  <c r="J175" i="37" s="1"/>
  <c r="K175" i="37" s="1"/>
  <c r="Q20" i="36"/>
  <c r="R20" i="36" s="1"/>
  <c r="M21" i="37" s="1"/>
  <c r="N21" i="37" s="1"/>
  <c r="N150" i="36"/>
  <c r="O150" i="36" s="1"/>
  <c r="J151" i="37" s="1"/>
  <c r="K151" i="37" s="1"/>
  <c r="N182" i="36"/>
  <c r="O182" i="36" s="1"/>
  <c r="J183" i="37" s="1"/>
  <c r="K183" i="37" s="1"/>
  <c r="N88" i="36"/>
  <c r="O88" i="36" s="1"/>
  <c r="J89" i="37" s="1"/>
  <c r="K89" i="37" s="1"/>
  <c r="N30" i="36"/>
  <c r="O30" i="36" s="1"/>
  <c r="J31" i="37" s="1"/>
  <c r="K31" i="37" s="1"/>
  <c r="D11" i="35"/>
  <c r="Q11" i="36"/>
  <c r="R11" i="36" s="1"/>
  <c r="M12" i="37" s="1"/>
  <c r="N12" i="37" s="1"/>
  <c r="D109" i="35"/>
  <c r="Q109" i="36"/>
  <c r="R109" i="36" s="1"/>
  <c r="M110" i="37" s="1"/>
  <c r="N110" i="37" s="1"/>
  <c r="N206" i="36"/>
  <c r="O206" i="36" s="1"/>
  <c r="J207" i="37" s="1"/>
  <c r="K207" i="37" s="1"/>
  <c r="N189" i="36"/>
  <c r="O189" i="36" s="1"/>
  <c r="J190" i="37" s="1"/>
  <c r="K190" i="37" s="1"/>
  <c r="N288" i="36"/>
  <c r="O288" i="36" s="1"/>
  <c r="J289" i="37" s="1"/>
  <c r="K289" i="37" s="1"/>
  <c r="D51" i="35"/>
  <c r="Q51" i="36"/>
  <c r="R51" i="36" s="1"/>
  <c r="M52" i="37" s="1"/>
  <c r="N52" i="37" s="1"/>
  <c r="N68" i="36"/>
  <c r="O68" i="36" s="1"/>
  <c r="J69" i="37" s="1"/>
  <c r="K69" i="37" s="1"/>
  <c r="F289" i="32"/>
  <c r="Q56" i="36" l="1"/>
  <c r="R56" i="36" s="1"/>
  <c r="M57" i="37" s="1"/>
  <c r="N57" i="37" s="1"/>
  <c r="Q206" i="36"/>
  <c r="R206" i="36" s="1"/>
  <c r="M207" i="37" s="1"/>
  <c r="N207" i="37" s="1"/>
  <c r="Q208" i="36"/>
  <c r="R208" i="36" s="1"/>
  <c r="M209" i="37" s="1"/>
  <c r="N209" i="37" s="1"/>
  <c r="H56" i="32"/>
  <c r="N56" i="36" s="1"/>
  <c r="O56" i="36" s="1"/>
  <c r="J57" i="37" s="1"/>
  <c r="K57" i="37" s="1"/>
  <c r="S41" i="36" a="1"/>
  <c r="S41" i="36" s="1"/>
  <c r="Q204" i="36"/>
  <c r="R204" i="36" s="1"/>
  <c r="M205" i="37" s="1"/>
  <c r="N205" i="37" s="1"/>
  <c r="S165" i="36" a="1"/>
  <c r="S165" i="36" s="1"/>
  <c r="Q100" i="36"/>
  <c r="R100" i="36" s="1"/>
  <c r="M101" i="37" s="1"/>
  <c r="N101" i="37" s="1"/>
  <c r="I68" i="32"/>
  <c r="D68" i="35" s="1"/>
  <c r="S129" i="36" a="1"/>
  <c r="S129" i="36" s="1"/>
  <c r="G130" i="37"/>
  <c r="H130" i="37" s="1"/>
  <c r="S193" i="36" a="1"/>
  <c r="S193" i="36" s="1"/>
  <c r="G194" i="37"/>
  <c r="H194" i="37" s="1"/>
  <c r="I195" i="32"/>
  <c r="H195" i="32"/>
  <c r="N195" i="36" s="1"/>
  <c r="O195" i="36" s="1"/>
  <c r="J196" i="37" s="1"/>
  <c r="K196" i="37" s="1"/>
  <c r="S138" i="36" a="1"/>
  <c r="S138" i="36" s="1"/>
  <c r="G139" i="37"/>
  <c r="H139" i="37" s="1"/>
  <c r="S115" i="36" a="1"/>
  <c r="S115" i="36" s="1"/>
  <c r="G116" i="37"/>
  <c r="H116" i="37" s="1"/>
  <c r="S285" i="36" a="1"/>
  <c r="S285" i="36" s="1"/>
  <c r="G286" i="37"/>
  <c r="H286" i="37" s="1"/>
  <c r="S98" i="36" a="1"/>
  <c r="S98" i="36" s="1"/>
  <c r="G99" i="37"/>
  <c r="H99" i="37" s="1"/>
  <c r="S194" i="36" a="1"/>
  <c r="S194" i="36" s="1"/>
  <c r="G195" i="37"/>
  <c r="H195" i="37" s="1"/>
  <c r="Q4" i="37"/>
  <c r="Q290" i="37" s="1"/>
  <c r="P290" i="37"/>
  <c r="S272" i="36" a="1"/>
  <c r="S272" i="36" s="1"/>
  <c r="G273" i="37"/>
  <c r="H273" i="37" s="1"/>
  <c r="S171" i="36" a="1"/>
  <c r="S171" i="36" s="1"/>
  <c r="G172" i="37"/>
  <c r="H172" i="37" s="1"/>
  <c r="S265" i="36" a="1"/>
  <c r="S265" i="36" s="1"/>
  <c r="G266" i="37"/>
  <c r="H266" i="37" s="1"/>
  <c r="I122" i="32"/>
  <c r="H122" i="32"/>
  <c r="N122" i="36" s="1"/>
  <c r="O122" i="36" s="1"/>
  <c r="J123" i="37" s="1"/>
  <c r="K123" i="37" s="1"/>
  <c r="Q68" i="36"/>
  <c r="R68" i="36" s="1"/>
  <c r="M69" i="37" s="1"/>
  <c r="N69" i="37" s="1"/>
  <c r="S214" i="36" a="1"/>
  <c r="S214" i="36" s="1"/>
  <c r="G215" i="37"/>
  <c r="H215" i="37" s="1"/>
  <c r="S103" i="36" a="1"/>
  <c r="S103" i="36" s="1"/>
  <c r="G104" i="37"/>
  <c r="H104" i="37" s="1"/>
  <c r="S112" i="36" a="1"/>
  <c r="S112" i="36" s="1"/>
  <c r="G113" i="37"/>
  <c r="H113" i="37" s="1"/>
  <c r="S64" i="36" a="1"/>
  <c r="S64" i="36" s="1"/>
  <c r="G65" i="37"/>
  <c r="H65" i="37" s="1"/>
  <c r="S59" i="36" a="1"/>
  <c r="S59" i="36" s="1"/>
  <c r="S131" i="36" a="1"/>
  <c r="S131" i="36" s="1"/>
  <c r="G132" i="37"/>
  <c r="H132" i="37" s="1"/>
  <c r="S184" i="36" a="1"/>
  <c r="S184" i="36" s="1"/>
  <c r="G185" i="37"/>
  <c r="H185" i="37" s="1"/>
  <c r="S67" i="36" a="1"/>
  <c r="S67" i="36" s="1"/>
  <c r="G68" i="37"/>
  <c r="H68" i="37" s="1"/>
  <c r="S254" i="36" a="1"/>
  <c r="S254" i="36" s="1"/>
  <c r="G255" i="37"/>
  <c r="H255" i="37" s="1"/>
  <c r="S125" i="36" a="1"/>
  <c r="S125" i="36" s="1"/>
  <c r="G126" i="37"/>
  <c r="H126" i="37" s="1"/>
  <c r="S161" i="36" a="1"/>
  <c r="S161" i="36" s="1"/>
  <c r="G162" i="37"/>
  <c r="H162" i="37" s="1"/>
  <c r="D96" i="35"/>
  <c r="D198" i="35"/>
  <c r="Q34" i="36"/>
  <c r="R34" i="36" s="1"/>
  <c r="M35" i="37" s="1"/>
  <c r="N35" i="37" s="1"/>
  <c r="Q39" i="36"/>
  <c r="R39" i="36" s="1"/>
  <c r="M40" i="37" s="1"/>
  <c r="N40" i="37" s="1"/>
  <c r="I82" i="32"/>
  <c r="Q82" i="36" s="1"/>
  <c r="R82" i="36" s="1"/>
  <c r="M83" i="37" s="1"/>
  <c r="N83" i="37" s="1"/>
  <c r="Q186" i="36"/>
  <c r="R186" i="36" s="1"/>
  <c r="M187" i="37" s="1"/>
  <c r="N187" i="37" s="1"/>
  <c r="I286" i="32"/>
  <c r="D286" i="35" s="1"/>
  <c r="Q179" i="36"/>
  <c r="R179" i="36" s="1"/>
  <c r="M180" i="37" s="1"/>
  <c r="N180" i="37" s="1"/>
  <c r="Q93" i="36"/>
  <c r="R93" i="36" s="1"/>
  <c r="M94" i="37" s="1"/>
  <c r="N94" i="37" s="1"/>
  <c r="Q164" i="36"/>
  <c r="R164" i="36" s="1"/>
  <c r="M165" i="37" s="1"/>
  <c r="N165" i="37" s="1"/>
  <c r="Q25" i="36"/>
  <c r="R25" i="36" s="1"/>
  <c r="Q16" i="36"/>
  <c r="R16" i="36" s="1"/>
  <c r="Q76" i="36"/>
  <c r="R76" i="36" s="1"/>
  <c r="M77" i="37" s="1"/>
  <c r="N77" i="37" s="1"/>
  <c r="H32" i="32"/>
  <c r="N32" i="36" s="1"/>
  <c r="O32" i="36" s="1"/>
  <c r="J33" i="37" s="1"/>
  <c r="K33" i="37" s="1"/>
  <c r="Q83" i="36"/>
  <c r="R83" i="36" s="1"/>
  <c r="M84" i="37" s="1"/>
  <c r="N84" i="37" s="1"/>
  <c r="D13" i="35"/>
  <c r="Q118" i="36"/>
  <c r="R118" i="36" s="1"/>
  <c r="H212" i="32"/>
  <c r="N212" i="36" s="1"/>
  <c r="O212" i="36" s="1"/>
  <c r="J213" i="37" s="1"/>
  <c r="K213" i="37" s="1"/>
  <c r="H17" i="32"/>
  <c r="N17" i="36" s="1"/>
  <c r="O17" i="36" s="1"/>
  <c r="J18" i="37" s="1"/>
  <c r="K18" i="37" s="1"/>
  <c r="I17" i="32"/>
  <c r="Q31" i="36"/>
  <c r="R31" i="36" s="1"/>
  <c r="M32" i="37" s="1"/>
  <c r="N32" i="37" s="1"/>
  <c r="D32" i="35"/>
  <c r="Q247" i="36"/>
  <c r="R247" i="36" s="1"/>
  <c r="M248" i="37" s="1"/>
  <c r="N248" i="37" s="1"/>
  <c r="H247" i="32"/>
  <c r="N247" i="36" s="1"/>
  <c r="O247" i="36" s="1"/>
  <c r="I268" i="32"/>
  <c r="D268" i="35" s="1"/>
  <c r="D212" i="35"/>
  <c r="Q284" i="36"/>
  <c r="R284" i="36" s="1"/>
  <c r="M285" i="37" s="1"/>
  <c r="N285" i="37" s="1"/>
  <c r="Q10" i="36"/>
  <c r="R10" i="36" s="1"/>
  <c r="M11" i="37" s="1"/>
  <c r="N11" i="37" s="1"/>
  <c r="H284" i="32"/>
  <c r="N284" i="36" s="1"/>
  <c r="O284" i="36" s="1"/>
  <c r="J285" i="37" s="1"/>
  <c r="K285" i="37" s="1"/>
  <c r="Q242" i="36"/>
  <c r="R242" i="36" s="1"/>
  <c r="M243" i="37" s="1"/>
  <c r="N243" i="37" s="1"/>
  <c r="H255" i="32"/>
  <c r="N255" i="36" s="1"/>
  <c r="O255" i="36" s="1"/>
  <c r="J256" i="37" s="1"/>
  <c r="K256" i="37" s="1"/>
  <c r="I255" i="32"/>
  <c r="I133" i="32"/>
  <c r="D133" i="35" s="1"/>
  <c r="D209" i="35"/>
  <c r="Q105" i="36"/>
  <c r="R105" i="36" s="1"/>
  <c r="M106" i="37" s="1"/>
  <c r="N106" i="37" s="1"/>
  <c r="H242" i="32"/>
  <c r="N242" i="36" s="1"/>
  <c r="O242" i="36" s="1"/>
  <c r="J243" i="37" s="1"/>
  <c r="K243" i="37" s="1"/>
  <c r="H76" i="32"/>
  <c r="N76" i="36" s="1"/>
  <c r="O76" i="36" s="1"/>
  <c r="Q130" i="36"/>
  <c r="R130" i="36" s="1"/>
  <c r="Q86" i="36"/>
  <c r="R86" i="36" s="1"/>
  <c r="M87" i="37" s="1"/>
  <c r="N87" i="37" s="1"/>
  <c r="H209" i="32"/>
  <c r="N209" i="36" s="1"/>
  <c r="O209" i="36" s="1"/>
  <c r="H257" i="32"/>
  <c r="N257" i="36" s="1"/>
  <c r="O257" i="36" s="1"/>
  <c r="J258" i="37" s="1"/>
  <c r="K258" i="37" s="1"/>
  <c r="Q116" i="36"/>
  <c r="R116" i="36" s="1"/>
  <c r="M117" i="37" s="1"/>
  <c r="N117" i="37" s="1"/>
  <c r="I27" i="32"/>
  <c r="D27" i="35" s="1"/>
  <c r="Q84" i="36"/>
  <c r="R84" i="36" s="1"/>
  <c r="M85" i="37" s="1"/>
  <c r="N85" i="37" s="1"/>
  <c r="Q257" i="36"/>
  <c r="R257" i="36" s="1"/>
  <c r="M258" i="37" s="1"/>
  <c r="N258" i="37" s="1"/>
  <c r="Q133" i="36"/>
  <c r="R133" i="36" s="1"/>
  <c r="Q174" i="36"/>
  <c r="R174" i="36" s="1"/>
  <c r="H226" i="32"/>
  <c r="N226" i="36" s="1"/>
  <c r="O226" i="36" s="1"/>
  <c r="H10" i="32"/>
  <c r="N10" i="36" s="1"/>
  <c r="O10" i="36" s="1"/>
  <c r="J11" i="37" s="1"/>
  <c r="K11" i="37" s="1"/>
  <c r="I79" i="32"/>
  <c r="H116" i="32"/>
  <c r="N116" i="36" s="1"/>
  <c r="O116" i="36" s="1"/>
  <c r="J117" i="37" s="1"/>
  <c r="K117" i="37" s="1"/>
  <c r="H186" i="32"/>
  <c r="N186" i="36" s="1"/>
  <c r="O186" i="36" s="1"/>
  <c r="H86" i="32"/>
  <c r="N86" i="36" s="1"/>
  <c r="O86" i="36" s="1"/>
  <c r="J87" i="37" s="1"/>
  <c r="K87" i="37" s="1"/>
  <c r="Q72" i="36"/>
  <c r="R72" i="36" s="1"/>
  <c r="Q139" i="36"/>
  <c r="R139" i="36" s="1"/>
  <c r="D137" i="35"/>
  <c r="H84" i="32"/>
  <c r="N84" i="36" s="1"/>
  <c r="O84" i="36" s="1"/>
  <c r="J85" i="37" s="1"/>
  <c r="K85" i="37" s="1"/>
  <c r="H114" i="32"/>
  <c r="N114" i="36" s="1"/>
  <c r="O114" i="36" s="1"/>
  <c r="J115" i="37" s="1"/>
  <c r="K115" i="37" s="1"/>
  <c r="I114" i="32"/>
  <c r="D18" i="35"/>
  <c r="Q243" i="36"/>
  <c r="R243" i="36" s="1"/>
  <c r="H279" i="32"/>
  <c r="N279" i="36" s="1"/>
  <c r="O279" i="36" s="1"/>
  <c r="H39" i="32"/>
  <c r="N39" i="36" s="1"/>
  <c r="O39" i="36" s="1"/>
  <c r="H105" i="32"/>
  <c r="N105" i="36" s="1"/>
  <c r="O105" i="36" s="1"/>
  <c r="J106" i="37" s="1"/>
  <c r="K106" i="37" s="1"/>
  <c r="H31" i="32"/>
  <c r="N31" i="36" s="1"/>
  <c r="O31" i="36" s="1"/>
  <c r="J32" i="37" s="1"/>
  <c r="K32" i="37" s="1"/>
  <c r="I134" i="32"/>
  <c r="H134" i="32"/>
  <c r="N134" i="36" s="1"/>
  <c r="O134" i="36" s="1"/>
  <c r="J135" i="37" s="1"/>
  <c r="K135" i="37" s="1"/>
  <c r="Q4" i="36"/>
  <c r="R4" i="36" s="1"/>
  <c r="Q43" i="36"/>
  <c r="R43" i="36" s="1"/>
  <c r="Q237" i="36"/>
  <c r="R237" i="36" s="1"/>
  <c r="Q157" i="36"/>
  <c r="R157" i="36" s="1"/>
  <c r="H113" i="32"/>
  <c r="N113" i="36" s="1"/>
  <c r="O113" i="36" s="1"/>
  <c r="J114" i="37" s="1"/>
  <c r="K114" i="37" s="1"/>
  <c r="I113" i="32"/>
  <c r="K289" i="32"/>
  <c r="H137" i="32"/>
  <c r="N137" i="36" s="1"/>
  <c r="O137" i="36" s="1"/>
  <c r="D289" i="34"/>
  <c r="I274" i="32"/>
  <c r="H274" i="32"/>
  <c r="N274" i="36" s="1"/>
  <c r="O274" i="36" s="1"/>
  <c r="J275" i="37" s="1"/>
  <c r="K275" i="37" s="1"/>
  <c r="I119" i="32"/>
  <c r="H119" i="32"/>
  <c r="N119" i="36" s="1"/>
  <c r="O119" i="36" s="1"/>
  <c r="J120" i="37" s="1"/>
  <c r="K120" i="37" s="1"/>
  <c r="H144" i="32"/>
  <c r="N144" i="36" s="1"/>
  <c r="O144" i="36" s="1"/>
  <c r="J145" i="37" s="1"/>
  <c r="K145" i="37" s="1"/>
  <c r="I144" i="32"/>
  <c r="I176" i="32"/>
  <c r="H176" i="32"/>
  <c r="N176" i="36" s="1"/>
  <c r="O176" i="36" s="1"/>
  <c r="J177" i="37" s="1"/>
  <c r="K177" i="37" s="1"/>
  <c r="I256" i="32"/>
  <c r="H256" i="32"/>
  <c r="N256" i="36" s="1"/>
  <c r="O256" i="36" s="1"/>
  <c r="J257" i="37" s="1"/>
  <c r="K257" i="37" s="1"/>
  <c r="I120" i="32"/>
  <c r="H120" i="32"/>
  <c r="N120" i="36" s="1"/>
  <c r="O120" i="36" s="1"/>
  <c r="J121" i="37" s="1"/>
  <c r="K121" i="37" s="1"/>
  <c r="H158" i="32"/>
  <c r="N158" i="36" s="1"/>
  <c r="O158" i="36" s="1"/>
  <c r="J159" i="37" s="1"/>
  <c r="K159" i="37" s="1"/>
  <c r="I158" i="32"/>
  <c r="H202" i="32"/>
  <c r="N202" i="36" s="1"/>
  <c r="O202" i="36" s="1"/>
  <c r="J203" i="37" s="1"/>
  <c r="K203" i="37" s="1"/>
  <c r="I202" i="32"/>
  <c r="I276" i="32"/>
  <c r="H276" i="32"/>
  <c r="N276" i="36" s="1"/>
  <c r="O276" i="36" s="1"/>
  <c r="J277" i="37" s="1"/>
  <c r="K277" i="37" s="1"/>
  <c r="I124" i="32"/>
  <c r="H124" i="32"/>
  <c r="N124" i="36" s="1"/>
  <c r="O124" i="36" s="1"/>
  <c r="J125" i="37" s="1"/>
  <c r="K125" i="37" s="1"/>
  <c r="H147" i="32"/>
  <c r="N147" i="36" s="1"/>
  <c r="O147" i="36" s="1"/>
  <c r="J148" i="37" s="1"/>
  <c r="K148" i="37" s="1"/>
  <c r="I147" i="32"/>
  <c r="H35" i="32"/>
  <c r="N35" i="36" s="1"/>
  <c r="O35" i="36" s="1"/>
  <c r="J36" i="37" s="1"/>
  <c r="K36" i="37" s="1"/>
  <c r="I35" i="32"/>
  <c r="H6" i="32"/>
  <c r="N6" i="36" s="1"/>
  <c r="O6" i="36" s="1"/>
  <c r="J7" i="37" s="1"/>
  <c r="K7" i="37" s="1"/>
  <c r="I6" i="32"/>
  <c r="I61" i="32"/>
  <c r="H61" i="32"/>
  <c r="N61" i="36" s="1"/>
  <c r="O61" i="36" s="1"/>
  <c r="J62" i="37" s="1"/>
  <c r="K62" i="37" s="1"/>
  <c r="H227" i="32"/>
  <c r="N227" i="36" s="1"/>
  <c r="O227" i="36" s="1"/>
  <c r="J228" i="37" s="1"/>
  <c r="K228" i="37" s="1"/>
  <c r="I227" i="32"/>
  <c r="I77" i="32"/>
  <c r="H77" i="32"/>
  <c r="N77" i="36" s="1"/>
  <c r="O77" i="36" s="1"/>
  <c r="J78" i="37" s="1"/>
  <c r="K78" i="37" s="1"/>
  <c r="H5" i="32"/>
  <c r="N5" i="36" s="1"/>
  <c r="O5" i="36" s="1"/>
  <c r="J6" i="37" s="1"/>
  <c r="K6" i="37" s="1"/>
  <c r="I5" i="32"/>
  <c r="I94" i="32"/>
  <c r="H94" i="32"/>
  <c r="N94" i="36" s="1"/>
  <c r="O94" i="36" s="1"/>
  <c r="J95" i="37" s="1"/>
  <c r="K95" i="37" s="1"/>
  <c r="I234" i="32"/>
  <c r="H234" i="32"/>
  <c r="N234" i="36" s="1"/>
  <c r="O234" i="36" s="1"/>
  <c r="J235" i="37" s="1"/>
  <c r="K235" i="37" s="1"/>
  <c r="I111" i="32"/>
  <c r="H111" i="32"/>
  <c r="N111" i="36" s="1"/>
  <c r="O111" i="36" s="1"/>
  <c r="J112" i="37" s="1"/>
  <c r="K112" i="37" s="1"/>
  <c r="H178" i="32"/>
  <c r="N178" i="36" s="1"/>
  <c r="O178" i="36" s="1"/>
  <c r="J179" i="37" s="1"/>
  <c r="K179" i="37" s="1"/>
  <c r="I178" i="32"/>
  <c r="H263" i="32"/>
  <c r="N263" i="36" s="1"/>
  <c r="O263" i="36" s="1"/>
  <c r="J264" i="37" s="1"/>
  <c r="K264" i="37" s="1"/>
  <c r="I263" i="32"/>
  <c r="I267" i="32"/>
  <c r="H267" i="32"/>
  <c r="N267" i="36" s="1"/>
  <c r="O267" i="36" s="1"/>
  <c r="J268" i="37" s="1"/>
  <c r="K268" i="37" s="1"/>
  <c r="H160" i="32"/>
  <c r="N160" i="36" s="1"/>
  <c r="O160" i="36" s="1"/>
  <c r="J161" i="37" s="1"/>
  <c r="K161" i="37" s="1"/>
  <c r="I160" i="32"/>
  <c r="H273" i="32"/>
  <c r="N273" i="36" s="1"/>
  <c r="O273" i="36" s="1"/>
  <c r="J274" i="37" s="1"/>
  <c r="K274" i="37" s="1"/>
  <c r="I273" i="32"/>
  <c r="H224" i="32"/>
  <c r="N224" i="36" s="1"/>
  <c r="O224" i="36" s="1"/>
  <c r="J225" i="37" s="1"/>
  <c r="K225" i="37" s="1"/>
  <c r="I224" i="32"/>
  <c r="H91" i="32"/>
  <c r="N91" i="36" s="1"/>
  <c r="O91" i="36" s="1"/>
  <c r="J92" i="37" s="1"/>
  <c r="K92" i="37" s="1"/>
  <c r="I91" i="32"/>
  <c r="I162" i="32"/>
  <c r="H162" i="32"/>
  <c r="N162" i="36" s="1"/>
  <c r="O162" i="36" s="1"/>
  <c r="J163" i="37" s="1"/>
  <c r="K163" i="37" s="1"/>
  <c r="I250" i="32"/>
  <c r="H250" i="32"/>
  <c r="N250" i="36" s="1"/>
  <c r="O250" i="36" s="1"/>
  <c r="J251" i="37" s="1"/>
  <c r="K251" i="37" s="1"/>
  <c r="I54" i="32"/>
  <c r="H54" i="32"/>
  <c r="N54" i="36" s="1"/>
  <c r="O54" i="36" s="1"/>
  <c r="J55" i="37" s="1"/>
  <c r="K55" i="37" s="1"/>
  <c r="I173" i="32"/>
  <c r="H173" i="32"/>
  <c r="N173" i="36" s="1"/>
  <c r="O173" i="36" s="1"/>
  <c r="J174" i="37" s="1"/>
  <c r="K174" i="37" s="1"/>
  <c r="I215" i="32"/>
  <c r="H215" i="32"/>
  <c r="N215" i="36" s="1"/>
  <c r="O215" i="36" s="1"/>
  <c r="J216" i="37" s="1"/>
  <c r="K216" i="37" s="1"/>
  <c r="H266" i="32"/>
  <c r="N266" i="36" s="1"/>
  <c r="O266" i="36" s="1"/>
  <c r="J267" i="37" s="1"/>
  <c r="K267" i="37" s="1"/>
  <c r="I266" i="32"/>
  <c r="H80" i="32"/>
  <c r="N80" i="36" s="1"/>
  <c r="O80" i="36" s="1"/>
  <c r="J81" i="37" s="1"/>
  <c r="K81" i="37" s="1"/>
  <c r="I80" i="32"/>
  <c r="I136" i="32"/>
  <c r="H136" i="32"/>
  <c r="N136" i="36" s="1"/>
  <c r="O136" i="36" s="1"/>
  <c r="J137" i="37" s="1"/>
  <c r="K137" i="37" s="1"/>
  <c r="I21" i="32"/>
  <c r="H21" i="32"/>
  <c r="N21" i="36" s="1"/>
  <c r="O21" i="36" s="1"/>
  <c r="J22" i="37" s="1"/>
  <c r="K22" i="37" s="1"/>
  <c r="I236" i="32"/>
  <c r="H236" i="32"/>
  <c r="N236" i="36" s="1"/>
  <c r="O236" i="36" s="1"/>
  <c r="J237" i="37" s="1"/>
  <c r="K237" i="37" s="1"/>
  <c r="I127" i="32"/>
  <c r="H127" i="32"/>
  <c r="N127" i="36" s="1"/>
  <c r="O127" i="36" s="1"/>
  <c r="J128" i="37" s="1"/>
  <c r="K128" i="37" s="1"/>
  <c r="I246" i="32"/>
  <c r="H246" i="32"/>
  <c r="N246" i="36" s="1"/>
  <c r="O246" i="36" s="1"/>
  <c r="J247" i="37" s="1"/>
  <c r="K247" i="37" s="1"/>
  <c r="I128" i="32"/>
  <c r="H128" i="32"/>
  <c r="N128" i="36" s="1"/>
  <c r="O128" i="36" s="1"/>
  <c r="J129" i="37" s="1"/>
  <c r="K129" i="37" s="1"/>
  <c r="I22" i="32"/>
  <c r="H22" i="32"/>
  <c r="N22" i="36" s="1"/>
  <c r="O22" i="36" s="1"/>
  <c r="J23" i="37" s="1"/>
  <c r="K23" i="37" s="1"/>
  <c r="H244" i="32"/>
  <c r="N244" i="36" s="1"/>
  <c r="O244" i="36" s="1"/>
  <c r="J245" i="37" s="1"/>
  <c r="K245" i="37" s="1"/>
  <c r="I244" i="32"/>
  <c r="I69" i="32"/>
  <c r="H69" i="32"/>
  <c r="N69" i="36" s="1"/>
  <c r="O69" i="36" s="1"/>
  <c r="J70" i="37" s="1"/>
  <c r="K70" i="37" s="1"/>
  <c r="H270" i="32"/>
  <c r="N270" i="36" s="1"/>
  <c r="O270" i="36" s="1"/>
  <c r="J271" i="37" s="1"/>
  <c r="K271" i="37" s="1"/>
  <c r="I270" i="32"/>
  <c r="I99" i="32"/>
  <c r="H99" i="32"/>
  <c r="N99" i="36" s="1"/>
  <c r="O99" i="36" s="1"/>
  <c r="J100" i="37" s="1"/>
  <c r="K100" i="37" s="1"/>
  <c r="H29" i="32"/>
  <c r="N29" i="36" s="1"/>
  <c r="O29" i="36" s="1"/>
  <c r="J30" i="37" s="1"/>
  <c r="K30" i="37" s="1"/>
  <c r="I29" i="32"/>
  <c r="H168" i="32"/>
  <c r="N168" i="36" s="1"/>
  <c r="O168" i="36" s="1"/>
  <c r="J169" i="37" s="1"/>
  <c r="K169" i="37" s="1"/>
  <c r="I168" i="32"/>
  <c r="I245" i="32"/>
  <c r="H245" i="32"/>
  <c r="N245" i="36" s="1"/>
  <c r="O245" i="36" s="1"/>
  <c r="J246" i="37" s="1"/>
  <c r="K246" i="37" s="1"/>
  <c r="I258" i="32"/>
  <c r="H258" i="32"/>
  <c r="N258" i="36" s="1"/>
  <c r="O258" i="36" s="1"/>
  <c r="J259" i="37" s="1"/>
  <c r="K259" i="37" s="1"/>
  <c r="I181" i="32"/>
  <c r="H181" i="32"/>
  <c r="N181" i="36" s="1"/>
  <c r="O181" i="36" s="1"/>
  <c r="J182" i="37" s="1"/>
  <c r="K182" i="37" s="1"/>
  <c r="I46" i="32"/>
  <c r="H46" i="32"/>
  <c r="N46" i="36" s="1"/>
  <c r="O46" i="36" s="1"/>
  <c r="J47" i="37" s="1"/>
  <c r="K47" i="37" s="1"/>
  <c r="I148" i="32"/>
  <c r="H148" i="32"/>
  <c r="N148" i="36" s="1"/>
  <c r="O148" i="36" s="1"/>
  <c r="J149" i="37" s="1"/>
  <c r="K149" i="37" s="1"/>
  <c r="I110" i="32"/>
  <c r="H110" i="32"/>
  <c r="N110" i="36" s="1"/>
  <c r="O110" i="36" s="1"/>
  <c r="J111" i="37" s="1"/>
  <c r="K111" i="37" s="1"/>
  <c r="I146" i="32"/>
  <c r="H146" i="32"/>
  <c r="N146" i="36" s="1"/>
  <c r="O146" i="36" s="1"/>
  <c r="J147" i="37" s="1"/>
  <c r="K147" i="37" s="1"/>
  <c r="H200" i="32"/>
  <c r="N200" i="36" s="1"/>
  <c r="O200" i="36" s="1"/>
  <c r="J201" i="37" s="1"/>
  <c r="K201" i="37" s="1"/>
  <c r="I200" i="32"/>
  <c r="H185" i="32"/>
  <c r="N185" i="36" s="1"/>
  <c r="O185" i="36" s="1"/>
  <c r="J186" i="37" s="1"/>
  <c r="K186" i="37" s="1"/>
  <c r="I185" i="32"/>
  <c r="H262" i="32"/>
  <c r="N262" i="36" s="1"/>
  <c r="O262" i="36" s="1"/>
  <c r="J263" i="37" s="1"/>
  <c r="K263" i="37" s="1"/>
  <c r="I262" i="32"/>
  <c r="I278" i="32"/>
  <c r="H278" i="32"/>
  <c r="N278" i="36" s="1"/>
  <c r="O278" i="36" s="1"/>
  <c r="J279" i="37" s="1"/>
  <c r="K279" i="37" s="1"/>
  <c r="I201" i="32"/>
  <c r="H201" i="32"/>
  <c r="N201" i="36" s="1"/>
  <c r="O201" i="36" s="1"/>
  <c r="J202" i="37" s="1"/>
  <c r="K202" i="37" s="1"/>
  <c r="H151" i="32"/>
  <c r="N151" i="36" s="1"/>
  <c r="O151" i="36" s="1"/>
  <c r="J152" i="37" s="1"/>
  <c r="K152" i="37" s="1"/>
  <c r="I151" i="32"/>
  <c r="I70" i="32"/>
  <c r="H70" i="32"/>
  <c r="N70" i="36" s="1"/>
  <c r="O70" i="36" s="1"/>
  <c r="J71" i="37" s="1"/>
  <c r="K71" i="37" s="1"/>
  <c r="H264" i="32"/>
  <c r="N264" i="36" s="1"/>
  <c r="O264" i="36" s="1"/>
  <c r="J265" i="37" s="1"/>
  <c r="K265" i="37" s="1"/>
  <c r="I264" i="32"/>
  <c r="I220" i="32"/>
  <c r="H220" i="32"/>
  <c r="N220" i="36" s="1"/>
  <c r="O220" i="36" s="1"/>
  <c r="J221" i="37" s="1"/>
  <c r="K221" i="37" s="1"/>
  <c r="I95" i="32"/>
  <c r="H95" i="32"/>
  <c r="N95" i="36" s="1"/>
  <c r="O95" i="36" s="1"/>
  <c r="J96" i="37" s="1"/>
  <c r="K96" i="37" s="1"/>
  <c r="I261" i="32"/>
  <c r="H261" i="32"/>
  <c r="N261" i="36" s="1"/>
  <c r="O261" i="36" s="1"/>
  <c r="J262" i="37" s="1"/>
  <c r="K262" i="37" s="1"/>
  <c r="H53" i="32"/>
  <c r="N53" i="36" s="1"/>
  <c r="O53" i="36" s="1"/>
  <c r="J54" i="37" s="1"/>
  <c r="K54" i="37" s="1"/>
  <c r="I53" i="32"/>
  <c r="I50" i="32"/>
  <c r="H50" i="32"/>
  <c r="N50" i="36" s="1"/>
  <c r="O50" i="36" s="1"/>
  <c r="J51" i="37" s="1"/>
  <c r="K51" i="37" s="1"/>
  <c r="H74" i="32"/>
  <c r="N74" i="36" s="1"/>
  <c r="O74" i="36" s="1"/>
  <c r="J75" i="37" s="1"/>
  <c r="K75" i="37" s="1"/>
  <c r="I74" i="32"/>
  <c r="H101" i="32"/>
  <c r="N101" i="36" s="1"/>
  <c r="O101" i="36" s="1"/>
  <c r="J102" i="37" s="1"/>
  <c r="K102" i="37" s="1"/>
  <c r="I101" i="32"/>
  <c r="I155" i="32"/>
  <c r="H155" i="32"/>
  <c r="N155" i="36" s="1"/>
  <c r="O155" i="36" s="1"/>
  <c r="J156" i="37" s="1"/>
  <c r="K156" i="37" s="1"/>
  <c r="H175" i="32"/>
  <c r="N175" i="36" s="1"/>
  <c r="O175" i="36" s="1"/>
  <c r="J176" i="37" s="1"/>
  <c r="K176" i="37" s="1"/>
  <c r="I175" i="32"/>
  <c r="H90" i="32"/>
  <c r="N90" i="36" s="1"/>
  <c r="O90" i="36" s="1"/>
  <c r="J91" i="37" s="1"/>
  <c r="K91" i="37" s="1"/>
  <c r="I90" i="32"/>
  <c r="H235" i="32"/>
  <c r="N235" i="36" s="1"/>
  <c r="O235" i="36" s="1"/>
  <c r="J236" i="37" s="1"/>
  <c r="K236" i="37" s="1"/>
  <c r="I235" i="32"/>
  <c r="H251" i="32"/>
  <c r="N251" i="36" s="1"/>
  <c r="O251" i="36" s="1"/>
  <c r="J252" i="37" s="1"/>
  <c r="K252" i="37" s="1"/>
  <c r="I251" i="32"/>
  <c r="H196" i="32"/>
  <c r="N196" i="36" s="1"/>
  <c r="O196" i="36" s="1"/>
  <c r="J197" i="37" s="1"/>
  <c r="K197" i="37" s="1"/>
  <c r="I196" i="32"/>
  <c r="H104" i="32"/>
  <c r="N104" i="36" s="1"/>
  <c r="O104" i="36" s="1"/>
  <c r="J105" i="37" s="1"/>
  <c r="K105" i="37" s="1"/>
  <c r="I104" i="32"/>
  <c r="I199" i="32"/>
  <c r="H199" i="32"/>
  <c r="N199" i="36" s="1"/>
  <c r="O199" i="36" s="1"/>
  <c r="J200" i="37" s="1"/>
  <c r="K200" i="37" s="1"/>
  <c r="H23" i="32"/>
  <c r="N23" i="36" s="1"/>
  <c r="O23" i="36" s="1"/>
  <c r="J24" i="37" s="1"/>
  <c r="K24" i="37" s="1"/>
  <c r="I23" i="32"/>
  <c r="I28" i="32"/>
  <c r="H28" i="32"/>
  <c r="N28" i="36" s="1"/>
  <c r="O28" i="36" s="1"/>
  <c r="J29" i="37" s="1"/>
  <c r="K29" i="37" s="1"/>
  <c r="I207" i="32"/>
  <c r="H207" i="32"/>
  <c r="N207" i="36" s="1"/>
  <c r="O207" i="36" s="1"/>
  <c r="J208" i="37" s="1"/>
  <c r="K208" i="37" s="1"/>
  <c r="I106" i="32"/>
  <c r="H106" i="32"/>
  <c r="N106" i="36" s="1"/>
  <c r="O106" i="36" s="1"/>
  <c r="J107" i="37" s="1"/>
  <c r="K107" i="37" s="1"/>
  <c r="I167" i="32"/>
  <c r="H167" i="32"/>
  <c r="N167" i="36" s="1"/>
  <c r="O167" i="36" s="1"/>
  <c r="J168" i="37" s="1"/>
  <c r="K168" i="37" s="1"/>
  <c r="I149" i="32"/>
  <c r="H149" i="32"/>
  <c r="N149" i="36" s="1"/>
  <c r="O149" i="36" s="1"/>
  <c r="J150" i="37" s="1"/>
  <c r="K150" i="37" s="1"/>
  <c r="I40" i="32"/>
  <c r="H40" i="32"/>
  <c r="N40" i="36" s="1"/>
  <c r="O40" i="36" s="1"/>
  <c r="J41" i="37" s="1"/>
  <c r="K41" i="37" s="1"/>
  <c r="H282" i="32"/>
  <c r="N282" i="36" s="1"/>
  <c r="O282" i="36" s="1"/>
  <c r="J283" i="37" s="1"/>
  <c r="K283" i="37" s="1"/>
  <c r="I282" i="32"/>
  <c r="I223" i="32"/>
  <c r="H223" i="32"/>
  <c r="N223" i="36" s="1"/>
  <c r="O223" i="36" s="1"/>
  <c r="J224" i="37" s="1"/>
  <c r="K224" i="37" s="1"/>
  <c r="H192" i="32"/>
  <c r="N192" i="36" s="1"/>
  <c r="O192" i="36" s="1"/>
  <c r="J193" i="37" s="1"/>
  <c r="K193" i="37" s="1"/>
  <c r="I192" i="32"/>
  <c r="H280" i="32"/>
  <c r="N280" i="36" s="1"/>
  <c r="O280" i="36" s="1"/>
  <c r="J281" i="37" s="1"/>
  <c r="K281" i="37" s="1"/>
  <c r="I280" i="32"/>
  <c r="H60" i="32"/>
  <c r="N60" i="36" s="1"/>
  <c r="O60" i="36" s="1"/>
  <c r="J61" i="37" s="1"/>
  <c r="K61" i="37" s="1"/>
  <c r="I60" i="32"/>
  <c r="H47" i="32"/>
  <c r="N47" i="36" s="1"/>
  <c r="O47" i="36" s="1"/>
  <c r="J48" i="37" s="1"/>
  <c r="K48" i="37" s="1"/>
  <c r="I47" i="32"/>
  <c r="I87" i="32"/>
  <c r="H87" i="32"/>
  <c r="N87" i="36" s="1"/>
  <c r="O87" i="36" s="1"/>
  <c r="J88" i="37" s="1"/>
  <c r="K88" i="37" s="1"/>
  <c r="H26" i="32"/>
  <c r="N26" i="36" s="1"/>
  <c r="O26" i="36" s="1"/>
  <c r="J27" i="37" s="1"/>
  <c r="K27" i="37" s="1"/>
  <c r="I26" i="32"/>
  <c r="I45" i="32"/>
  <c r="H45" i="32"/>
  <c r="N45" i="36" s="1"/>
  <c r="O45" i="36" s="1"/>
  <c r="J46" i="37" s="1"/>
  <c r="K46" i="37" s="1"/>
  <c r="I252" i="32"/>
  <c r="H252" i="32"/>
  <c r="N252" i="36" s="1"/>
  <c r="O252" i="36" s="1"/>
  <c r="J253" i="37" s="1"/>
  <c r="K253" i="37" s="1"/>
  <c r="H259" i="32"/>
  <c r="N259" i="36" s="1"/>
  <c r="O259" i="36" s="1"/>
  <c r="J260" i="37" s="1"/>
  <c r="K260" i="37" s="1"/>
  <c r="I259" i="32"/>
  <c r="H140" i="32"/>
  <c r="N140" i="36" s="1"/>
  <c r="O140" i="36" s="1"/>
  <c r="J141" i="37" s="1"/>
  <c r="K141" i="37" s="1"/>
  <c r="I140" i="32"/>
  <c r="I24" i="32"/>
  <c r="H24" i="32"/>
  <c r="N24" i="36" s="1"/>
  <c r="O24" i="36" s="1"/>
  <c r="J25" i="37" s="1"/>
  <c r="K25" i="37" s="1"/>
  <c r="I228" i="32"/>
  <c r="H228" i="32"/>
  <c r="N228" i="36" s="1"/>
  <c r="O228" i="36" s="1"/>
  <c r="J229" i="37" s="1"/>
  <c r="K229" i="37" s="1"/>
  <c r="I48" i="32"/>
  <c r="H48" i="32"/>
  <c r="N48" i="36" s="1"/>
  <c r="O48" i="36" s="1"/>
  <c r="J49" i="37" s="1"/>
  <c r="K49" i="37" s="1"/>
  <c r="I188" i="32"/>
  <c r="H188" i="32"/>
  <c r="N188" i="36" s="1"/>
  <c r="O188" i="36" s="1"/>
  <c r="J189" i="37" s="1"/>
  <c r="K189" i="37" s="1"/>
  <c r="I283" i="32"/>
  <c r="H283" i="32"/>
  <c r="N283" i="36" s="1"/>
  <c r="O283" i="36" s="1"/>
  <c r="J284" i="37" s="1"/>
  <c r="K284" i="37" s="1"/>
  <c r="I58" i="32"/>
  <c r="H58" i="32"/>
  <c r="N58" i="36" s="1"/>
  <c r="O58" i="36" s="1"/>
  <c r="J59" i="37" s="1"/>
  <c r="K59" i="37" s="1"/>
  <c r="H180" i="32"/>
  <c r="N180" i="36" s="1"/>
  <c r="O180" i="36" s="1"/>
  <c r="J181" i="37" s="1"/>
  <c r="K181" i="37" s="1"/>
  <c r="I180" i="32"/>
  <c r="H222" i="32"/>
  <c r="N222" i="36" s="1"/>
  <c r="O222" i="36" s="1"/>
  <c r="J223" i="37" s="1"/>
  <c r="K223" i="37" s="1"/>
  <c r="I222" i="32"/>
  <c r="I190" i="32"/>
  <c r="H190" i="32"/>
  <c r="N190" i="36" s="1"/>
  <c r="O190" i="36" s="1"/>
  <c r="J191" i="37" s="1"/>
  <c r="K191" i="37" s="1"/>
  <c r="I163" i="32"/>
  <c r="H163" i="32"/>
  <c r="N163" i="36" s="1"/>
  <c r="O163" i="36" s="1"/>
  <c r="J164" i="37" s="1"/>
  <c r="K164" i="37" s="1"/>
  <c r="I117" i="32"/>
  <c r="H117" i="32"/>
  <c r="N117" i="36" s="1"/>
  <c r="O117" i="36" s="1"/>
  <c r="J118" i="37" s="1"/>
  <c r="K118" i="37" s="1"/>
  <c r="I248" i="32"/>
  <c r="H248" i="32"/>
  <c r="N248" i="36" s="1"/>
  <c r="O248" i="36" s="1"/>
  <c r="J249" i="37" s="1"/>
  <c r="K249" i="37" s="1"/>
  <c r="H142" i="32"/>
  <c r="N142" i="36" s="1"/>
  <c r="O142" i="36" s="1"/>
  <c r="J143" i="37" s="1"/>
  <c r="K143" i="37" s="1"/>
  <c r="I142" i="32"/>
  <c r="H159" i="32"/>
  <c r="N159" i="36" s="1"/>
  <c r="O159" i="36" s="1"/>
  <c r="J160" i="37" s="1"/>
  <c r="K160" i="37" s="1"/>
  <c r="I159" i="32"/>
  <c r="I121" i="32"/>
  <c r="H121" i="32"/>
  <c r="N121" i="36" s="1"/>
  <c r="O121" i="36" s="1"/>
  <c r="J122" i="37" s="1"/>
  <c r="K122" i="37" s="1"/>
  <c r="H260" i="32"/>
  <c r="N260" i="36" s="1"/>
  <c r="O260" i="36" s="1"/>
  <c r="J261" i="37" s="1"/>
  <c r="K261" i="37" s="1"/>
  <c r="I260" i="32"/>
  <c r="I7" i="32"/>
  <c r="H7" i="32"/>
  <c r="N7" i="36" s="1"/>
  <c r="O7" i="36" s="1"/>
  <c r="J8" i="37" s="1"/>
  <c r="K8" i="37" s="1"/>
  <c r="I219" i="32"/>
  <c r="H219" i="32"/>
  <c r="N219" i="36" s="1"/>
  <c r="O219" i="36" s="1"/>
  <c r="J220" i="37" s="1"/>
  <c r="K220" i="37" s="1"/>
  <c r="H71" i="32"/>
  <c r="N71" i="36" s="1"/>
  <c r="O71" i="36" s="1"/>
  <c r="J72" i="37" s="1"/>
  <c r="K72" i="37" s="1"/>
  <c r="I71" i="32"/>
  <c r="I15" i="32"/>
  <c r="H15" i="32"/>
  <c r="N15" i="36" s="1"/>
  <c r="O15" i="36" s="1"/>
  <c r="J16" i="37" s="1"/>
  <c r="K16" i="37" s="1"/>
  <c r="H269" i="32"/>
  <c r="N269" i="36" s="1"/>
  <c r="O269" i="36" s="1"/>
  <c r="J270" i="37" s="1"/>
  <c r="K270" i="37" s="1"/>
  <c r="I269" i="32"/>
  <c r="I66" i="32"/>
  <c r="H66" i="32"/>
  <c r="N66" i="36" s="1"/>
  <c r="O66" i="36" s="1"/>
  <c r="J67" i="37" s="1"/>
  <c r="K67" i="37" s="1"/>
  <c r="I145" i="32"/>
  <c r="H145" i="32"/>
  <c r="N145" i="36" s="1"/>
  <c r="O145" i="36" s="1"/>
  <c r="J146" i="37" s="1"/>
  <c r="K146" i="37" s="1"/>
  <c r="I210" i="32"/>
  <c r="H210" i="32"/>
  <c r="N210" i="36" s="1"/>
  <c r="O210" i="36" s="1"/>
  <c r="J211" i="37" s="1"/>
  <c r="K211" i="37" s="1"/>
  <c r="H44" i="32"/>
  <c r="N44" i="36" s="1"/>
  <c r="O44" i="36" s="1"/>
  <c r="J45" i="37" s="1"/>
  <c r="K45" i="37" s="1"/>
  <c r="I44" i="32"/>
  <c r="H277" i="32"/>
  <c r="N277" i="36" s="1"/>
  <c r="O277" i="36" s="1"/>
  <c r="J278" i="37" s="1"/>
  <c r="K278" i="37" s="1"/>
  <c r="I277" i="32"/>
  <c r="H14" i="32"/>
  <c r="N14" i="36" s="1"/>
  <c r="O14" i="36" s="1"/>
  <c r="J15" i="37" s="1"/>
  <c r="K15" i="37" s="1"/>
  <c r="I14" i="32"/>
  <c r="I62" i="32"/>
  <c r="H62" i="32"/>
  <c r="N62" i="36" s="1"/>
  <c r="O62" i="36" s="1"/>
  <c r="J63" i="37" s="1"/>
  <c r="K63" i="37" s="1"/>
  <c r="H19" i="32"/>
  <c r="N19" i="36" s="1"/>
  <c r="O19" i="36" s="1"/>
  <c r="J20" i="37" s="1"/>
  <c r="K20" i="37" s="1"/>
  <c r="I19" i="32"/>
  <c r="I42" i="32"/>
  <c r="H42" i="32"/>
  <c r="N42" i="36" s="1"/>
  <c r="O42" i="36" s="1"/>
  <c r="J43" i="37" s="1"/>
  <c r="K43" i="37" s="1"/>
  <c r="H107" i="32"/>
  <c r="N107" i="36" s="1"/>
  <c r="O107" i="36" s="1"/>
  <c r="J108" i="37" s="1"/>
  <c r="K108" i="37" s="1"/>
  <c r="I107" i="32"/>
  <c r="I170" i="32"/>
  <c r="H170" i="32"/>
  <c r="N170" i="36" s="1"/>
  <c r="O170" i="36" s="1"/>
  <c r="J171" i="37" s="1"/>
  <c r="K171" i="37" s="1"/>
  <c r="H156" i="32"/>
  <c r="N156" i="36" s="1"/>
  <c r="O156" i="36" s="1"/>
  <c r="J157" i="37" s="1"/>
  <c r="K157" i="37" s="1"/>
  <c r="I156" i="32"/>
  <c r="I177" i="32"/>
  <c r="H177" i="32"/>
  <c r="N177" i="36" s="1"/>
  <c r="O177" i="36" s="1"/>
  <c r="J178" i="37" s="1"/>
  <c r="K178" i="37" s="1"/>
  <c r="I12" i="32"/>
  <c r="H12" i="32"/>
  <c r="N12" i="36" s="1"/>
  <c r="O12" i="36" s="1"/>
  <c r="J13" i="37" s="1"/>
  <c r="K13" i="37" s="1"/>
  <c r="H281" i="32"/>
  <c r="N281" i="36" s="1"/>
  <c r="O281" i="36" s="1"/>
  <c r="J282" i="37" s="1"/>
  <c r="K282" i="37" s="1"/>
  <c r="I281" i="32"/>
  <c r="K289" i="36"/>
  <c r="S75" i="36" a="1"/>
  <c r="S75" i="36" s="1"/>
  <c r="S32" i="36" a="1"/>
  <c r="S32" i="36" s="1"/>
  <c r="S182" i="36" a="1"/>
  <c r="S182" i="36" s="1"/>
  <c r="S143" i="36" a="1"/>
  <c r="S143" i="36" s="1"/>
  <c r="S73" i="36" a="1"/>
  <c r="S73" i="36" s="1"/>
  <c r="S208" i="36" a="1"/>
  <c r="S208" i="36" s="1"/>
  <c r="S229" i="36" a="1"/>
  <c r="S229" i="36" s="1"/>
  <c r="S49" i="36" a="1"/>
  <c r="S49" i="36" s="1"/>
  <c r="S52" i="36" a="1"/>
  <c r="S52" i="36" s="1"/>
  <c r="S88" i="36" a="1"/>
  <c r="S88" i="36" s="1"/>
  <c r="S288" i="36" a="1"/>
  <c r="S288" i="36" s="1"/>
  <c r="S85" i="36" a="1"/>
  <c r="S85" i="36" s="1"/>
  <c r="S169" i="36" a="1"/>
  <c r="S169" i="36" s="1"/>
  <c r="S166" i="36" a="1"/>
  <c r="S166" i="36" s="1"/>
  <c r="S189" i="36" a="1"/>
  <c r="S189" i="36" s="1"/>
  <c r="S150" i="36" a="1"/>
  <c r="S150" i="36" s="1"/>
  <c r="S203" i="36" a="1"/>
  <c r="S203" i="36" s="1"/>
  <c r="S93" i="36" a="1"/>
  <c r="S93" i="36" s="1"/>
  <c r="S197" i="36" a="1"/>
  <c r="S197" i="36" s="1"/>
  <c r="S13" i="36" a="1"/>
  <c r="S13" i="36" s="1"/>
  <c r="S81" i="36" a="1"/>
  <c r="S81" i="36" s="1"/>
  <c r="S18" i="36" a="1"/>
  <c r="S18" i="36" s="1"/>
  <c r="S84" i="36" a="1"/>
  <c r="S84" i="36" s="1"/>
  <c r="S68" i="36" a="1"/>
  <c r="S68" i="36" s="1"/>
  <c r="S30" i="36" a="1"/>
  <c r="S30" i="36" s="1"/>
  <c r="S206" i="36" a="1"/>
  <c r="S206" i="36" s="1"/>
  <c r="S239" i="36" a="1"/>
  <c r="S239" i="36" s="1"/>
  <c r="S217" i="36" a="1"/>
  <c r="S217" i="36" s="1"/>
  <c r="S65" i="36" a="1"/>
  <c r="S65" i="36" s="1"/>
  <c r="S240" i="36" a="1"/>
  <c r="S240" i="36" s="1"/>
  <c r="S179" i="36" a="1"/>
  <c r="S179" i="36" s="1"/>
  <c r="S56" i="36" a="1"/>
  <c r="S56" i="36" s="1"/>
  <c r="S34" i="36" a="1"/>
  <c r="S34" i="36" s="1"/>
  <c r="S198" i="36" a="1"/>
  <c r="S198" i="36" s="1"/>
  <c r="S96" i="36" a="1"/>
  <c r="S96" i="36" s="1"/>
  <c r="S78" i="36" a="1"/>
  <c r="S78" i="36" s="1"/>
  <c r="S211" i="36" a="1"/>
  <c r="S211" i="36" s="1"/>
  <c r="S109" i="36" a="1"/>
  <c r="S109" i="36" s="1"/>
  <c r="S213" i="36" a="1"/>
  <c r="S213" i="36" s="1"/>
  <c r="S238" i="36" a="1"/>
  <c r="S238" i="36" s="1"/>
  <c r="S204" i="36" a="1"/>
  <c r="S204" i="36" s="1"/>
  <c r="S89" i="36" a="1"/>
  <c r="S89" i="36" s="1"/>
  <c r="S225" i="36" a="1"/>
  <c r="S225" i="36" s="1"/>
  <c r="S37" i="36" a="1"/>
  <c r="S37" i="36" s="1"/>
  <c r="S51" i="36" a="1"/>
  <c r="S51" i="36" s="1"/>
  <c r="S187" i="36" a="1"/>
  <c r="S187" i="36" s="1"/>
  <c r="S38" i="36" a="1"/>
  <c r="S38" i="36" s="1"/>
  <c r="S126" i="36" a="1"/>
  <c r="S126" i="36" s="1"/>
  <c r="S232" i="36" a="1"/>
  <c r="S232" i="36" s="1"/>
  <c r="S11" i="36" a="1"/>
  <c r="S11" i="36" s="1"/>
  <c r="S135" i="36" a="1"/>
  <c r="S135" i="36" s="1"/>
  <c r="S287" i="36" a="1"/>
  <c r="S287" i="36" s="1"/>
  <c r="S55" i="36" a="1"/>
  <c r="S55" i="36" s="1"/>
  <c r="S275" i="36" a="1"/>
  <c r="S275" i="36" s="1"/>
  <c r="L289" i="36"/>
  <c r="S218" i="36" a="1"/>
  <c r="S218" i="36" s="1"/>
  <c r="S20" i="36" a="1"/>
  <c r="S20" i="36" s="1"/>
  <c r="S82" i="36" a="1"/>
  <c r="S82" i="36" s="1"/>
  <c r="G289" i="32"/>
  <c r="H3" i="32"/>
  <c r="I3" i="32"/>
  <c r="Q3" i="36" s="1"/>
  <c r="S83" i="36" l="1" a="1"/>
  <c r="S83" i="36" s="1"/>
  <c r="S100" i="36" a="1"/>
  <c r="S100" i="36" s="1"/>
  <c r="S212" i="36" a="1"/>
  <c r="S212" i="36" s="1"/>
  <c r="H290" i="37"/>
  <c r="S237" i="36" a="1"/>
  <c r="S237" i="36" s="1"/>
  <c r="M238" i="37"/>
  <c r="N238" i="37" s="1"/>
  <c r="S43" i="36" a="1"/>
  <c r="S43" i="36" s="1"/>
  <c r="M44" i="37"/>
  <c r="N44" i="37" s="1"/>
  <c r="S4" i="36" a="1"/>
  <c r="S4" i="36" s="1"/>
  <c r="M5" i="37"/>
  <c r="N5" i="37" s="1"/>
  <c r="G290" i="37"/>
  <c r="S139" i="36" a="1"/>
  <c r="S139" i="36" s="1"/>
  <c r="M140" i="37"/>
  <c r="N140" i="37" s="1"/>
  <c r="S72" i="36" a="1"/>
  <c r="S72" i="36" s="1"/>
  <c r="M73" i="37"/>
  <c r="N73" i="37" s="1"/>
  <c r="S118" i="36" a="1"/>
  <c r="S118" i="36" s="1"/>
  <c r="M119" i="37"/>
  <c r="N119" i="37" s="1"/>
  <c r="S137" i="36" a="1"/>
  <c r="S137" i="36" s="1"/>
  <c r="J138" i="37"/>
  <c r="K138" i="37" s="1"/>
  <c r="S186" i="36" a="1"/>
  <c r="S186" i="36" s="1"/>
  <c r="J187" i="37"/>
  <c r="K187" i="37" s="1"/>
  <c r="S209" i="36" a="1"/>
  <c r="S209" i="36" s="1"/>
  <c r="J210" i="37"/>
  <c r="K210" i="37" s="1"/>
  <c r="D195" i="35"/>
  <c r="Q195" i="36"/>
  <c r="R195" i="36" s="1"/>
  <c r="S39" i="36" a="1"/>
  <c r="S39" i="36" s="1"/>
  <c r="J40" i="37"/>
  <c r="K40" i="37" s="1"/>
  <c r="S133" i="36" a="1"/>
  <c r="S133" i="36" s="1"/>
  <c r="M134" i="37"/>
  <c r="N134" i="37" s="1"/>
  <c r="S279" i="36" a="1"/>
  <c r="S279" i="36" s="1"/>
  <c r="J280" i="37"/>
  <c r="K280" i="37" s="1"/>
  <c r="S130" i="36" a="1"/>
  <c r="S130" i="36" s="1"/>
  <c r="M131" i="37"/>
  <c r="N131" i="37" s="1"/>
  <c r="S164" i="36" a="1"/>
  <c r="S164" i="36" s="1"/>
  <c r="S243" i="36" a="1"/>
  <c r="S243" i="36" s="1"/>
  <c r="M244" i="37"/>
  <c r="N244" i="37" s="1"/>
  <c r="S76" i="36" a="1"/>
  <c r="S76" i="36" s="1"/>
  <c r="J77" i="37"/>
  <c r="K77" i="37" s="1"/>
  <c r="Q122" i="36"/>
  <c r="R122" i="36" s="1"/>
  <c r="D122" i="35"/>
  <c r="S157" i="36" a="1"/>
  <c r="S157" i="36" s="1"/>
  <c r="M158" i="37"/>
  <c r="N158" i="37" s="1"/>
  <c r="S226" i="36" a="1"/>
  <c r="S226" i="36" s="1"/>
  <c r="J227" i="37"/>
  <c r="K227" i="37" s="1"/>
  <c r="S247" i="36" a="1"/>
  <c r="S247" i="36" s="1"/>
  <c r="J248" i="37"/>
  <c r="K248" i="37" s="1"/>
  <c r="S16" i="36" a="1"/>
  <c r="S16" i="36" s="1"/>
  <c r="M17" i="37"/>
  <c r="N17" i="37" s="1"/>
  <c r="D82" i="35"/>
  <c r="S174" i="36" a="1"/>
  <c r="S174" i="36" s="1"/>
  <c r="M175" i="37"/>
  <c r="N175" i="37" s="1"/>
  <c r="S25" i="36" a="1"/>
  <c r="S25" i="36" s="1"/>
  <c r="M26" i="37"/>
  <c r="N26" i="37" s="1"/>
  <c r="S105" i="36" a="1"/>
  <c r="S105" i="36" s="1"/>
  <c r="S10" i="36" a="1"/>
  <c r="S10" i="36" s="1"/>
  <c r="Q286" i="36"/>
  <c r="R286" i="36" s="1"/>
  <c r="S284" i="36" a="1"/>
  <c r="S284" i="36" s="1"/>
  <c r="Q268" i="36"/>
  <c r="R268" i="36" s="1"/>
  <c r="S242" i="36" a="1"/>
  <c r="S242" i="36" s="1"/>
  <c r="Q17" i="36"/>
  <c r="R17" i="36" s="1"/>
  <c r="D17" i="35"/>
  <c r="S31" i="36" a="1"/>
  <c r="S31" i="36" s="1"/>
  <c r="S116" i="36" a="1"/>
  <c r="S116" i="36" s="1"/>
  <c r="D255" i="35"/>
  <c r="Q255" i="36"/>
  <c r="R255" i="36" s="1"/>
  <c r="S86" i="36" a="1"/>
  <c r="S86" i="36" s="1"/>
  <c r="Q27" i="36"/>
  <c r="R27" i="36" s="1"/>
  <c r="S257" i="36" a="1"/>
  <c r="S257" i="36" s="1"/>
  <c r="Q79" i="36"/>
  <c r="R79" i="36" s="1"/>
  <c r="D79" i="35"/>
  <c r="D114" i="35"/>
  <c r="Q114" i="36"/>
  <c r="R114" i="36" s="1"/>
  <c r="D134" i="35"/>
  <c r="Q134" i="36"/>
  <c r="R134" i="36" s="1"/>
  <c r="D113" i="35"/>
  <c r="Q113" i="36"/>
  <c r="R113" i="36" s="1"/>
  <c r="Q281" i="36"/>
  <c r="R281" i="36" s="1"/>
  <c r="D281" i="35"/>
  <c r="D260" i="35"/>
  <c r="Q260" i="36"/>
  <c r="R260" i="36" s="1"/>
  <c r="Q222" i="36"/>
  <c r="R222" i="36" s="1"/>
  <c r="D222" i="35"/>
  <c r="Q140" i="36"/>
  <c r="R140" i="36" s="1"/>
  <c r="D140" i="35"/>
  <c r="D26" i="35"/>
  <c r="Q26" i="36"/>
  <c r="R26" i="36" s="1"/>
  <c r="D280" i="35"/>
  <c r="Q280" i="36"/>
  <c r="R280" i="36" s="1"/>
  <c r="D104" i="35"/>
  <c r="Q104" i="36"/>
  <c r="R104" i="36" s="1"/>
  <c r="D90" i="35"/>
  <c r="Q90" i="36"/>
  <c r="R90" i="36" s="1"/>
  <c r="D74" i="35"/>
  <c r="Q74" i="36"/>
  <c r="R74" i="36" s="1"/>
  <c r="D151" i="35"/>
  <c r="Q151" i="36"/>
  <c r="R151" i="36" s="1"/>
  <c r="D185" i="35"/>
  <c r="Q185" i="36"/>
  <c r="R185" i="36" s="1"/>
  <c r="D270" i="35"/>
  <c r="Q270" i="36"/>
  <c r="R270" i="36" s="1"/>
  <c r="Q160" i="36"/>
  <c r="R160" i="36" s="1"/>
  <c r="D160" i="35"/>
  <c r="D35" i="35"/>
  <c r="Q35" i="36"/>
  <c r="R35" i="36" s="1"/>
  <c r="D202" i="35"/>
  <c r="Q202" i="36"/>
  <c r="R202" i="36" s="1"/>
  <c r="D170" i="35"/>
  <c r="Q170" i="36"/>
  <c r="R170" i="36" s="1"/>
  <c r="D62" i="35"/>
  <c r="Q62" i="36"/>
  <c r="R62" i="36" s="1"/>
  <c r="D210" i="35"/>
  <c r="Q210" i="36"/>
  <c r="R210" i="36" s="1"/>
  <c r="D15" i="35"/>
  <c r="Q15" i="36"/>
  <c r="R15" i="36" s="1"/>
  <c r="D248" i="35"/>
  <c r="Q248" i="36"/>
  <c r="R248" i="36" s="1"/>
  <c r="D188" i="35"/>
  <c r="Q188" i="36"/>
  <c r="R188" i="36" s="1"/>
  <c r="Q40" i="36"/>
  <c r="R40" i="36" s="1"/>
  <c r="D40" i="35"/>
  <c r="D207" i="35"/>
  <c r="Q207" i="36"/>
  <c r="R207" i="36" s="1"/>
  <c r="D95" i="35"/>
  <c r="Q95" i="36"/>
  <c r="R95" i="36" s="1"/>
  <c r="D148" i="35"/>
  <c r="Q148" i="36"/>
  <c r="R148" i="36" s="1"/>
  <c r="D245" i="35"/>
  <c r="Q245" i="36"/>
  <c r="R245" i="36" s="1"/>
  <c r="D128" i="35"/>
  <c r="Q128" i="36"/>
  <c r="R128" i="36" s="1"/>
  <c r="D21" i="35"/>
  <c r="Q21" i="36"/>
  <c r="R21" i="36" s="1"/>
  <c r="D215" i="35"/>
  <c r="Q215" i="36"/>
  <c r="R215" i="36" s="1"/>
  <c r="Q162" i="36"/>
  <c r="R162" i="36" s="1"/>
  <c r="D162" i="35"/>
  <c r="D111" i="35"/>
  <c r="Q111" i="36"/>
  <c r="R111" i="36" s="1"/>
  <c r="D77" i="35"/>
  <c r="Q77" i="36"/>
  <c r="R77" i="36" s="1"/>
  <c r="D176" i="35"/>
  <c r="Q176" i="36"/>
  <c r="R176" i="36" s="1"/>
  <c r="D107" i="35"/>
  <c r="Q107" i="36"/>
  <c r="R107" i="36" s="1"/>
  <c r="Q14" i="36"/>
  <c r="R14" i="36" s="1"/>
  <c r="D14" i="35"/>
  <c r="Q71" i="36"/>
  <c r="R71" i="36" s="1"/>
  <c r="D71" i="35"/>
  <c r="D180" i="35"/>
  <c r="Q180" i="36"/>
  <c r="R180" i="36" s="1"/>
  <c r="D259" i="35"/>
  <c r="Q259" i="36"/>
  <c r="R259" i="36" s="1"/>
  <c r="D192" i="35"/>
  <c r="Q192" i="36"/>
  <c r="R192" i="36" s="1"/>
  <c r="Q196" i="36"/>
  <c r="R196" i="36" s="1"/>
  <c r="D196" i="35"/>
  <c r="D175" i="35"/>
  <c r="Q175" i="36"/>
  <c r="R175" i="36" s="1"/>
  <c r="D200" i="35"/>
  <c r="Q200" i="36"/>
  <c r="R200" i="36" s="1"/>
  <c r="D168" i="35"/>
  <c r="Q168" i="36"/>
  <c r="R168" i="36" s="1"/>
  <c r="D91" i="35"/>
  <c r="Q91" i="36"/>
  <c r="R91" i="36" s="1"/>
  <c r="D227" i="35"/>
  <c r="Q227" i="36"/>
  <c r="R227" i="36" s="1"/>
  <c r="D147" i="35"/>
  <c r="Q147" i="36"/>
  <c r="R147" i="36" s="1"/>
  <c r="D158" i="35"/>
  <c r="Q158" i="36"/>
  <c r="R158" i="36" s="1"/>
  <c r="Q144" i="36"/>
  <c r="R144" i="36" s="1"/>
  <c r="D144" i="35"/>
  <c r="D12" i="35"/>
  <c r="Q12" i="36"/>
  <c r="R12" i="36" s="1"/>
  <c r="D145" i="35"/>
  <c r="Q145" i="36"/>
  <c r="R145" i="36" s="1"/>
  <c r="D121" i="35"/>
  <c r="Q121" i="36"/>
  <c r="R121" i="36" s="1"/>
  <c r="Q117" i="36"/>
  <c r="R117" i="36" s="1"/>
  <c r="D117" i="35"/>
  <c r="D48" i="35"/>
  <c r="Q48" i="36"/>
  <c r="R48" i="36" s="1"/>
  <c r="D87" i="35"/>
  <c r="Q87" i="36"/>
  <c r="R87" i="36" s="1"/>
  <c r="D149" i="35"/>
  <c r="Q149" i="36"/>
  <c r="R149" i="36" s="1"/>
  <c r="D28" i="35"/>
  <c r="Q28" i="36"/>
  <c r="R28" i="36" s="1"/>
  <c r="D50" i="35"/>
  <c r="Q50" i="36"/>
  <c r="R50" i="36" s="1"/>
  <c r="D220" i="35"/>
  <c r="Q220" i="36"/>
  <c r="R220" i="36" s="1"/>
  <c r="D201" i="35"/>
  <c r="Q201" i="36"/>
  <c r="R201" i="36" s="1"/>
  <c r="D46" i="35"/>
  <c r="Q46" i="36"/>
  <c r="R46" i="36" s="1"/>
  <c r="D69" i="35"/>
  <c r="Q69" i="36"/>
  <c r="R69" i="36" s="1"/>
  <c r="D246" i="35"/>
  <c r="Q246" i="36"/>
  <c r="R246" i="36" s="1"/>
  <c r="D136" i="35"/>
  <c r="Q136" i="36"/>
  <c r="R136" i="36" s="1"/>
  <c r="D173" i="35"/>
  <c r="Q173" i="36"/>
  <c r="R173" i="36" s="1"/>
  <c r="D267" i="35"/>
  <c r="Q267" i="36"/>
  <c r="R267" i="36" s="1"/>
  <c r="D234" i="35"/>
  <c r="Q234" i="36"/>
  <c r="R234" i="36" s="1"/>
  <c r="D277" i="35"/>
  <c r="Q277" i="36"/>
  <c r="R277" i="36" s="1"/>
  <c r="D159" i="35"/>
  <c r="Q159" i="36"/>
  <c r="R159" i="36" s="1"/>
  <c r="D47" i="35"/>
  <c r="Q47" i="36"/>
  <c r="R47" i="36" s="1"/>
  <c r="D23" i="35"/>
  <c r="Q23" i="36"/>
  <c r="R23" i="36" s="1"/>
  <c r="D251" i="35"/>
  <c r="Q251" i="36"/>
  <c r="R251" i="36" s="1"/>
  <c r="D53" i="35"/>
  <c r="Q53" i="36"/>
  <c r="R53" i="36" s="1"/>
  <c r="D264" i="35"/>
  <c r="Q264" i="36"/>
  <c r="R264" i="36" s="1"/>
  <c r="Q29" i="36"/>
  <c r="R29" i="36" s="1"/>
  <c r="D29" i="35"/>
  <c r="Q244" i="36"/>
  <c r="R244" i="36" s="1"/>
  <c r="D244" i="35"/>
  <c r="D80" i="35"/>
  <c r="Q80" i="36"/>
  <c r="R80" i="36" s="1"/>
  <c r="Q224" i="36"/>
  <c r="R224" i="36" s="1"/>
  <c r="D224" i="35"/>
  <c r="D263" i="35"/>
  <c r="Q263" i="36"/>
  <c r="R263" i="36" s="1"/>
  <c r="D177" i="35"/>
  <c r="Q177" i="36"/>
  <c r="R177" i="36" s="1"/>
  <c r="D42" i="35"/>
  <c r="Q42" i="36"/>
  <c r="R42" i="36" s="1"/>
  <c r="D66" i="35"/>
  <c r="Q66" i="36"/>
  <c r="R66" i="36" s="1"/>
  <c r="D219" i="35"/>
  <c r="Q219" i="36"/>
  <c r="R219" i="36" s="1"/>
  <c r="D163" i="35"/>
  <c r="Q163" i="36"/>
  <c r="R163" i="36" s="1"/>
  <c r="D58" i="35"/>
  <c r="Q58" i="36"/>
  <c r="R58" i="36" s="1"/>
  <c r="Q228" i="36"/>
  <c r="R228" i="36" s="1"/>
  <c r="D228" i="35"/>
  <c r="D252" i="35"/>
  <c r="Q252" i="36"/>
  <c r="R252" i="36" s="1"/>
  <c r="D223" i="35"/>
  <c r="Q223" i="36"/>
  <c r="R223" i="36" s="1"/>
  <c r="D167" i="35"/>
  <c r="Q167" i="36"/>
  <c r="R167" i="36" s="1"/>
  <c r="D155" i="35"/>
  <c r="Q155" i="36"/>
  <c r="R155" i="36" s="1"/>
  <c r="D278" i="35"/>
  <c r="Q278" i="36"/>
  <c r="R278" i="36" s="1"/>
  <c r="D146" i="35"/>
  <c r="Q146" i="36"/>
  <c r="R146" i="36" s="1"/>
  <c r="D181" i="35"/>
  <c r="Q181" i="36"/>
  <c r="R181" i="36" s="1"/>
  <c r="D127" i="35"/>
  <c r="Q127" i="36"/>
  <c r="R127" i="36" s="1"/>
  <c r="D54" i="35"/>
  <c r="Q54" i="36"/>
  <c r="R54" i="36" s="1"/>
  <c r="D94" i="35"/>
  <c r="Q94" i="36"/>
  <c r="R94" i="36" s="1"/>
  <c r="D61" i="35"/>
  <c r="Q61" i="36"/>
  <c r="R61" i="36" s="1"/>
  <c r="D124" i="35"/>
  <c r="Q124" i="36"/>
  <c r="R124" i="36" s="1"/>
  <c r="D120" i="35"/>
  <c r="Q120" i="36"/>
  <c r="R120" i="36" s="1"/>
  <c r="D119" i="35"/>
  <c r="Q119" i="36"/>
  <c r="R119" i="36" s="1"/>
  <c r="D156" i="35"/>
  <c r="Q156" i="36"/>
  <c r="R156" i="36" s="1"/>
  <c r="D19" i="35"/>
  <c r="Q19" i="36"/>
  <c r="R19" i="36" s="1"/>
  <c r="D44" i="35"/>
  <c r="Q44" i="36"/>
  <c r="R44" i="36" s="1"/>
  <c r="D269" i="35"/>
  <c r="Q269" i="36"/>
  <c r="R269" i="36" s="1"/>
  <c r="D142" i="35"/>
  <c r="Q142" i="36"/>
  <c r="R142" i="36" s="1"/>
  <c r="D60" i="35"/>
  <c r="Q60" i="36"/>
  <c r="R60" i="36" s="1"/>
  <c r="D282" i="35"/>
  <c r="Q282" i="36"/>
  <c r="R282" i="36" s="1"/>
  <c r="D235" i="35"/>
  <c r="Q235" i="36"/>
  <c r="R235" i="36" s="1"/>
  <c r="D101" i="35"/>
  <c r="Q101" i="36"/>
  <c r="R101" i="36" s="1"/>
  <c r="D262" i="35"/>
  <c r="Q262" i="36"/>
  <c r="R262" i="36" s="1"/>
  <c r="Q266" i="36"/>
  <c r="R266" i="36" s="1"/>
  <c r="D266" i="35"/>
  <c r="D273" i="35"/>
  <c r="Q273" i="36"/>
  <c r="R273" i="36" s="1"/>
  <c r="D178" i="35"/>
  <c r="Q178" i="36"/>
  <c r="R178" i="36" s="1"/>
  <c r="D5" i="35"/>
  <c r="Q5" i="36"/>
  <c r="R5" i="36" s="1"/>
  <c r="D6" i="35"/>
  <c r="Q6" i="36"/>
  <c r="R6" i="36" s="1"/>
  <c r="D7" i="35"/>
  <c r="Q7" i="36"/>
  <c r="R7" i="36" s="1"/>
  <c r="D190" i="35"/>
  <c r="Q190" i="36"/>
  <c r="R190" i="36" s="1"/>
  <c r="D283" i="35"/>
  <c r="Q283" i="36"/>
  <c r="R283" i="36" s="1"/>
  <c r="D24" i="35"/>
  <c r="Q24" i="36"/>
  <c r="R24" i="36" s="1"/>
  <c r="D45" i="35"/>
  <c r="Q45" i="36"/>
  <c r="R45" i="36" s="1"/>
  <c r="D106" i="35"/>
  <c r="Q106" i="36"/>
  <c r="R106" i="36" s="1"/>
  <c r="D199" i="35"/>
  <c r="Q199" i="36"/>
  <c r="R199" i="36" s="1"/>
  <c r="D261" i="35"/>
  <c r="Q261" i="36"/>
  <c r="R261" i="36" s="1"/>
  <c r="D70" i="35"/>
  <c r="Q70" i="36"/>
  <c r="R70" i="36" s="1"/>
  <c r="D110" i="35"/>
  <c r="Q110" i="36"/>
  <c r="R110" i="36" s="1"/>
  <c r="Q258" i="36"/>
  <c r="R258" i="36" s="1"/>
  <c r="D258" i="35"/>
  <c r="D99" i="35"/>
  <c r="Q99" i="36"/>
  <c r="R99" i="36" s="1"/>
  <c r="D22" i="35"/>
  <c r="Q22" i="36"/>
  <c r="R22" i="36" s="1"/>
  <c r="D236" i="35"/>
  <c r="Q236" i="36"/>
  <c r="R236" i="36" s="1"/>
  <c r="D250" i="35"/>
  <c r="Q250" i="36"/>
  <c r="R250" i="36" s="1"/>
  <c r="D276" i="35"/>
  <c r="Q276" i="36"/>
  <c r="R276" i="36" s="1"/>
  <c r="D256" i="35"/>
  <c r="Q256" i="36"/>
  <c r="R256" i="36" s="1"/>
  <c r="D274" i="35"/>
  <c r="Q274" i="36"/>
  <c r="R274" i="36" s="1"/>
  <c r="R3" i="36"/>
  <c r="M4" i="37" s="1"/>
  <c r="H289" i="32"/>
  <c r="N3" i="36"/>
  <c r="O3" i="36" s="1"/>
  <c r="J4" i="37" s="1"/>
  <c r="D3" i="35"/>
  <c r="I289" i="32"/>
  <c r="S251" i="36" l="1" a="1"/>
  <c r="S251" i="36" s="1"/>
  <c r="M252" i="37"/>
  <c r="N252" i="37" s="1"/>
  <c r="S175" i="36" a="1"/>
  <c r="S175" i="36" s="1"/>
  <c r="M176" i="37"/>
  <c r="N176" i="37" s="1"/>
  <c r="S134" i="36" a="1"/>
  <c r="S134" i="36" s="1"/>
  <c r="M135" i="37"/>
  <c r="N135" i="37" s="1"/>
  <c r="S224" i="36" a="1"/>
  <c r="S224" i="36" s="1"/>
  <c r="M225" i="37"/>
  <c r="N225" i="37" s="1"/>
  <c r="S14" i="36" a="1"/>
  <c r="S14" i="36" s="1"/>
  <c r="M15" i="37"/>
  <c r="N15" i="37" s="1"/>
  <c r="M196" i="37"/>
  <c r="N196" i="37" s="1"/>
  <c r="S195" i="36" a="1"/>
  <c r="S195" i="36" s="1"/>
  <c r="S144" i="36" a="1"/>
  <c r="S144" i="36" s="1"/>
  <c r="M145" i="37"/>
  <c r="N145" i="37" s="1"/>
  <c r="S163" i="36" a="1"/>
  <c r="S163" i="36" s="1"/>
  <c r="M164" i="37"/>
  <c r="N164" i="37" s="1"/>
  <c r="S48" i="36" a="1"/>
  <c r="S48" i="36" s="1"/>
  <c r="M49" i="37"/>
  <c r="N49" i="37" s="1"/>
  <c r="S215" i="36" a="1"/>
  <c r="S215" i="36" s="1"/>
  <c r="M216" i="37"/>
  <c r="N216" i="37" s="1"/>
  <c r="S62" i="36" a="1"/>
  <c r="S62" i="36" s="1"/>
  <c r="M63" i="37"/>
  <c r="N63" i="37" s="1"/>
  <c r="S110" i="36" a="1"/>
  <c r="S110" i="36" s="1"/>
  <c r="M111" i="37"/>
  <c r="N111" i="37" s="1"/>
  <c r="S23" i="36" a="1"/>
  <c r="S23" i="36" s="1"/>
  <c r="M24" i="37"/>
  <c r="N24" i="37" s="1"/>
  <c r="S173" i="36" a="1"/>
  <c r="S173" i="36" s="1"/>
  <c r="M174" i="37"/>
  <c r="N174" i="37" s="1"/>
  <c r="S220" i="36" a="1"/>
  <c r="S220" i="36" s="1"/>
  <c r="M221" i="37"/>
  <c r="N221" i="37" s="1"/>
  <c r="S147" i="36" a="1"/>
  <c r="S147" i="36" s="1"/>
  <c r="M148" i="37"/>
  <c r="N148" i="37" s="1"/>
  <c r="S107" i="36" a="1"/>
  <c r="S107" i="36" s="1"/>
  <c r="M108" i="37"/>
  <c r="N108" i="37" s="1"/>
  <c r="S21" i="36" a="1"/>
  <c r="S21" i="36" s="1"/>
  <c r="M22" i="37"/>
  <c r="N22" i="37" s="1"/>
  <c r="S170" i="36" a="1"/>
  <c r="S170" i="36" s="1"/>
  <c r="M171" i="37"/>
  <c r="N171" i="37" s="1"/>
  <c r="S151" i="36" a="1"/>
  <c r="S151" i="36" s="1"/>
  <c r="M152" i="37"/>
  <c r="N152" i="37" s="1"/>
  <c r="S114" i="36" a="1"/>
  <c r="S114" i="36" s="1"/>
  <c r="M115" i="37"/>
  <c r="N115" i="37" s="1"/>
  <c r="S17" i="36" a="1"/>
  <c r="S17" i="36" s="1"/>
  <c r="M18" i="37"/>
  <c r="N18" i="37" s="1"/>
  <c r="S256" i="36" a="1"/>
  <c r="S256" i="36" s="1"/>
  <c r="M257" i="37"/>
  <c r="N257" i="37" s="1"/>
  <c r="S155" i="36" a="1"/>
  <c r="S155" i="36" s="1"/>
  <c r="M156" i="37"/>
  <c r="N156" i="37" s="1"/>
  <c r="S201" i="36" a="1"/>
  <c r="S201" i="36" s="1"/>
  <c r="M202" i="37"/>
  <c r="N202" i="37" s="1"/>
  <c r="S158" i="36" a="1"/>
  <c r="S158" i="36" s="1"/>
  <c r="M159" i="37"/>
  <c r="N159" i="37" s="1"/>
  <c r="S207" i="36" a="1"/>
  <c r="S207" i="36" s="1"/>
  <c r="M208" i="37"/>
  <c r="N208" i="37" s="1"/>
  <c r="S258" i="36" a="1"/>
  <c r="S258" i="36" s="1"/>
  <c r="M259" i="37"/>
  <c r="N259" i="37" s="1"/>
  <c r="S282" i="36" a="1"/>
  <c r="S282" i="36" s="1"/>
  <c r="M283" i="37"/>
  <c r="N283" i="37" s="1"/>
  <c r="S117" i="36" a="1"/>
  <c r="S117" i="36" s="1"/>
  <c r="M118" i="37"/>
  <c r="N118" i="37" s="1"/>
  <c r="S196" i="36" a="1"/>
  <c r="S196" i="36" s="1"/>
  <c r="M197" i="37"/>
  <c r="N197" i="37" s="1"/>
  <c r="S40" i="36" a="1"/>
  <c r="S40" i="36" s="1"/>
  <c r="M41" i="37"/>
  <c r="N41" i="37" s="1"/>
  <c r="S140" i="36" a="1"/>
  <c r="S140" i="36" s="1"/>
  <c r="M141" i="37"/>
  <c r="N141" i="37" s="1"/>
  <c r="S45" i="36" a="1"/>
  <c r="S45" i="36" s="1"/>
  <c r="M46" i="37"/>
  <c r="N46" i="37" s="1"/>
  <c r="S26" i="36" a="1"/>
  <c r="S26" i="36" s="1"/>
  <c r="M27" i="37"/>
  <c r="N27" i="37" s="1"/>
  <c r="S219" i="36" a="1"/>
  <c r="S219" i="36" s="1"/>
  <c r="M220" i="37"/>
  <c r="N220" i="37" s="1"/>
  <c r="S273" i="36" a="1"/>
  <c r="S273" i="36" s="1"/>
  <c r="M274" i="37"/>
  <c r="N274" i="37" s="1"/>
  <c r="S119" i="36" a="1"/>
  <c r="S119" i="36" s="1"/>
  <c r="M120" i="37"/>
  <c r="N120" i="37" s="1"/>
  <c r="S223" i="36" a="1"/>
  <c r="S223" i="36" s="1"/>
  <c r="M224" i="37"/>
  <c r="N224" i="37" s="1"/>
  <c r="S47" i="36" a="1"/>
  <c r="S47" i="36" s="1"/>
  <c r="M48" i="37"/>
  <c r="N48" i="37" s="1"/>
  <c r="S136" i="36" a="1"/>
  <c r="S136" i="36" s="1"/>
  <c r="M137" i="37"/>
  <c r="N137" i="37" s="1"/>
  <c r="S50" i="36" a="1"/>
  <c r="S50" i="36" s="1"/>
  <c r="M51" i="37"/>
  <c r="N51" i="37" s="1"/>
  <c r="S121" i="36" a="1"/>
  <c r="S121" i="36" s="1"/>
  <c r="M122" i="37"/>
  <c r="N122" i="37" s="1"/>
  <c r="S227" i="36" a="1"/>
  <c r="S227" i="36" s="1"/>
  <c r="M228" i="37"/>
  <c r="N228" i="37" s="1"/>
  <c r="S192" i="36" a="1"/>
  <c r="S192" i="36" s="1"/>
  <c r="M193" i="37"/>
  <c r="N193" i="37" s="1"/>
  <c r="S176" i="36" a="1"/>
  <c r="S176" i="36" s="1"/>
  <c r="M177" i="37"/>
  <c r="N177" i="37" s="1"/>
  <c r="S128" i="36" a="1"/>
  <c r="S128" i="36" s="1"/>
  <c r="M129" i="37"/>
  <c r="N129" i="37" s="1"/>
  <c r="S188" i="36" a="1"/>
  <c r="S188" i="36" s="1"/>
  <c r="M189" i="37"/>
  <c r="N189" i="37" s="1"/>
  <c r="S202" i="36" a="1"/>
  <c r="S202" i="36" s="1"/>
  <c r="M203" i="37"/>
  <c r="N203" i="37" s="1"/>
  <c r="S74" i="36" a="1"/>
  <c r="S74" i="36" s="1"/>
  <c r="M75" i="37"/>
  <c r="N75" i="37" s="1"/>
  <c r="S268" i="36" a="1"/>
  <c r="S268" i="36" s="1"/>
  <c r="M269" i="37"/>
  <c r="N269" i="37" s="1"/>
  <c r="S5" i="36" a="1"/>
  <c r="S5" i="36" s="1"/>
  <c r="M6" i="37"/>
  <c r="N6" i="37" s="1"/>
  <c r="S156" i="36" a="1"/>
  <c r="S156" i="36" s="1"/>
  <c r="M157" i="37"/>
  <c r="N157" i="37" s="1"/>
  <c r="S60" i="36" a="1"/>
  <c r="S60" i="36" s="1"/>
  <c r="M61" i="37"/>
  <c r="N61" i="37" s="1"/>
  <c r="S127" i="36" a="1"/>
  <c r="S127" i="36" s="1"/>
  <c r="M128" i="37"/>
  <c r="N128" i="37" s="1"/>
  <c r="S66" i="36" a="1"/>
  <c r="S66" i="36" s="1"/>
  <c r="M67" i="37"/>
  <c r="N67" i="37" s="1"/>
  <c r="S244" i="36" a="1"/>
  <c r="S244" i="36" s="1"/>
  <c r="M245" i="37"/>
  <c r="N245" i="37" s="1"/>
  <c r="S222" i="36" a="1"/>
  <c r="S222" i="36" s="1"/>
  <c r="M223" i="37"/>
  <c r="N223" i="37" s="1"/>
  <c r="S79" i="36" a="1"/>
  <c r="S79" i="36" s="1"/>
  <c r="M80" i="37"/>
  <c r="N80" i="37" s="1"/>
  <c r="S162" i="36" a="1"/>
  <c r="S162" i="36" s="1"/>
  <c r="M163" i="37"/>
  <c r="N163" i="37" s="1"/>
  <c r="S54" i="36" a="1"/>
  <c r="S54" i="36" s="1"/>
  <c r="M55" i="37"/>
  <c r="N55" i="37" s="1"/>
  <c r="S236" i="36" a="1"/>
  <c r="S236" i="36" s="1"/>
  <c r="M237" i="37"/>
  <c r="N237" i="37" s="1"/>
  <c r="S261" i="36" a="1"/>
  <c r="S261" i="36" s="1"/>
  <c r="M262" i="37"/>
  <c r="N262" i="37" s="1"/>
  <c r="S190" i="36" a="1"/>
  <c r="S190" i="36" s="1"/>
  <c r="M191" i="37"/>
  <c r="N191" i="37" s="1"/>
  <c r="S142" i="36" a="1"/>
  <c r="S142" i="36" s="1"/>
  <c r="M143" i="37"/>
  <c r="N143" i="37" s="1"/>
  <c r="S120" i="36" a="1"/>
  <c r="S120" i="36" s="1"/>
  <c r="M121" i="37"/>
  <c r="N121" i="37" s="1"/>
  <c r="S181" i="36" a="1"/>
  <c r="S181" i="36" s="1"/>
  <c r="M182" i="37"/>
  <c r="N182" i="37" s="1"/>
  <c r="S252" i="36" a="1"/>
  <c r="S252" i="36" s="1"/>
  <c r="M253" i="37"/>
  <c r="N253" i="37" s="1"/>
  <c r="S42" i="36" a="1"/>
  <c r="S42" i="36" s="1"/>
  <c r="M43" i="37"/>
  <c r="N43" i="37" s="1"/>
  <c r="S159" i="36" a="1"/>
  <c r="S159" i="36" s="1"/>
  <c r="M160" i="37"/>
  <c r="N160" i="37" s="1"/>
  <c r="S246" i="36" a="1"/>
  <c r="S246" i="36" s="1"/>
  <c r="M247" i="37"/>
  <c r="N247" i="37" s="1"/>
  <c r="S28" i="36" a="1"/>
  <c r="S28" i="36" s="1"/>
  <c r="M29" i="37"/>
  <c r="N29" i="37" s="1"/>
  <c r="S145" i="36" a="1"/>
  <c r="S145" i="36" s="1"/>
  <c r="M146" i="37"/>
  <c r="N146" i="37" s="1"/>
  <c r="S91" i="36" a="1"/>
  <c r="S91" i="36" s="1"/>
  <c r="M92" i="37"/>
  <c r="N92" i="37" s="1"/>
  <c r="S259" i="36" a="1"/>
  <c r="S259" i="36" s="1"/>
  <c r="M260" i="37"/>
  <c r="N260" i="37" s="1"/>
  <c r="S77" i="36" a="1"/>
  <c r="S77" i="36" s="1"/>
  <c r="M78" i="37"/>
  <c r="N78" i="37" s="1"/>
  <c r="S245" i="36" a="1"/>
  <c r="S245" i="36" s="1"/>
  <c r="M246" i="37"/>
  <c r="N246" i="37" s="1"/>
  <c r="S248" i="36" a="1"/>
  <c r="S248" i="36" s="1"/>
  <c r="M249" i="37"/>
  <c r="N249" i="37" s="1"/>
  <c r="S35" i="36" a="1"/>
  <c r="S35" i="36" s="1"/>
  <c r="M36" i="37"/>
  <c r="N36" i="37" s="1"/>
  <c r="S90" i="36" a="1"/>
  <c r="S90" i="36" s="1"/>
  <c r="M91" i="37"/>
  <c r="N91" i="37" s="1"/>
  <c r="S260" i="36" a="1"/>
  <c r="S260" i="36" s="1"/>
  <c r="M261" i="37"/>
  <c r="N261" i="37" s="1"/>
  <c r="S286" i="36" a="1"/>
  <c r="S286" i="36" s="1"/>
  <c r="M287" i="37"/>
  <c r="N287" i="37" s="1"/>
  <c r="S19" i="36" a="1"/>
  <c r="S19" i="36" s="1"/>
  <c r="M20" i="37"/>
  <c r="N20" i="37" s="1"/>
  <c r="S24" i="36" a="1"/>
  <c r="S24" i="36" s="1"/>
  <c r="M25" i="37"/>
  <c r="N25" i="37" s="1"/>
  <c r="S27" i="36" a="1"/>
  <c r="S27" i="36" s="1"/>
  <c r="M28" i="37"/>
  <c r="N28" i="37" s="1"/>
  <c r="S71" i="36" a="1"/>
  <c r="S71" i="36" s="1"/>
  <c r="M72" i="37"/>
  <c r="N72" i="37" s="1"/>
  <c r="S167" i="36" a="1"/>
  <c r="S167" i="36" s="1"/>
  <c r="M168" i="37"/>
  <c r="N168" i="37" s="1"/>
  <c r="S250" i="36" a="1"/>
  <c r="S250" i="36" s="1"/>
  <c r="M251" i="37"/>
  <c r="N251" i="37" s="1"/>
  <c r="S266" i="36" a="1"/>
  <c r="S266" i="36" s="1"/>
  <c r="M267" i="37"/>
  <c r="N267" i="37" s="1"/>
  <c r="S22" i="36" a="1"/>
  <c r="S22" i="36" s="1"/>
  <c r="M23" i="37"/>
  <c r="N23" i="37" s="1"/>
  <c r="S262" i="36" a="1"/>
  <c r="S262" i="36" s="1"/>
  <c r="M263" i="37"/>
  <c r="N263" i="37" s="1"/>
  <c r="S146" i="36" a="1"/>
  <c r="S146" i="36" s="1"/>
  <c r="M147" i="37"/>
  <c r="N147" i="37" s="1"/>
  <c r="S277" i="36" a="1"/>
  <c r="S277" i="36" s="1"/>
  <c r="M278" i="37"/>
  <c r="N278" i="37" s="1"/>
  <c r="S149" i="36" a="1"/>
  <c r="S149" i="36" s="1"/>
  <c r="M150" i="37"/>
  <c r="N150" i="37" s="1"/>
  <c r="S12" i="36" a="1"/>
  <c r="S12" i="36" s="1"/>
  <c r="M13" i="37"/>
  <c r="N13" i="37" s="1"/>
  <c r="S168" i="36" a="1"/>
  <c r="S168" i="36" s="1"/>
  <c r="M169" i="37"/>
  <c r="N169" i="37" s="1"/>
  <c r="S180" i="36" a="1"/>
  <c r="S180" i="36" s="1"/>
  <c r="M181" i="37"/>
  <c r="N181" i="37" s="1"/>
  <c r="S111" i="36" a="1"/>
  <c r="S111" i="36" s="1"/>
  <c r="M112" i="37"/>
  <c r="N112" i="37" s="1"/>
  <c r="S148" i="36" a="1"/>
  <c r="S148" i="36" s="1"/>
  <c r="M149" i="37"/>
  <c r="N149" i="37" s="1"/>
  <c r="S15" i="36" a="1"/>
  <c r="S15" i="36" s="1"/>
  <c r="M16" i="37"/>
  <c r="N16" i="37" s="1"/>
  <c r="S104" i="36" a="1"/>
  <c r="S104" i="36" s="1"/>
  <c r="M105" i="37"/>
  <c r="N105" i="37" s="1"/>
  <c r="S94" i="36" a="1"/>
  <c r="S94" i="36" s="1"/>
  <c r="M95" i="37"/>
  <c r="N95" i="37" s="1"/>
  <c r="S276" i="36" a="1"/>
  <c r="S276" i="36" s="1"/>
  <c r="M277" i="37"/>
  <c r="N277" i="37" s="1"/>
  <c r="S178" i="36" a="1"/>
  <c r="S178" i="36" s="1"/>
  <c r="M179" i="37"/>
  <c r="N179" i="37" s="1"/>
  <c r="S283" i="36" a="1"/>
  <c r="S283" i="36" s="1"/>
  <c r="M284" i="37"/>
  <c r="N284" i="37" s="1"/>
  <c r="S7" i="36" a="1"/>
  <c r="S7" i="36" s="1"/>
  <c r="M8" i="37"/>
  <c r="N8" i="37" s="1"/>
  <c r="S264" i="36" a="1"/>
  <c r="S264" i="36" s="1"/>
  <c r="M265" i="37"/>
  <c r="N265" i="37" s="1"/>
  <c r="N4" i="37"/>
  <c r="S228" i="36" a="1"/>
  <c r="S228" i="36" s="1"/>
  <c r="M229" i="37"/>
  <c r="N229" i="37" s="1"/>
  <c r="S160" i="36" a="1"/>
  <c r="S160" i="36" s="1"/>
  <c r="M161" i="37"/>
  <c r="N161" i="37" s="1"/>
  <c r="S281" i="36" a="1"/>
  <c r="S281" i="36" s="1"/>
  <c r="M282" i="37"/>
  <c r="N282" i="37" s="1"/>
  <c r="S255" i="36" a="1"/>
  <c r="S255" i="36" s="1"/>
  <c r="M256" i="37"/>
  <c r="N256" i="37" s="1"/>
  <c r="M123" i="37"/>
  <c r="N123" i="37" s="1"/>
  <c r="S122" i="36" a="1"/>
  <c r="S122" i="36" s="1"/>
  <c r="S235" i="36" a="1"/>
  <c r="S235" i="36" s="1"/>
  <c r="M236" i="37"/>
  <c r="N236" i="37" s="1"/>
  <c r="S267" i="36" a="1"/>
  <c r="S267" i="36" s="1"/>
  <c r="M268" i="37"/>
  <c r="N268" i="37" s="1"/>
  <c r="S185" i="36" a="1"/>
  <c r="S185" i="36" s="1"/>
  <c r="M186" i="37"/>
  <c r="N186" i="37" s="1"/>
  <c r="S80" i="36" a="1"/>
  <c r="S80" i="36" s="1"/>
  <c r="M81" i="37"/>
  <c r="N81" i="37" s="1"/>
  <c r="S70" i="36" a="1"/>
  <c r="S70" i="36" s="1"/>
  <c r="M71" i="37"/>
  <c r="N71" i="37" s="1"/>
  <c r="K4" i="37"/>
  <c r="K290" i="37" s="1"/>
  <c r="J290" i="37"/>
  <c r="S29" i="36" a="1"/>
  <c r="S29" i="36" s="1"/>
  <c r="M30" i="37"/>
  <c r="N30" i="37" s="1"/>
  <c r="S199" i="36" a="1"/>
  <c r="S199" i="36" s="1"/>
  <c r="M200" i="37"/>
  <c r="N200" i="37" s="1"/>
  <c r="S269" i="36" a="1"/>
  <c r="S269" i="36" s="1"/>
  <c r="M270" i="37"/>
  <c r="N270" i="37" s="1"/>
  <c r="S124" i="36" a="1"/>
  <c r="S124" i="36" s="1"/>
  <c r="M125" i="37"/>
  <c r="N125" i="37" s="1"/>
  <c r="S177" i="36" a="1"/>
  <c r="S177" i="36" s="1"/>
  <c r="M178" i="37"/>
  <c r="N178" i="37" s="1"/>
  <c r="S69" i="36" a="1"/>
  <c r="S69" i="36" s="1"/>
  <c r="M70" i="37"/>
  <c r="N70" i="37" s="1"/>
  <c r="S274" i="36" a="1"/>
  <c r="S274" i="36" s="1"/>
  <c r="M275" i="37"/>
  <c r="N275" i="37" s="1"/>
  <c r="S99" i="36" a="1"/>
  <c r="S99" i="36" s="1"/>
  <c r="M100" i="37"/>
  <c r="N100" i="37" s="1"/>
  <c r="S106" i="36" a="1"/>
  <c r="S106" i="36" s="1"/>
  <c r="M107" i="37"/>
  <c r="N107" i="37" s="1"/>
  <c r="S6" i="36" a="1"/>
  <c r="S6" i="36" s="1"/>
  <c r="M7" i="37"/>
  <c r="N7" i="37" s="1"/>
  <c r="S101" i="36" a="1"/>
  <c r="S101" i="36" s="1"/>
  <c r="M102" i="37"/>
  <c r="N102" i="37" s="1"/>
  <c r="S44" i="36" a="1"/>
  <c r="S44" i="36" s="1"/>
  <c r="M45" i="37"/>
  <c r="N45" i="37" s="1"/>
  <c r="S61" i="36" a="1"/>
  <c r="S61" i="36" s="1"/>
  <c r="M62" i="37"/>
  <c r="N62" i="37" s="1"/>
  <c r="S278" i="36" a="1"/>
  <c r="S278" i="36" s="1"/>
  <c r="M279" i="37"/>
  <c r="N279" i="37" s="1"/>
  <c r="S58" i="36" a="1"/>
  <c r="S58" i="36" s="1"/>
  <c r="M59" i="37"/>
  <c r="N59" i="37" s="1"/>
  <c r="S263" i="36" a="1"/>
  <c r="S263" i="36" s="1"/>
  <c r="M264" i="37"/>
  <c r="N264" i="37" s="1"/>
  <c r="S53" i="36" a="1"/>
  <c r="S53" i="36" s="1"/>
  <c r="M54" i="37"/>
  <c r="N54" i="37" s="1"/>
  <c r="S234" i="36" a="1"/>
  <c r="S234" i="36" s="1"/>
  <c r="M235" i="37"/>
  <c r="N235" i="37" s="1"/>
  <c r="S46" i="36" a="1"/>
  <c r="S46" i="36" s="1"/>
  <c r="M47" i="37"/>
  <c r="N47" i="37" s="1"/>
  <c r="S87" i="36" a="1"/>
  <c r="S87" i="36" s="1"/>
  <c r="M88" i="37"/>
  <c r="N88" i="37" s="1"/>
  <c r="S200" i="36" a="1"/>
  <c r="S200" i="36" s="1"/>
  <c r="M201" i="37"/>
  <c r="N201" i="37" s="1"/>
  <c r="S95" i="36" a="1"/>
  <c r="S95" i="36" s="1"/>
  <c r="M96" i="37"/>
  <c r="N96" i="37" s="1"/>
  <c r="S210" i="36" a="1"/>
  <c r="S210" i="36" s="1"/>
  <c r="M211" i="37"/>
  <c r="N211" i="37" s="1"/>
  <c r="S270" i="36" a="1"/>
  <c r="S270" i="36" s="1"/>
  <c r="M271" i="37"/>
  <c r="N271" i="37" s="1"/>
  <c r="S280" i="36" a="1"/>
  <c r="S280" i="36" s="1"/>
  <c r="M281" i="37"/>
  <c r="N281" i="37" s="1"/>
  <c r="S113" i="36" a="1"/>
  <c r="S113" i="36" s="1"/>
  <c r="M114" i="37"/>
  <c r="N114" i="37" s="1"/>
  <c r="D289" i="35"/>
  <c r="S3" i="36" a="1"/>
  <c r="S3" i="36" s="1"/>
  <c r="N289" i="36"/>
  <c r="O289" i="36"/>
  <c r="R289" i="36"/>
  <c r="Q289" i="36"/>
  <c r="M290" i="37" l="1"/>
  <c r="N290" i="37"/>
  <c r="S289" i="36"/>
  <c r="I9" i="11"/>
  <c r="I10" i="11"/>
  <c r="I25" i="11"/>
  <c r="I33" i="11"/>
  <c r="I34" i="11"/>
  <c r="I41" i="11"/>
  <c r="I42" i="11"/>
  <c r="I50" i="11"/>
  <c r="I57" i="11"/>
  <c r="I65" i="11"/>
  <c r="I66" i="11"/>
  <c r="I82" i="11"/>
  <c r="I89" i="11"/>
  <c r="I90" i="11"/>
  <c r="I97" i="11"/>
  <c r="I98" i="11"/>
  <c r="I113" i="11"/>
  <c r="I114" i="11"/>
  <c r="I121" i="11"/>
  <c r="I122" i="11"/>
  <c r="I129" i="11"/>
  <c r="I130" i="11"/>
  <c r="I137" i="11"/>
  <c r="I138" i="11"/>
  <c r="I145" i="11"/>
  <c r="I146" i="11"/>
  <c r="I153" i="11"/>
  <c r="I154" i="11"/>
  <c r="I161" i="11"/>
  <c r="I193" i="11"/>
  <c r="I201" i="11"/>
  <c r="I202" i="11"/>
  <c r="I209" i="11"/>
  <c r="I217" i="11"/>
  <c r="I225" i="11"/>
  <c r="I226" i="11"/>
  <c r="I233" i="11"/>
  <c r="I234" i="11"/>
  <c r="I241" i="11"/>
  <c r="I249" i="11"/>
  <c r="I250" i="11"/>
  <c r="I257" i="11"/>
  <c r="I258" i="11"/>
  <c r="I265" i="11"/>
  <c r="H20" i="11"/>
  <c r="H27" i="11"/>
  <c r="H28" i="11"/>
  <c r="H35" i="11"/>
  <c r="H36" i="11"/>
  <c r="H43" i="11"/>
  <c r="H44" i="11"/>
  <c r="H51" i="11"/>
  <c r="H52" i="11"/>
  <c r="H59" i="11"/>
  <c r="H67" i="11"/>
  <c r="H68" i="11"/>
  <c r="H75" i="11"/>
  <c r="H76" i="11"/>
  <c r="H84" i="11"/>
  <c r="H91" i="11"/>
  <c r="H92" i="11"/>
  <c r="H100" i="11"/>
  <c r="H107" i="11"/>
  <c r="H108" i="11"/>
  <c r="H115" i="11"/>
  <c r="H116" i="11"/>
  <c r="H123" i="11"/>
  <c r="H124" i="11"/>
  <c r="H131" i="11"/>
  <c r="H132" i="11"/>
  <c r="H139" i="11"/>
  <c r="H147" i="11"/>
  <c r="H156" i="11"/>
  <c r="H164" i="11"/>
  <c r="H172" i="11"/>
  <c r="H179" i="11"/>
  <c r="H187" i="11"/>
  <c r="H195" i="11"/>
  <c r="H196" i="11"/>
  <c r="H203" i="11"/>
  <c r="H204" i="11"/>
  <c r="H227" i="11"/>
  <c r="H228" i="11"/>
  <c r="H236" i="11"/>
  <c r="H243" i="11"/>
  <c r="H252" i="11"/>
  <c r="H267" i="11"/>
  <c r="H276" i="11"/>
  <c r="H283" i="11"/>
  <c r="H284" i="11"/>
  <c r="G5" i="11"/>
  <c r="G6" i="11"/>
  <c r="G9" i="11"/>
  <c r="H9" i="11" s="1"/>
  <c r="G10" i="11"/>
  <c r="H10" i="11" s="1"/>
  <c r="G13" i="11"/>
  <c r="G14" i="11"/>
  <c r="G20" i="11"/>
  <c r="I20" i="11" s="1"/>
  <c r="G22" i="11"/>
  <c r="G23" i="11"/>
  <c r="H23" i="11" s="1"/>
  <c r="G25" i="11"/>
  <c r="H25" i="11" s="1"/>
  <c r="G27" i="11"/>
  <c r="I27" i="11" s="1"/>
  <c r="G28" i="11"/>
  <c r="I28" i="11" s="1"/>
  <c r="G29" i="11"/>
  <c r="G31" i="11"/>
  <c r="H31" i="11" s="1"/>
  <c r="G33" i="11"/>
  <c r="H33" i="11" s="1"/>
  <c r="G34" i="11"/>
  <c r="H34" i="11" s="1"/>
  <c r="G35" i="11"/>
  <c r="I35" i="11" s="1"/>
  <c r="G36" i="11"/>
  <c r="I36" i="11" s="1"/>
  <c r="G37" i="11"/>
  <c r="G38" i="11"/>
  <c r="G39" i="11"/>
  <c r="H39" i="11" s="1"/>
  <c r="G41" i="11"/>
  <c r="H41" i="11" s="1"/>
  <c r="G42" i="11"/>
  <c r="H42" i="11" s="1"/>
  <c r="G43" i="11"/>
  <c r="I43" i="11" s="1"/>
  <c r="G44" i="11"/>
  <c r="I44" i="11" s="1"/>
  <c r="G46" i="11"/>
  <c r="G47" i="11"/>
  <c r="H47" i="11" s="1"/>
  <c r="G50" i="11"/>
  <c r="H50" i="11" s="1"/>
  <c r="G51" i="11"/>
  <c r="I51" i="11" s="1"/>
  <c r="G52" i="11"/>
  <c r="I52" i="11" s="1"/>
  <c r="G55" i="11"/>
  <c r="H55" i="11" s="1"/>
  <c r="G57" i="11"/>
  <c r="H57" i="11" s="1"/>
  <c r="G59" i="11"/>
  <c r="I59" i="11" s="1"/>
  <c r="G61" i="11"/>
  <c r="G62" i="11"/>
  <c r="G63" i="11"/>
  <c r="H63" i="11" s="1"/>
  <c r="G64" i="11"/>
  <c r="H64" i="11" s="1"/>
  <c r="G65" i="11"/>
  <c r="H65" i="11" s="1"/>
  <c r="G66" i="11"/>
  <c r="H66" i="11" s="1"/>
  <c r="G67" i="11"/>
  <c r="I67" i="11" s="1"/>
  <c r="G68" i="11"/>
  <c r="I68" i="11" s="1"/>
  <c r="G69" i="11"/>
  <c r="G70" i="11"/>
  <c r="G75" i="11"/>
  <c r="I75" i="11" s="1"/>
  <c r="G76" i="11"/>
  <c r="I76" i="11" s="1"/>
  <c r="G78" i="11"/>
  <c r="G79" i="11"/>
  <c r="H79" i="11" s="1"/>
  <c r="G80" i="11"/>
  <c r="H80" i="11" s="1"/>
  <c r="G82" i="11"/>
  <c r="H82" i="11" s="1"/>
  <c r="G84" i="11"/>
  <c r="I84" i="11" s="1"/>
  <c r="G85" i="11"/>
  <c r="G87" i="11"/>
  <c r="H87" i="11" s="1"/>
  <c r="G89" i="11"/>
  <c r="H89" i="11" s="1"/>
  <c r="G90" i="11"/>
  <c r="H90" i="11" s="1"/>
  <c r="G91" i="11"/>
  <c r="I91" i="11" s="1"/>
  <c r="G92" i="11"/>
  <c r="I92" i="11" s="1"/>
  <c r="G93" i="11"/>
  <c r="G94" i="11"/>
  <c r="G95" i="11"/>
  <c r="H95" i="11" s="1"/>
  <c r="G96" i="11"/>
  <c r="H96" i="11" s="1"/>
  <c r="G97" i="11"/>
  <c r="H97" i="11" s="1"/>
  <c r="G98" i="11"/>
  <c r="H98" i="11" s="1"/>
  <c r="G100" i="11"/>
  <c r="I100" i="11" s="1"/>
  <c r="G101" i="11"/>
  <c r="G102" i="11"/>
  <c r="G103" i="11"/>
  <c r="H103" i="11" s="1"/>
  <c r="G107" i="11"/>
  <c r="I107" i="11" s="1"/>
  <c r="G108" i="11"/>
  <c r="I108" i="11" s="1"/>
  <c r="G109" i="11"/>
  <c r="G110" i="11"/>
  <c r="G111" i="11"/>
  <c r="H111" i="11" s="1"/>
  <c r="G112" i="11"/>
  <c r="H112" i="11" s="1"/>
  <c r="G113" i="11"/>
  <c r="H113" i="11" s="1"/>
  <c r="G114" i="11"/>
  <c r="H114" i="11" s="1"/>
  <c r="G115" i="11"/>
  <c r="I115" i="11" s="1"/>
  <c r="G116" i="11"/>
  <c r="I116" i="11" s="1"/>
  <c r="G117" i="11"/>
  <c r="G119" i="11"/>
  <c r="H119" i="11" s="1"/>
  <c r="G121" i="11"/>
  <c r="H121" i="11" s="1"/>
  <c r="G122" i="11"/>
  <c r="H122" i="11" s="1"/>
  <c r="G123" i="11"/>
  <c r="I123" i="11" s="1"/>
  <c r="G124" i="11"/>
  <c r="I124" i="11" s="1"/>
  <c r="G125" i="11"/>
  <c r="G127" i="11"/>
  <c r="H127" i="11" s="1"/>
  <c r="G128" i="11"/>
  <c r="H128" i="11" s="1"/>
  <c r="G129" i="11"/>
  <c r="H129" i="11" s="1"/>
  <c r="G130" i="11"/>
  <c r="H130" i="11" s="1"/>
  <c r="G131" i="11"/>
  <c r="I131" i="11" s="1"/>
  <c r="G132" i="11"/>
  <c r="I132" i="11" s="1"/>
  <c r="G133" i="11"/>
  <c r="G135" i="11"/>
  <c r="H135" i="11" s="1"/>
  <c r="G137" i="11"/>
  <c r="H137" i="11" s="1"/>
  <c r="G138" i="11"/>
  <c r="H138" i="11" s="1"/>
  <c r="G139" i="11"/>
  <c r="I139" i="11" s="1"/>
  <c r="G141" i="11"/>
  <c r="G142" i="11"/>
  <c r="G143" i="11"/>
  <c r="H143" i="11" s="1"/>
  <c r="G144" i="11"/>
  <c r="H144" i="11" s="1"/>
  <c r="G145" i="11"/>
  <c r="H145" i="11" s="1"/>
  <c r="G146" i="11"/>
  <c r="H146" i="11" s="1"/>
  <c r="G147" i="11"/>
  <c r="I147" i="11" s="1"/>
  <c r="G151" i="11"/>
  <c r="H151" i="11" s="1"/>
  <c r="G152" i="11"/>
  <c r="H152" i="11" s="1"/>
  <c r="G153" i="11"/>
  <c r="H153" i="11" s="1"/>
  <c r="G154" i="11"/>
  <c r="H154" i="11" s="1"/>
  <c r="G156" i="11"/>
  <c r="I156" i="11" s="1"/>
  <c r="G160" i="11"/>
  <c r="H160" i="11" s="1"/>
  <c r="G161" i="11"/>
  <c r="H161" i="11" s="1"/>
  <c r="G164" i="11"/>
  <c r="I164" i="11" s="1"/>
  <c r="G165" i="11"/>
  <c r="G166" i="11"/>
  <c r="G167" i="11"/>
  <c r="H167" i="11" s="1"/>
  <c r="G168" i="11"/>
  <c r="H168" i="11" s="1"/>
  <c r="G172" i="11"/>
  <c r="I172" i="11" s="1"/>
  <c r="G173" i="11"/>
  <c r="G176" i="11"/>
  <c r="H176" i="11" s="1"/>
  <c r="G179" i="11"/>
  <c r="I179" i="11" s="1"/>
  <c r="G181" i="11"/>
  <c r="G183" i="11"/>
  <c r="H183" i="11" s="1"/>
  <c r="G184" i="11"/>
  <c r="H184" i="11" s="1"/>
  <c r="G187" i="11"/>
  <c r="I187" i="11" s="1"/>
  <c r="G189" i="11"/>
  <c r="G190" i="11"/>
  <c r="G191" i="11"/>
  <c r="H191" i="11" s="1"/>
  <c r="G192" i="11"/>
  <c r="H192" i="11" s="1"/>
  <c r="G193" i="11"/>
  <c r="H193" i="11" s="1"/>
  <c r="G195" i="11"/>
  <c r="I195" i="11" s="1"/>
  <c r="G196" i="11"/>
  <c r="I196" i="11" s="1"/>
  <c r="G197" i="11"/>
  <c r="G198" i="11"/>
  <c r="G199" i="11"/>
  <c r="H199" i="11" s="1"/>
  <c r="G201" i="11"/>
  <c r="H201" i="11" s="1"/>
  <c r="G202" i="11"/>
  <c r="H202" i="11" s="1"/>
  <c r="G203" i="11"/>
  <c r="I203" i="11" s="1"/>
  <c r="G204" i="11"/>
  <c r="I204" i="11" s="1"/>
  <c r="G205" i="11"/>
  <c r="G206" i="11"/>
  <c r="G208" i="11"/>
  <c r="H208" i="11" s="1"/>
  <c r="G209" i="11"/>
  <c r="H209" i="11" s="1"/>
  <c r="G213" i="11"/>
  <c r="G214" i="11"/>
  <c r="G215" i="11"/>
  <c r="H215" i="11" s="1"/>
  <c r="G216" i="11"/>
  <c r="H216" i="11" s="1"/>
  <c r="G217" i="11"/>
  <c r="H217" i="11" s="1"/>
  <c r="G221" i="11"/>
  <c r="G222" i="11"/>
  <c r="G223" i="11"/>
  <c r="H223" i="11" s="1"/>
  <c r="G224" i="11"/>
  <c r="H224" i="11" s="1"/>
  <c r="G225" i="11"/>
  <c r="H225" i="11" s="1"/>
  <c r="G226" i="11"/>
  <c r="H226" i="11" s="1"/>
  <c r="G227" i="11"/>
  <c r="I227" i="11" s="1"/>
  <c r="G228" i="11"/>
  <c r="I228" i="11" s="1"/>
  <c r="G229" i="11"/>
  <c r="G230" i="11"/>
  <c r="G231" i="11"/>
  <c r="H231" i="11" s="1"/>
  <c r="G233" i="11"/>
  <c r="H233" i="11" s="1"/>
  <c r="G234" i="11"/>
  <c r="H234" i="11" s="1"/>
  <c r="G236" i="11"/>
  <c r="I236" i="11" s="1"/>
  <c r="G238" i="11"/>
  <c r="G239" i="11"/>
  <c r="H239" i="11" s="1"/>
  <c r="G240" i="11"/>
  <c r="H240" i="11" s="1"/>
  <c r="G241" i="11"/>
  <c r="H241" i="11" s="1"/>
  <c r="G243" i="11"/>
  <c r="I243" i="11" s="1"/>
  <c r="G245" i="11"/>
  <c r="G246" i="11"/>
  <c r="G247" i="11"/>
  <c r="H247" i="11" s="1"/>
  <c r="G249" i="11"/>
  <c r="H249" i="11" s="1"/>
  <c r="G250" i="11"/>
  <c r="H250" i="11" s="1"/>
  <c r="G252" i="11"/>
  <c r="I252" i="11" s="1"/>
  <c r="G253" i="11"/>
  <c r="G254" i="11"/>
  <c r="G255" i="11"/>
  <c r="H255" i="11" s="1"/>
  <c r="G257" i="11"/>
  <c r="H257" i="11" s="1"/>
  <c r="G258" i="11"/>
  <c r="H258" i="11" s="1"/>
  <c r="G261" i="11"/>
  <c r="G264" i="11"/>
  <c r="H264" i="11" s="1"/>
  <c r="G265" i="11"/>
  <c r="H265" i="11" s="1"/>
  <c r="G267" i="11"/>
  <c r="I267" i="11" s="1"/>
  <c r="G269" i="11"/>
  <c r="G270" i="11"/>
  <c r="G271" i="11"/>
  <c r="H271" i="11" s="1"/>
  <c r="G272" i="11"/>
  <c r="H272" i="11" s="1"/>
  <c r="G276" i="11"/>
  <c r="I276" i="11" s="1"/>
  <c r="G278" i="11"/>
  <c r="G283" i="11"/>
  <c r="I283" i="11" s="1"/>
  <c r="G284" i="11"/>
  <c r="I284" i="11" s="1"/>
  <c r="G285" i="11"/>
  <c r="H230" i="11" l="1"/>
  <c r="I230" i="11"/>
  <c r="H222" i="11"/>
  <c r="I222" i="11"/>
  <c r="H198" i="11"/>
  <c r="I198" i="11"/>
  <c r="H189" i="11"/>
  <c r="I189" i="11"/>
  <c r="H142" i="11"/>
  <c r="I142" i="11"/>
  <c r="H6" i="11"/>
  <c r="I6" i="11"/>
  <c r="H221" i="11"/>
  <c r="I221" i="11"/>
  <c r="H22" i="11"/>
  <c r="I22" i="11"/>
  <c r="H102" i="11"/>
  <c r="I102" i="11"/>
  <c r="H101" i="11"/>
  <c r="I101" i="11"/>
  <c r="H69" i="11"/>
  <c r="I69" i="11"/>
  <c r="H61" i="11"/>
  <c r="I61" i="11"/>
  <c r="H197" i="11"/>
  <c r="I197" i="11"/>
  <c r="H141" i="11"/>
  <c r="I141" i="11"/>
  <c r="H94" i="11"/>
  <c r="I94" i="11"/>
  <c r="H205" i="11"/>
  <c r="I205" i="11"/>
  <c r="H285" i="11"/>
  <c r="I285" i="11"/>
  <c r="H270" i="11"/>
  <c r="I270" i="11"/>
  <c r="H246" i="11"/>
  <c r="I246" i="11"/>
  <c r="H38" i="11"/>
  <c r="I38" i="11"/>
  <c r="H29" i="11"/>
  <c r="I29" i="11"/>
  <c r="H14" i="11"/>
  <c r="I14" i="11"/>
  <c r="H85" i="11"/>
  <c r="I85" i="11"/>
  <c r="H62" i="11"/>
  <c r="I62" i="11"/>
  <c r="H269" i="11"/>
  <c r="I269" i="11"/>
  <c r="H245" i="11"/>
  <c r="I245" i="11"/>
  <c r="H214" i="11"/>
  <c r="I214" i="11"/>
  <c r="H181" i="11"/>
  <c r="I181" i="11"/>
  <c r="H166" i="11"/>
  <c r="I166" i="11"/>
  <c r="H110" i="11"/>
  <c r="I110" i="11"/>
  <c r="H46" i="11"/>
  <c r="I46" i="11"/>
  <c r="H37" i="11"/>
  <c r="I37" i="11"/>
  <c r="H13" i="11"/>
  <c r="I13" i="11"/>
  <c r="H229" i="11"/>
  <c r="I229" i="11"/>
  <c r="H173" i="11"/>
  <c r="I173" i="11"/>
  <c r="H5" i="11"/>
  <c r="I5" i="11"/>
  <c r="H238" i="11"/>
  <c r="I238" i="11"/>
  <c r="H93" i="11"/>
  <c r="I93" i="11"/>
  <c r="H254" i="11"/>
  <c r="I254" i="11"/>
  <c r="H213" i="11"/>
  <c r="I213" i="11"/>
  <c r="H165" i="11"/>
  <c r="I165" i="11"/>
  <c r="H117" i="11"/>
  <c r="I117" i="11"/>
  <c r="H109" i="11"/>
  <c r="I109" i="11"/>
  <c r="H78" i="11"/>
  <c r="I78" i="11"/>
  <c r="H206" i="11"/>
  <c r="I206" i="11"/>
  <c r="H261" i="11"/>
  <c r="I261" i="11"/>
  <c r="H70" i="11"/>
  <c r="I70" i="11"/>
  <c r="H278" i="11"/>
  <c r="I278" i="11"/>
  <c r="H253" i="11"/>
  <c r="I253" i="11"/>
  <c r="H190" i="11"/>
  <c r="I190" i="11"/>
  <c r="H133" i="11"/>
  <c r="I133" i="11"/>
  <c r="H125" i="11"/>
  <c r="I125" i="11"/>
  <c r="I272" i="11"/>
  <c r="I264" i="11"/>
  <c r="I240" i="11"/>
  <c r="I224" i="11"/>
  <c r="I216" i="11"/>
  <c r="I208" i="11"/>
  <c r="I192" i="11"/>
  <c r="I184" i="11"/>
  <c r="I176" i="11"/>
  <c r="I168" i="11"/>
  <c r="I160" i="11"/>
  <c r="I152" i="11"/>
  <c r="I144" i="11"/>
  <c r="I128" i="11"/>
  <c r="I112" i="11"/>
  <c r="I96" i="11"/>
  <c r="I80" i="11"/>
  <c r="I64" i="11"/>
  <c r="I271" i="11"/>
  <c r="I255" i="11"/>
  <c r="I247" i="11"/>
  <c r="I239" i="11"/>
  <c r="I231" i="11"/>
  <c r="I223" i="11"/>
  <c r="I215" i="11"/>
  <c r="I199" i="11"/>
  <c r="I191" i="11"/>
  <c r="I183" i="11"/>
  <c r="I167" i="11"/>
  <c r="I151" i="11"/>
  <c r="I143" i="11"/>
  <c r="I135" i="11"/>
  <c r="I127" i="11"/>
  <c r="I119" i="11"/>
  <c r="I111" i="11"/>
  <c r="I103" i="11"/>
  <c r="I95" i="11"/>
  <c r="I87" i="11"/>
  <c r="I79" i="11"/>
  <c r="I63" i="11"/>
  <c r="I55" i="11"/>
  <c r="I47" i="11"/>
  <c r="I39" i="11"/>
  <c r="I31" i="11"/>
  <c r="I23" i="11"/>
  <c r="D10" i="17" l="1"/>
  <c r="D14" i="17"/>
  <c r="D20" i="17"/>
  <c r="D22" i="17"/>
  <c r="D23" i="17"/>
  <c r="D27" i="17"/>
  <c r="D28" i="17"/>
  <c r="D31" i="17"/>
  <c r="D34" i="17"/>
  <c r="D35" i="17"/>
  <c r="D36" i="17"/>
  <c r="D38" i="17"/>
  <c r="D39" i="17"/>
  <c r="D43" i="17"/>
  <c r="D46" i="17"/>
  <c r="D47" i="17"/>
  <c r="D50" i="17"/>
  <c r="D51" i="17"/>
  <c r="D52" i="17"/>
  <c r="D55" i="17"/>
  <c r="D59" i="17"/>
  <c r="D63" i="17"/>
  <c r="D67" i="17"/>
  <c r="D68" i="17"/>
  <c r="D75" i="17"/>
  <c r="D78" i="17"/>
  <c r="D79" i="17"/>
  <c r="D80" i="17"/>
  <c r="D84" i="17"/>
  <c r="D87" i="17"/>
  <c r="D91" i="17"/>
  <c r="D92" i="17"/>
  <c r="D94" i="17"/>
  <c r="D95" i="17"/>
  <c r="D96" i="17"/>
  <c r="D100" i="17"/>
  <c r="D101" i="17"/>
  <c r="D103" i="17"/>
  <c r="D107" i="17"/>
  <c r="D108" i="17"/>
  <c r="D111" i="17"/>
  <c r="D112" i="17"/>
  <c r="D115" i="17"/>
  <c r="D116" i="17"/>
  <c r="D119" i="17"/>
  <c r="D121" i="17"/>
  <c r="D122" i="17"/>
  <c r="D123" i="17"/>
  <c r="D127" i="17"/>
  <c r="D128" i="17"/>
  <c r="D131" i="17"/>
  <c r="D132" i="17"/>
  <c r="D135" i="17"/>
  <c r="D138" i="17"/>
  <c r="D139" i="17"/>
  <c r="D142" i="17"/>
  <c r="D143" i="17"/>
  <c r="D144" i="17"/>
  <c r="D147" i="17"/>
  <c r="D151" i="17"/>
  <c r="D153" i="17"/>
  <c r="D154" i="17"/>
  <c r="D160" i="17"/>
  <c r="D164" i="17"/>
  <c r="D166" i="17"/>
  <c r="D167" i="17"/>
  <c r="D176" i="17"/>
  <c r="D179" i="17"/>
  <c r="D181" i="17"/>
  <c r="D183" i="17"/>
  <c r="D184" i="17"/>
  <c r="D187" i="17"/>
  <c r="D191" i="17"/>
  <c r="D192" i="17"/>
  <c r="D195" i="17"/>
  <c r="D196" i="17"/>
  <c r="D197" i="17"/>
  <c r="D199" i="17"/>
  <c r="D201" i="17"/>
  <c r="D202" i="17"/>
  <c r="D203" i="17"/>
  <c r="D204" i="17"/>
  <c r="D205" i="17"/>
  <c r="D206" i="17"/>
  <c r="D208" i="17"/>
  <c r="D213" i="17"/>
  <c r="D214" i="17"/>
  <c r="D215" i="17"/>
  <c r="D216" i="17"/>
  <c r="D217" i="17"/>
  <c r="D221" i="17"/>
  <c r="D222" i="17"/>
  <c r="D223" i="17"/>
  <c r="D224" i="17"/>
  <c r="D225" i="17"/>
  <c r="D226" i="17"/>
  <c r="D227" i="17"/>
  <c r="D228" i="17"/>
  <c r="D229" i="17"/>
  <c r="D230" i="17"/>
  <c r="D231" i="17"/>
  <c r="D233" i="17"/>
  <c r="D234" i="17"/>
  <c r="D238" i="17"/>
  <c r="D239" i="17"/>
  <c r="D240" i="17"/>
  <c r="D243" i="17"/>
  <c r="D245" i="17"/>
  <c r="D246" i="17"/>
  <c r="D247" i="17"/>
  <c r="D249" i="17"/>
  <c r="D250" i="17"/>
  <c r="D253" i="17"/>
  <c r="D254" i="17"/>
  <c r="D255" i="17"/>
  <c r="D257" i="17"/>
  <c r="D258" i="17"/>
  <c r="D261" i="17"/>
  <c r="D264" i="17"/>
  <c r="D267" i="17"/>
  <c r="D269" i="17"/>
  <c r="D270" i="17"/>
  <c r="D271" i="17"/>
  <c r="D272" i="17"/>
  <c r="D276" i="17"/>
  <c r="D278" i="17"/>
  <c r="D283" i="17"/>
  <c r="D285" i="17"/>
  <c r="D5" i="17"/>
  <c r="D6" i="17"/>
  <c r="D9" i="17"/>
  <c r="D13" i="17"/>
  <c r="D25" i="17"/>
  <c r="D29" i="17"/>
  <c r="D33" i="17"/>
  <c r="D37" i="17"/>
  <c r="D41" i="17"/>
  <c r="D42" i="17"/>
  <c r="D44" i="17"/>
  <c r="D57" i="17"/>
  <c r="D61" i="17"/>
  <c r="D62" i="17"/>
  <c r="D64" i="17"/>
  <c r="D65" i="17"/>
  <c r="D66" i="17"/>
  <c r="D69" i="17"/>
  <c r="D70" i="17"/>
  <c r="D76" i="17"/>
  <c r="D82" i="17"/>
  <c r="D85" i="17"/>
  <c r="D89" i="17"/>
  <c r="D90" i="17"/>
  <c r="D93" i="17"/>
  <c r="D97" i="17"/>
  <c r="D98" i="17"/>
  <c r="D102" i="17"/>
  <c r="D109" i="17"/>
  <c r="D110" i="17"/>
  <c r="D113" i="17"/>
  <c r="D114" i="17"/>
  <c r="D117" i="17"/>
  <c r="D124" i="17"/>
  <c r="D125" i="17"/>
  <c r="D129" i="17"/>
  <c r="D130" i="17"/>
  <c r="D133" i="17"/>
  <c r="D137" i="17"/>
  <c r="D141" i="17"/>
  <c r="D145" i="17"/>
  <c r="D146" i="17"/>
  <c r="D152" i="17"/>
  <c r="D156" i="17"/>
  <c r="D161" i="17"/>
  <c r="D165" i="17"/>
  <c r="D168" i="17"/>
  <c r="D172" i="17"/>
  <c r="D173" i="17"/>
  <c r="D189" i="17"/>
  <c r="D190" i="17"/>
  <c r="D193" i="17"/>
  <c r="D198" i="17"/>
  <c r="D209" i="17"/>
  <c r="D236" i="17"/>
  <c r="D241" i="17"/>
  <c r="D252" i="17"/>
  <c r="D265" i="17"/>
  <c r="D284" i="17"/>
  <c r="E4" i="11" l="1"/>
  <c r="J4" i="11" s="1"/>
  <c r="E5" i="11"/>
  <c r="E6" i="11"/>
  <c r="E7" i="11"/>
  <c r="J7" i="11" s="1"/>
  <c r="E8" i="11"/>
  <c r="J8" i="11" s="1"/>
  <c r="E9" i="11"/>
  <c r="E10" i="11"/>
  <c r="E11" i="11"/>
  <c r="J11" i="11" s="1"/>
  <c r="E12" i="11"/>
  <c r="J12" i="11" s="1"/>
  <c r="E13" i="11"/>
  <c r="E14" i="11"/>
  <c r="E15" i="11"/>
  <c r="J15" i="11" s="1"/>
  <c r="E16" i="11"/>
  <c r="J16" i="11" s="1"/>
  <c r="E17" i="11"/>
  <c r="J17" i="11" s="1"/>
  <c r="E18" i="11"/>
  <c r="J18" i="11" s="1"/>
  <c r="E19" i="11"/>
  <c r="J19" i="11" s="1"/>
  <c r="E20" i="11"/>
  <c r="E21" i="11"/>
  <c r="J21" i="11" s="1"/>
  <c r="E22" i="11"/>
  <c r="E23" i="11"/>
  <c r="E24" i="11"/>
  <c r="J24" i="11" s="1"/>
  <c r="E25" i="11"/>
  <c r="E26" i="11"/>
  <c r="J26" i="11" s="1"/>
  <c r="E27" i="11"/>
  <c r="E28" i="11"/>
  <c r="E29" i="11"/>
  <c r="E30" i="11"/>
  <c r="J30" i="11" s="1"/>
  <c r="E31" i="11"/>
  <c r="E32" i="11"/>
  <c r="J32" i="11" s="1"/>
  <c r="E33" i="11"/>
  <c r="E34" i="11"/>
  <c r="E35" i="11"/>
  <c r="E36" i="11"/>
  <c r="E37" i="11"/>
  <c r="E38" i="11"/>
  <c r="E39" i="11"/>
  <c r="E40" i="11"/>
  <c r="J40" i="11" s="1"/>
  <c r="E41" i="11"/>
  <c r="E42" i="11"/>
  <c r="E43" i="11"/>
  <c r="E44" i="11"/>
  <c r="E45" i="11"/>
  <c r="J45" i="11" s="1"/>
  <c r="E46" i="11"/>
  <c r="E47" i="11"/>
  <c r="E48" i="11"/>
  <c r="J48" i="11" s="1"/>
  <c r="E49" i="11"/>
  <c r="J49" i="11" s="1"/>
  <c r="E50" i="11"/>
  <c r="E51" i="11"/>
  <c r="E52" i="11"/>
  <c r="E53" i="11"/>
  <c r="J53" i="11" s="1"/>
  <c r="E54" i="11"/>
  <c r="J54" i="11" s="1"/>
  <c r="E55" i="11"/>
  <c r="E56" i="11"/>
  <c r="J56" i="11" s="1"/>
  <c r="E57" i="11"/>
  <c r="E58" i="11"/>
  <c r="J58" i="11" s="1"/>
  <c r="E59" i="11"/>
  <c r="E60" i="11"/>
  <c r="J60" i="11" s="1"/>
  <c r="E61" i="11"/>
  <c r="E62" i="11"/>
  <c r="E63" i="11"/>
  <c r="E64" i="11"/>
  <c r="E65" i="11"/>
  <c r="E66" i="11"/>
  <c r="E67" i="11"/>
  <c r="E68" i="11"/>
  <c r="E69" i="11"/>
  <c r="E70" i="11"/>
  <c r="E71" i="11"/>
  <c r="J71" i="11" s="1"/>
  <c r="E72" i="11"/>
  <c r="J72" i="11" s="1"/>
  <c r="E73" i="11"/>
  <c r="J73" i="11" s="1"/>
  <c r="E74" i="11"/>
  <c r="J74" i="11" s="1"/>
  <c r="E75" i="11"/>
  <c r="E76" i="11"/>
  <c r="E77" i="11"/>
  <c r="J77" i="11" s="1"/>
  <c r="E78" i="11"/>
  <c r="E79" i="11"/>
  <c r="E80" i="11"/>
  <c r="E81" i="11"/>
  <c r="J81" i="11" s="1"/>
  <c r="E82" i="11"/>
  <c r="E83" i="11"/>
  <c r="J83" i="11" s="1"/>
  <c r="E84" i="11"/>
  <c r="E85" i="11"/>
  <c r="E86" i="11"/>
  <c r="J86" i="11" s="1"/>
  <c r="E87" i="11"/>
  <c r="E88" i="11"/>
  <c r="J88" i="11" s="1"/>
  <c r="E89" i="11"/>
  <c r="E90" i="11"/>
  <c r="E91" i="11"/>
  <c r="E92" i="11"/>
  <c r="E93" i="11"/>
  <c r="E94" i="11"/>
  <c r="E95" i="11"/>
  <c r="E96" i="11"/>
  <c r="E97" i="11"/>
  <c r="E98" i="11"/>
  <c r="E99" i="11"/>
  <c r="J99" i="11" s="1"/>
  <c r="E100" i="11"/>
  <c r="E101" i="11"/>
  <c r="E102" i="11"/>
  <c r="E103" i="11"/>
  <c r="E104" i="11"/>
  <c r="J104" i="11" s="1"/>
  <c r="E105" i="11"/>
  <c r="J105" i="11" s="1"/>
  <c r="E106" i="11"/>
  <c r="J106" i="11" s="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J118" i="11" s="1"/>
  <c r="E119" i="11"/>
  <c r="E120" i="11"/>
  <c r="J120" i="11" s="1"/>
  <c r="E121" i="11"/>
  <c r="E122" i="11"/>
  <c r="E123" i="11"/>
  <c r="E124" i="11"/>
  <c r="E125" i="11"/>
  <c r="E126" i="11"/>
  <c r="J126" i="11" s="1"/>
  <c r="E127" i="11"/>
  <c r="E128" i="11"/>
  <c r="E129" i="11"/>
  <c r="E130" i="11"/>
  <c r="E131" i="11"/>
  <c r="E132" i="11"/>
  <c r="E133" i="11"/>
  <c r="E134" i="11"/>
  <c r="J134" i="11" s="1"/>
  <c r="E135" i="11"/>
  <c r="E136" i="11"/>
  <c r="J136" i="11" s="1"/>
  <c r="E137" i="11"/>
  <c r="E138" i="11"/>
  <c r="E139" i="11"/>
  <c r="E140" i="11"/>
  <c r="J140" i="11" s="1"/>
  <c r="E141" i="11"/>
  <c r="E142" i="11"/>
  <c r="E143" i="11"/>
  <c r="E144" i="11"/>
  <c r="E145" i="11"/>
  <c r="E146" i="11"/>
  <c r="E147" i="11"/>
  <c r="E148" i="11"/>
  <c r="J148" i="11" s="1"/>
  <c r="E149" i="11"/>
  <c r="J149" i="11" s="1"/>
  <c r="E150" i="11"/>
  <c r="J150" i="11" s="1"/>
  <c r="E151" i="11"/>
  <c r="E152" i="11"/>
  <c r="E153" i="11"/>
  <c r="E154" i="11"/>
  <c r="E155" i="11"/>
  <c r="J155" i="11" s="1"/>
  <c r="E156" i="11"/>
  <c r="E157" i="11"/>
  <c r="J157" i="11" s="1"/>
  <c r="E158" i="11"/>
  <c r="J158" i="11" s="1"/>
  <c r="E159" i="11"/>
  <c r="J159" i="11" s="1"/>
  <c r="E160" i="11"/>
  <c r="E161" i="11"/>
  <c r="E162" i="11"/>
  <c r="J162" i="11" s="1"/>
  <c r="E163" i="11"/>
  <c r="J163" i="11" s="1"/>
  <c r="E164" i="11"/>
  <c r="E165" i="11"/>
  <c r="E166" i="11"/>
  <c r="E167" i="11"/>
  <c r="E168" i="11"/>
  <c r="E169" i="11"/>
  <c r="J169" i="11" s="1"/>
  <c r="E170" i="11"/>
  <c r="J170" i="11" s="1"/>
  <c r="E171" i="11"/>
  <c r="J171" i="11" s="1"/>
  <c r="E172" i="11"/>
  <c r="E173" i="11"/>
  <c r="E174" i="11"/>
  <c r="J174" i="11" s="1"/>
  <c r="E175" i="11"/>
  <c r="J175" i="11" s="1"/>
  <c r="E176" i="11"/>
  <c r="E177" i="11"/>
  <c r="J177" i="11" s="1"/>
  <c r="E178" i="11"/>
  <c r="J178" i="11" s="1"/>
  <c r="E179" i="11"/>
  <c r="E180" i="11"/>
  <c r="J180" i="11" s="1"/>
  <c r="E181" i="11"/>
  <c r="E182" i="11"/>
  <c r="J182" i="11" s="1"/>
  <c r="E183" i="11"/>
  <c r="E184" i="11"/>
  <c r="E185" i="11"/>
  <c r="J185" i="11" s="1"/>
  <c r="E186" i="11"/>
  <c r="J186" i="11" s="1"/>
  <c r="E187" i="11"/>
  <c r="E188" i="11"/>
  <c r="J188" i="11" s="1"/>
  <c r="E189" i="11"/>
  <c r="E190" i="11"/>
  <c r="E191" i="11"/>
  <c r="E192" i="11"/>
  <c r="E193" i="11"/>
  <c r="E194" i="11"/>
  <c r="J194" i="11" s="1"/>
  <c r="E195" i="11"/>
  <c r="E196" i="11"/>
  <c r="E197" i="11"/>
  <c r="E198" i="11"/>
  <c r="E199" i="11"/>
  <c r="E200" i="11"/>
  <c r="J200" i="11" s="1"/>
  <c r="E201" i="11"/>
  <c r="E202" i="11"/>
  <c r="E203" i="11"/>
  <c r="E204" i="11"/>
  <c r="E205" i="11"/>
  <c r="E206" i="11"/>
  <c r="E207" i="11"/>
  <c r="J207" i="11" s="1"/>
  <c r="E208" i="11"/>
  <c r="E209" i="11"/>
  <c r="E210" i="11"/>
  <c r="J210" i="11" s="1"/>
  <c r="E211" i="11"/>
  <c r="J211" i="11" s="1"/>
  <c r="E212" i="11"/>
  <c r="J212" i="11" s="1"/>
  <c r="E213" i="11"/>
  <c r="E214" i="11"/>
  <c r="E215" i="11"/>
  <c r="E216" i="11"/>
  <c r="E217" i="11"/>
  <c r="E218" i="11"/>
  <c r="J218" i="11" s="1"/>
  <c r="E219" i="11"/>
  <c r="J219" i="11" s="1"/>
  <c r="E220" i="11"/>
  <c r="J220" i="11" s="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J232" i="11" s="1"/>
  <c r="E233" i="11"/>
  <c r="E234" i="11"/>
  <c r="E235" i="11"/>
  <c r="J235" i="11" s="1"/>
  <c r="E236" i="11"/>
  <c r="E237" i="11"/>
  <c r="J237" i="11" s="1"/>
  <c r="E238" i="11"/>
  <c r="E239" i="11"/>
  <c r="E240" i="11"/>
  <c r="E241" i="11"/>
  <c r="E242" i="11"/>
  <c r="J242" i="11" s="1"/>
  <c r="E243" i="11"/>
  <c r="E244" i="11"/>
  <c r="J244" i="11" s="1"/>
  <c r="E245" i="11"/>
  <c r="E246" i="11"/>
  <c r="E247" i="11"/>
  <c r="E248" i="11"/>
  <c r="J248" i="11" s="1"/>
  <c r="E249" i="11"/>
  <c r="E250" i="11"/>
  <c r="E251" i="11"/>
  <c r="J251" i="11" s="1"/>
  <c r="E252" i="11"/>
  <c r="E253" i="11"/>
  <c r="E254" i="11"/>
  <c r="E255" i="11"/>
  <c r="E256" i="11"/>
  <c r="J256" i="11" s="1"/>
  <c r="E257" i="11"/>
  <c r="E258" i="11"/>
  <c r="E259" i="11"/>
  <c r="J259" i="11" s="1"/>
  <c r="E260" i="11"/>
  <c r="J260" i="11" s="1"/>
  <c r="E261" i="11"/>
  <c r="E262" i="11"/>
  <c r="J262" i="11" s="1"/>
  <c r="E263" i="11"/>
  <c r="J263" i="11" s="1"/>
  <c r="E264" i="11"/>
  <c r="E265" i="11"/>
  <c r="E266" i="11"/>
  <c r="J266" i="11" s="1"/>
  <c r="E267" i="11"/>
  <c r="E268" i="11"/>
  <c r="J268" i="11" s="1"/>
  <c r="E269" i="11"/>
  <c r="E270" i="11"/>
  <c r="E271" i="11"/>
  <c r="E272" i="11"/>
  <c r="E273" i="11"/>
  <c r="J273" i="11" s="1"/>
  <c r="E274" i="11"/>
  <c r="J274" i="11" s="1"/>
  <c r="E275" i="11"/>
  <c r="J275" i="11" s="1"/>
  <c r="E276" i="11"/>
  <c r="E277" i="11"/>
  <c r="J277" i="11" s="1"/>
  <c r="E278" i="11"/>
  <c r="E279" i="11"/>
  <c r="J279" i="11" s="1"/>
  <c r="E280" i="11"/>
  <c r="J280" i="11" s="1"/>
  <c r="E281" i="11"/>
  <c r="J281" i="11" s="1"/>
  <c r="E282" i="11"/>
  <c r="J282" i="11" s="1"/>
  <c r="E283" i="11"/>
  <c r="E284" i="11"/>
  <c r="E285" i="11"/>
  <c r="E286" i="11"/>
  <c r="J286" i="11" s="1"/>
  <c r="E287" i="11"/>
  <c r="J287" i="11" s="1"/>
  <c r="E288" i="11"/>
  <c r="J288" i="11" s="1"/>
  <c r="E3" i="11"/>
  <c r="D289" i="11"/>
  <c r="J3" i="11" l="1"/>
  <c r="K104" i="11" l="1"/>
  <c r="D104" i="16" s="1"/>
  <c r="K188" i="11"/>
  <c r="D188" i="16" s="1"/>
  <c r="K248" i="11"/>
  <c r="D248" i="16" s="1"/>
  <c r="K279" i="11"/>
  <c r="D279" i="16" s="1"/>
  <c r="K21" i="11"/>
  <c r="D21" i="16" s="1"/>
  <c r="K49" i="11"/>
  <c r="D49" i="16" s="1"/>
  <c r="K74" i="11"/>
  <c r="D74" i="16" s="1"/>
  <c r="K162" i="11"/>
  <c r="D162" i="16" s="1"/>
  <c r="K218" i="11"/>
  <c r="D218" i="16" s="1"/>
  <c r="K286" i="11"/>
  <c r="D286" i="16" s="1"/>
  <c r="K19" i="11"/>
  <c r="D19" i="16" s="1"/>
  <c r="K83" i="11"/>
  <c r="D83" i="16" s="1"/>
  <c r="K163" i="11"/>
  <c r="D163" i="16" s="1"/>
  <c r="K8" i="11"/>
  <c r="D8" i="16" s="1"/>
  <c r="K32" i="11"/>
  <c r="D32" i="16" s="1"/>
  <c r="K120" i="11"/>
  <c r="D120" i="16" s="1"/>
  <c r="K140" i="11"/>
  <c r="D140" i="16" s="1"/>
  <c r="K244" i="11"/>
  <c r="D244" i="16" s="1"/>
  <c r="K256" i="11"/>
  <c r="D256" i="16" s="1"/>
  <c r="K268" i="11"/>
  <c r="D268" i="16" s="1"/>
  <c r="K288" i="11"/>
  <c r="D288" i="16" s="1"/>
  <c r="K219" i="11"/>
  <c r="D219" i="16" s="1"/>
  <c r="K17" i="11"/>
  <c r="D17" i="16" s="1"/>
  <c r="K45" i="11"/>
  <c r="D45" i="16" s="1"/>
  <c r="K77" i="11"/>
  <c r="D77" i="16" s="1"/>
  <c r="K105" i="11"/>
  <c r="D105" i="16" s="1"/>
  <c r="K157" i="11"/>
  <c r="D157" i="16" s="1"/>
  <c r="K177" i="11"/>
  <c r="D177" i="16" s="1"/>
  <c r="K237" i="11"/>
  <c r="D237" i="16" s="1"/>
  <c r="K211" i="11"/>
  <c r="D211" i="16" s="1"/>
  <c r="K118" i="11"/>
  <c r="D118" i="16" s="1"/>
  <c r="K158" i="11"/>
  <c r="D158" i="16" s="1"/>
  <c r="K170" i="11"/>
  <c r="D170" i="16" s="1"/>
  <c r="K186" i="11"/>
  <c r="D186" i="16" s="1"/>
  <c r="K242" i="11"/>
  <c r="D242" i="16" s="1"/>
  <c r="K282" i="11"/>
  <c r="D282" i="16" s="1"/>
  <c r="K15" i="11"/>
  <c r="D15" i="16" s="1"/>
  <c r="K71" i="11"/>
  <c r="D71" i="16" s="1"/>
  <c r="K251" i="11"/>
  <c r="D251" i="16" s="1"/>
  <c r="K263" i="11"/>
  <c r="D263" i="16" s="1"/>
  <c r="K24" i="11"/>
  <c r="D24" i="16" s="1"/>
  <c r="K56" i="11"/>
  <c r="D56" i="16" s="1"/>
  <c r="K159" i="11"/>
  <c r="D159" i="16" s="1"/>
  <c r="K81" i="11"/>
  <c r="D81" i="16" s="1"/>
  <c r="K149" i="11"/>
  <c r="D149" i="16" s="1"/>
  <c r="K169" i="11"/>
  <c r="D169" i="16" s="1"/>
  <c r="K273" i="11"/>
  <c r="D273" i="16" s="1"/>
  <c r="K150" i="11"/>
  <c r="D150" i="16" s="1"/>
  <c r="K274" i="11"/>
  <c r="D274" i="16" s="1"/>
  <c r="K16" i="11"/>
  <c r="D16" i="16" s="1"/>
  <c r="K48" i="11"/>
  <c r="D48" i="16" s="1"/>
  <c r="K60" i="11"/>
  <c r="D60" i="16" s="1"/>
  <c r="K88" i="11"/>
  <c r="D88" i="16" s="1"/>
  <c r="K180" i="11"/>
  <c r="D180" i="16" s="1"/>
  <c r="K200" i="11"/>
  <c r="D200" i="16" s="1"/>
  <c r="K220" i="11"/>
  <c r="D220" i="16" s="1"/>
  <c r="K171" i="11"/>
  <c r="D171" i="16" s="1"/>
  <c r="K53" i="11"/>
  <c r="D53" i="16" s="1"/>
  <c r="K277" i="11"/>
  <c r="D277" i="16" s="1"/>
  <c r="K18" i="11"/>
  <c r="D18" i="16" s="1"/>
  <c r="K30" i="11"/>
  <c r="D30" i="16" s="1"/>
  <c r="K58" i="11"/>
  <c r="D58" i="16" s="1"/>
  <c r="K86" i="11"/>
  <c r="D86" i="16" s="1"/>
  <c r="K134" i="11"/>
  <c r="D134" i="16" s="1"/>
  <c r="K178" i="11"/>
  <c r="D178" i="16" s="1"/>
  <c r="K210" i="11"/>
  <c r="D210" i="16" s="1"/>
  <c r="K266" i="11"/>
  <c r="D266" i="16" s="1"/>
  <c r="K7" i="11"/>
  <c r="D7" i="16" s="1"/>
  <c r="K99" i="11"/>
  <c r="D99" i="16" s="1"/>
  <c r="K175" i="11"/>
  <c r="D175" i="16" s="1"/>
  <c r="K275" i="11"/>
  <c r="D275" i="16" s="1"/>
  <c r="K12" i="11"/>
  <c r="D12" i="16" s="1"/>
  <c r="K260" i="11"/>
  <c r="D260" i="16" s="1"/>
  <c r="K280" i="11"/>
  <c r="D280" i="16" s="1"/>
  <c r="K26" i="11"/>
  <c r="D26" i="16" s="1"/>
  <c r="K54" i="11"/>
  <c r="D54" i="16" s="1"/>
  <c r="K174" i="11"/>
  <c r="D174" i="16" s="1"/>
  <c r="K262" i="11"/>
  <c r="D262" i="16" s="1"/>
  <c r="K4" i="11"/>
  <c r="D4" i="16" s="1"/>
  <c r="K40" i="11"/>
  <c r="D40" i="16" s="1"/>
  <c r="K72" i="11"/>
  <c r="D72" i="16" s="1"/>
  <c r="K136" i="11"/>
  <c r="D136" i="16" s="1"/>
  <c r="K148" i="11"/>
  <c r="D148" i="16" s="1"/>
  <c r="K212" i="11"/>
  <c r="D212" i="16" s="1"/>
  <c r="K232" i="11"/>
  <c r="D232" i="16" s="1"/>
  <c r="K207" i="11"/>
  <c r="D207" i="16" s="1"/>
  <c r="K73" i="11"/>
  <c r="D73" i="16" s="1"/>
  <c r="K185" i="11"/>
  <c r="D185" i="16" s="1"/>
  <c r="K281" i="11"/>
  <c r="D281" i="16" s="1"/>
  <c r="K155" i="11"/>
  <c r="D155" i="16" s="1"/>
  <c r="K259" i="11"/>
  <c r="D259" i="16" s="1"/>
  <c r="K106" i="11"/>
  <c r="D106" i="16" s="1"/>
  <c r="K126" i="11"/>
  <c r="D126" i="16" s="1"/>
  <c r="K182" i="11"/>
  <c r="D182" i="16" s="1"/>
  <c r="K194" i="11"/>
  <c r="D194" i="16" s="1"/>
  <c r="K11" i="11"/>
  <c r="D11" i="16" s="1"/>
  <c r="K235" i="11"/>
  <c r="D235" i="16" s="1"/>
  <c r="K287" i="11"/>
  <c r="D287" i="16" s="1"/>
  <c r="K3" i="11"/>
  <c r="D3" i="16" s="1"/>
  <c r="E6" i="12" l="1"/>
  <c r="E7" i="12"/>
  <c r="E8" i="12"/>
  <c r="E11" i="12"/>
  <c r="E14" i="12"/>
  <c r="E15" i="12"/>
  <c r="E16" i="12"/>
  <c r="E19" i="12"/>
  <c r="E22" i="12"/>
  <c r="E23" i="12"/>
  <c r="E24" i="12"/>
  <c r="E27" i="12"/>
  <c r="E30" i="12"/>
  <c r="E31" i="12"/>
  <c r="E32" i="12"/>
  <c r="E35" i="12"/>
  <c r="E38" i="12"/>
  <c r="E39" i="12"/>
  <c r="E40" i="12"/>
  <c r="E43" i="12"/>
  <c r="E46" i="12"/>
  <c r="E47" i="12"/>
  <c r="E48" i="12"/>
  <c r="E51" i="12"/>
  <c r="E54" i="12"/>
  <c r="E55" i="12"/>
  <c r="E56" i="12"/>
  <c r="E59" i="12"/>
  <c r="E62" i="12"/>
  <c r="E63" i="12"/>
  <c r="E64" i="12"/>
  <c r="E67" i="12"/>
  <c r="E70" i="12"/>
  <c r="E71" i="12"/>
  <c r="E72" i="12"/>
  <c r="E75" i="12"/>
  <c r="E78" i="12"/>
  <c r="E79" i="12"/>
  <c r="E80" i="12"/>
  <c r="E83" i="12"/>
  <c r="E86" i="12"/>
  <c r="E87" i="12"/>
  <c r="E88" i="12"/>
  <c r="E91" i="12"/>
  <c r="E94" i="12"/>
  <c r="E95" i="12"/>
  <c r="E96" i="12"/>
  <c r="E99" i="12"/>
  <c r="E102" i="12"/>
  <c r="E103" i="12"/>
  <c r="E104" i="12"/>
  <c r="E107" i="12"/>
  <c r="E110" i="12"/>
  <c r="E111" i="12"/>
  <c r="E112" i="12"/>
  <c r="E115" i="12"/>
  <c r="E118" i="12"/>
  <c r="E119" i="12"/>
  <c r="E120" i="12"/>
  <c r="E123" i="12"/>
  <c r="E126" i="12"/>
  <c r="E127" i="12"/>
  <c r="E128" i="12"/>
  <c r="E131" i="12"/>
  <c r="E134" i="12"/>
  <c r="E135" i="12"/>
  <c r="E136" i="12"/>
  <c r="E139" i="12"/>
  <c r="E142" i="12"/>
  <c r="E143" i="12"/>
  <c r="E144" i="12"/>
  <c r="E147" i="12"/>
  <c r="E150" i="12"/>
  <c r="E151" i="12"/>
  <c r="E152" i="12"/>
  <c r="E155" i="12"/>
  <c r="E158" i="12"/>
  <c r="E159" i="12"/>
  <c r="E160" i="12"/>
  <c r="E163" i="12"/>
  <c r="E166" i="12"/>
  <c r="E167" i="12"/>
  <c r="E168" i="12"/>
  <c r="E171" i="12"/>
  <c r="E174" i="12"/>
  <c r="E175" i="12"/>
  <c r="E176" i="12"/>
  <c r="E179" i="12"/>
  <c r="E182" i="12"/>
  <c r="E183" i="12"/>
  <c r="E184" i="12"/>
  <c r="E187" i="12"/>
  <c r="E190" i="12"/>
  <c r="E191" i="12"/>
  <c r="E192" i="12"/>
  <c r="E195" i="12"/>
  <c r="E198" i="12"/>
  <c r="E199" i="12"/>
  <c r="E200" i="12"/>
  <c r="E203" i="12"/>
  <c r="E206" i="12"/>
  <c r="E207" i="12"/>
  <c r="E208" i="12"/>
  <c r="E211" i="12"/>
  <c r="E214" i="12"/>
  <c r="E215" i="12"/>
  <c r="E216" i="12"/>
  <c r="E219" i="12"/>
  <c r="E222" i="12"/>
  <c r="E223" i="12"/>
  <c r="E224" i="12"/>
  <c r="E227" i="12"/>
  <c r="E230" i="12"/>
  <c r="E231" i="12"/>
  <c r="E232" i="12"/>
  <c r="E235" i="12"/>
  <c r="E238" i="12"/>
  <c r="E239" i="12"/>
  <c r="E240" i="12"/>
  <c r="E243" i="12"/>
  <c r="E246" i="12"/>
  <c r="E247" i="12"/>
  <c r="E248" i="12"/>
  <c r="E251" i="12"/>
  <c r="E254" i="12"/>
  <c r="E255" i="12"/>
  <c r="E256" i="12"/>
  <c r="E259" i="12"/>
  <c r="E262" i="12"/>
  <c r="E263" i="12"/>
  <c r="E264" i="12"/>
  <c r="E267" i="12"/>
  <c r="E270" i="12"/>
  <c r="E271" i="12"/>
  <c r="E272" i="12"/>
  <c r="E275" i="12"/>
  <c r="E278" i="12"/>
  <c r="E279" i="12"/>
  <c r="E280" i="12"/>
  <c r="E283" i="12"/>
  <c r="E286" i="12"/>
  <c r="E287" i="12"/>
  <c r="E288" i="12"/>
  <c r="D289" i="12"/>
  <c r="E9" i="12" s="1"/>
  <c r="E289" i="11"/>
  <c r="F289" i="12" s="1"/>
  <c r="E285" i="12" l="1"/>
  <c r="E277" i="12"/>
  <c r="E269" i="12"/>
  <c r="F269" i="12" s="1"/>
  <c r="F269" i="11" s="1"/>
  <c r="E261" i="12"/>
  <c r="E253" i="12"/>
  <c r="E245" i="12"/>
  <c r="E237" i="12"/>
  <c r="E229" i="12"/>
  <c r="E221" i="12"/>
  <c r="E213" i="12"/>
  <c r="E205" i="12"/>
  <c r="F205" i="12" s="1"/>
  <c r="F205" i="11" s="1"/>
  <c r="E197" i="12"/>
  <c r="E189" i="12"/>
  <c r="E181" i="12"/>
  <c r="E173" i="12"/>
  <c r="E165" i="12"/>
  <c r="E157" i="12"/>
  <c r="E149" i="12"/>
  <c r="E141" i="12"/>
  <c r="F141" i="12" s="1"/>
  <c r="F141" i="11" s="1"/>
  <c r="E133" i="12"/>
  <c r="E125" i="12"/>
  <c r="E117" i="12"/>
  <c r="E109" i="12"/>
  <c r="E101" i="12"/>
  <c r="E93" i="12"/>
  <c r="E85" i="12"/>
  <c r="E77" i="12"/>
  <c r="F77" i="12" s="1"/>
  <c r="F77" i="11" s="1"/>
  <c r="G77" i="11" s="1"/>
  <c r="E69" i="12"/>
  <c r="E61" i="12"/>
  <c r="E53" i="12"/>
  <c r="E45" i="12"/>
  <c r="E37" i="12"/>
  <c r="E29" i="12"/>
  <c r="E21" i="12"/>
  <c r="E13" i="12"/>
  <c r="F13" i="12" s="1"/>
  <c r="F13" i="11" s="1"/>
  <c r="E5" i="12"/>
  <c r="E284" i="12"/>
  <c r="E276" i="12"/>
  <c r="E268" i="12"/>
  <c r="E260" i="12"/>
  <c r="E252" i="12"/>
  <c r="E244" i="12"/>
  <c r="E236" i="12"/>
  <c r="F236" i="12" s="1"/>
  <c r="F236" i="11" s="1"/>
  <c r="E228" i="12"/>
  <c r="E220" i="12"/>
  <c r="E212" i="12"/>
  <c r="E204" i="12"/>
  <c r="E196" i="12"/>
  <c r="E188" i="12"/>
  <c r="E180" i="12"/>
  <c r="E172" i="12"/>
  <c r="F172" i="12" s="1"/>
  <c r="F172" i="11" s="1"/>
  <c r="E164" i="12"/>
  <c r="E156" i="12"/>
  <c r="E148" i="12"/>
  <c r="E140" i="12"/>
  <c r="E132" i="12"/>
  <c r="E124" i="12"/>
  <c r="E116" i="12"/>
  <c r="E108" i="12"/>
  <c r="F108" i="12" s="1"/>
  <c r="F108" i="11" s="1"/>
  <c r="E100" i="12"/>
  <c r="E92" i="12"/>
  <c r="E84" i="12"/>
  <c r="E76" i="12"/>
  <c r="E68" i="12"/>
  <c r="E60" i="12"/>
  <c r="E52" i="12"/>
  <c r="E44" i="12"/>
  <c r="F44" i="12" s="1"/>
  <c r="F44" i="11" s="1"/>
  <c r="E36" i="12"/>
  <c r="E28" i="12"/>
  <c r="E20" i="12"/>
  <c r="E12" i="12"/>
  <c r="E4" i="12"/>
  <c r="E282" i="12"/>
  <c r="F282" i="12" s="1"/>
  <c r="F282" i="11" s="1"/>
  <c r="G282" i="11" s="1"/>
  <c r="E274" i="12"/>
  <c r="F274" i="12" s="1"/>
  <c r="F274" i="11" s="1"/>
  <c r="G274" i="11" s="1"/>
  <c r="E266" i="12"/>
  <c r="E258" i="12"/>
  <c r="E250" i="12"/>
  <c r="E242" i="12"/>
  <c r="E234" i="12"/>
  <c r="E226" i="12"/>
  <c r="E218" i="12"/>
  <c r="E210" i="12"/>
  <c r="F210" i="12" s="1"/>
  <c r="F210" i="11" s="1"/>
  <c r="G210" i="11" s="1"/>
  <c r="E202" i="12"/>
  <c r="E194" i="12"/>
  <c r="E186" i="12"/>
  <c r="E178" i="12"/>
  <c r="E170" i="12"/>
  <c r="E162" i="12"/>
  <c r="E154" i="12"/>
  <c r="F154" i="12" s="1"/>
  <c r="F154" i="11" s="1"/>
  <c r="E146" i="12"/>
  <c r="F146" i="12" s="1"/>
  <c r="F146" i="11" s="1"/>
  <c r="E138" i="12"/>
  <c r="E130" i="12"/>
  <c r="E122" i="12"/>
  <c r="E114" i="12"/>
  <c r="E106" i="12"/>
  <c r="E98" i="12"/>
  <c r="E90" i="12"/>
  <c r="E82" i="12"/>
  <c r="F82" i="12" s="1"/>
  <c r="F82" i="11" s="1"/>
  <c r="E74" i="12"/>
  <c r="E66" i="12"/>
  <c r="E58" i="12"/>
  <c r="E50" i="12"/>
  <c r="E42" i="12"/>
  <c r="E34" i="12"/>
  <c r="E26" i="12"/>
  <c r="F26" i="12" s="1"/>
  <c r="F26" i="11" s="1"/>
  <c r="G26" i="11" s="1"/>
  <c r="E18" i="12"/>
  <c r="F18" i="12" s="1"/>
  <c r="F18" i="11" s="1"/>
  <c r="G18" i="11" s="1"/>
  <c r="E10" i="12"/>
  <c r="E3" i="12"/>
  <c r="F3" i="12" s="1"/>
  <c r="F3" i="11" s="1"/>
  <c r="G3" i="11" s="1"/>
  <c r="E281" i="12"/>
  <c r="E273" i="12"/>
  <c r="E265" i="12"/>
  <c r="E257" i="12"/>
  <c r="E249" i="12"/>
  <c r="E241" i="12"/>
  <c r="E233" i="12"/>
  <c r="E225" i="12"/>
  <c r="F225" i="12" s="1"/>
  <c r="F225" i="11" s="1"/>
  <c r="E217" i="12"/>
  <c r="E209" i="12"/>
  <c r="E201" i="12"/>
  <c r="E193" i="12"/>
  <c r="E185" i="12"/>
  <c r="E177" i="12"/>
  <c r="E169" i="12"/>
  <c r="E161" i="12"/>
  <c r="F161" i="12" s="1"/>
  <c r="F161" i="11" s="1"/>
  <c r="E153" i="12"/>
  <c r="E145" i="12"/>
  <c r="E137" i="12"/>
  <c r="E129" i="12"/>
  <c r="E121" i="12"/>
  <c r="E113" i="12"/>
  <c r="E105" i="12"/>
  <c r="E97" i="12"/>
  <c r="F97" i="12" s="1"/>
  <c r="F97" i="11" s="1"/>
  <c r="E89" i="12"/>
  <c r="E81" i="12"/>
  <c r="E73" i="12"/>
  <c r="E65" i="12"/>
  <c r="E57" i="12"/>
  <c r="E49" i="12"/>
  <c r="E41" i="12"/>
  <c r="E33" i="12"/>
  <c r="F33" i="12" s="1"/>
  <c r="F33" i="11" s="1"/>
  <c r="E25" i="12"/>
  <c r="E17" i="12"/>
  <c r="F7" i="12"/>
  <c r="F7" i="11" s="1"/>
  <c r="G7" i="11" s="1"/>
  <c r="F11" i="12"/>
  <c r="F11" i="11" s="1"/>
  <c r="G11" i="11" s="1"/>
  <c r="F15" i="12"/>
  <c r="F15" i="11" s="1"/>
  <c r="G15" i="11" s="1"/>
  <c r="F19" i="12"/>
  <c r="F19" i="11" s="1"/>
  <c r="G19" i="11" s="1"/>
  <c r="F23" i="12"/>
  <c r="F23" i="11" s="1"/>
  <c r="F27" i="12"/>
  <c r="F27" i="11" s="1"/>
  <c r="F31" i="12"/>
  <c r="F31" i="11" s="1"/>
  <c r="F35" i="12"/>
  <c r="F35" i="11" s="1"/>
  <c r="F39" i="12"/>
  <c r="F39" i="11" s="1"/>
  <c r="F43" i="12"/>
  <c r="F43" i="11" s="1"/>
  <c r="F47" i="12"/>
  <c r="F47" i="11" s="1"/>
  <c r="F51" i="12"/>
  <c r="F51" i="11" s="1"/>
  <c r="F55" i="12"/>
  <c r="F55" i="11" s="1"/>
  <c r="F59" i="12"/>
  <c r="F59" i="11" s="1"/>
  <c r="F63" i="12"/>
  <c r="F63" i="11" s="1"/>
  <c r="F67" i="12"/>
  <c r="F67" i="11" s="1"/>
  <c r="F71" i="12"/>
  <c r="F71" i="11" s="1"/>
  <c r="G71" i="11" s="1"/>
  <c r="F75" i="12"/>
  <c r="F75" i="11" s="1"/>
  <c r="F79" i="12"/>
  <c r="F79" i="11" s="1"/>
  <c r="F83" i="12"/>
  <c r="F83" i="11" s="1"/>
  <c r="G83" i="11" s="1"/>
  <c r="F87" i="12"/>
  <c r="F87" i="11" s="1"/>
  <c r="F91" i="12"/>
  <c r="F91" i="11" s="1"/>
  <c r="F95" i="12"/>
  <c r="F95" i="11" s="1"/>
  <c r="F99" i="12"/>
  <c r="F99" i="11" s="1"/>
  <c r="G99" i="11" s="1"/>
  <c r="F103" i="12"/>
  <c r="F103" i="11" s="1"/>
  <c r="F107" i="12"/>
  <c r="F107" i="11" s="1"/>
  <c r="F111" i="12"/>
  <c r="F111" i="11" s="1"/>
  <c r="F115" i="12"/>
  <c r="F115" i="11" s="1"/>
  <c r="F119" i="12"/>
  <c r="F119" i="11" s="1"/>
  <c r="F123" i="12"/>
  <c r="F123" i="11" s="1"/>
  <c r="F127" i="12"/>
  <c r="F127" i="11" s="1"/>
  <c r="F131" i="12"/>
  <c r="F131" i="11" s="1"/>
  <c r="F135" i="12"/>
  <c r="F135" i="11" s="1"/>
  <c r="F139" i="12"/>
  <c r="F139" i="11" s="1"/>
  <c r="F143" i="12"/>
  <c r="F143" i="11" s="1"/>
  <c r="F147" i="12"/>
  <c r="F147" i="11" s="1"/>
  <c r="F151" i="12"/>
  <c r="F151" i="11" s="1"/>
  <c r="F155" i="12"/>
  <c r="F155" i="11" s="1"/>
  <c r="G155" i="11" s="1"/>
  <c r="F159" i="12"/>
  <c r="F159" i="11" s="1"/>
  <c r="G159" i="11" s="1"/>
  <c r="F163" i="12"/>
  <c r="F163" i="11" s="1"/>
  <c r="G163" i="11" s="1"/>
  <c r="F167" i="12"/>
  <c r="F167" i="11" s="1"/>
  <c r="F171" i="12"/>
  <c r="F171" i="11" s="1"/>
  <c r="G171" i="11" s="1"/>
  <c r="F175" i="12"/>
  <c r="F175" i="11" s="1"/>
  <c r="G175" i="11" s="1"/>
  <c r="F179" i="12"/>
  <c r="F179" i="11" s="1"/>
  <c r="F183" i="12"/>
  <c r="F183" i="11" s="1"/>
  <c r="F187" i="12"/>
  <c r="F187" i="11" s="1"/>
  <c r="F191" i="12"/>
  <c r="F191" i="11" s="1"/>
  <c r="F195" i="12"/>
  <c r="F195" i="11" s="1"/>
  <c r="F199" i="12"/>
  <c r="F199" i="11" s="1"/>
  <c r="F203" i="12"/>
  <c r="F203" i="11" s="1"/>
  <c r="F207" i="12"/>
  <c r="F207" i="11" s="1"/>
  <c r="G207" i="11" s="1"/>
  <c r="F211" i="12"/>
  <c r="F211" i="11" s="1"/>
  <c r="G211" i="11" s="1"/>
  <c r="F215" i="12"/>
  <c r="F215" i="11" s="1"/>
  <c r="F219" i="12"/>
  <c r="F219" i="11" s="1"/>
  <c r="G219" i="11" s="1"/>
  <c r="F223" i="12"/>
  <c r="F223" i="11" s="1"/>
  <c r="F227" i="12"/>
  <c r="F227" i="11" s="1"/>
  <c r="F231" i="12"/>
  <c r="F231" i="11" s="1"/>
  <c r="F235" i="12"/>
  <c r="F235" i="11" s="1"/>
  <c r="G235" i="11" s="1"/>
  <c r="F239" i="12"/>
  <c r="F239" i="11" s="1"/>
  <c r="F243" i="12"/>
  <c r="F243" i="11" s="1"/>
  <c r="F247" i="12"/>
  <c r="F247" i="11" s="1"/>
  <c r="F251" i="12"/>
  <c r="F251" i="11" s="1"/>
  <c r="G251" i="11" s="1"/>
  <c r="F255" i="12"/>
  <c r="F255" i="11" s="1"/>
  <c r="F259" i="12"/>
  <c r="F259" i="11" s="1"/>
  <c r="G259" i="11" s="1"/>
  <c r="F263" i="12"/>
  <c r="F263" i="11" s="1"/>
  <c r="G263" i="11" s="1"/>
  <c r="F267" i="12"/>
  <c r="F267" i="11" s="1"/>
  <c r="F271" i="12"/>
  <c r="F271" i="11" s="1"/>
  <c r="F275" i="12"/>
  <c r="F275" i="11" s="1"/>
  <c r="G275" i="11" s="1"/>
  <c r="F279" i="12"/>
  <c r="F279" i="11" s="1"/>
  <c r="G279" i="11" s="1"/>
  <c r="F283" i="12"/>
  <c r="F283" i="11" s="1"/>
  <c r="F287" i="12"/>
  <c r="F287" i="11" s="1"/>
  <c r="G287" i="11" s="1"/>
  <c r="F4" i="12"/>
  <c r="F4" i="11" s="1"/>
  <c r="G4" i="11" s="1"/>
  <c r="F8" i="12"/>
  <c r="F8" i="11" s="1"/>
  <c r="G8" i="11" s="1"/>
  <c r="F12" i="12"/>
  <c r="F12" i="11" s="1"/>
  <c r="G12" i="11" s="1"/>
  <c r="F16" i="12"/>
  <c r="F16" i="11" s="1"/>
  <c r="G16" i="11" s="1"/>
  <c r="F20" i="12"/>
  <c r="F20" i="11" s="1"/>
  <c r="F24" i="12"/>
  <c r="F24" i="11" s="1"/>
  <c r="G24" i="11" s="1"/>
  <c r="F28" i="12"/>
  <c r="F28" i="11" s="1"/>
  <c r="F32" i="12"/>
  <c r="F32" i="11" s="1"/>
  <c r="G32" i="11" s="1"/>
  <c r="F36" i="12"/>
  <c r="F36" i="11" s="1"/>
  <c r="F40" i="12"/>
  <c r="F40" i="11" s="1"/>
  <c r="G40" i="11" s="1"/>
  <c r="F48" i="12"/>
  <c r="F48" i="11" s="1"/>
  <c r="G48" i="11" s="1"/>
  <c r="F52" i="12"/>
  <c r="F52" i="11" s="1"/>
  <c r="F56" i="12"/>
  <c r="F56" i="11" s="1"/>
  <c r="G56" i="11" s="1"/>
  <c r="F60" i="12"/>
  <c r="F60" i="11" s="1"/>
  <c r="G60" i="11" s="1"/>
  <c r="F64" i="12"/>
  <c r="F64" i="11" s="1"/>
  <c r="F68" i="12"/>
  <c r="F68" i="11" s="1"/>
  <c r="F72" i="12"/>
  <c r="F72" i="11" s="1"/>
  <c r="G72" i="11" s="1"/>
  <c r="F76" i="12"/>
  <c r="F76" i="11" s="1"/>
  <c r="F80" i="12"/>
  <c r="F80" i="11" s="1"/>
  <c r="F84" i="12"/>
  <c r="F84" i="11" s="1"/>
  <c r="F88" i="12"/>
  <c r="F88" i="11" s="1"/>
  <c r="G88" i="11" s="1"/>
  <c r="F92" i="12"/>
  <c r="F92" i="11" s="1"/>
  <c r="F96" i="12"/>
  <c r="F96" i="11" s="1"/>
  <c r="F100" i="12"/>
  <c r="F100" i="11" s="1"/>
  <c r="F104" i="12"/>
  <c r="F104" i="11" s="1"/>
  <c r="G104" i="11" s="1"/>
  <c r="F112" i="12"/>
  <c r="F112" i="11" s="1"/>
  <c r="F116" i="12"/>
  <c r="F116" i="11" s="1"/>
  <c r="F120" i="12"/>
  <c r="F120" i="11" s="1"/>
  <c r="G120" i="11" s="1"/>
  <c r="F124" i="12"/>
  <c r="F124" i="11" s="1"/>
  <c r="F128" i="12"/>
  <c r="F128" i="11" s="1"/>
  <c r="F132" i="12"/>
  <c r="F132" i="11" s="1"/>
  <c r="F136" i="12"/>
  <c r="F136" i="11" s="1"/>
  <c r="G136" i="11" s="1"/>
  <c r="F140" i="12"/>
  <c r="F140" i="11" s="1"/>
  <c r="G140" i="11" s="1"/>
  <c r="F144" i="12"/>
  <c r="F144" i="11" s="1"/>
  <c r="F148" i="12"/>
  <c r="F148" i="11" s="1"/>
  <c r="G148" i="11" s="1"/>
  <c r="F152" i="12"/>
  <c r="F152" i="11" s="1"/>
  <c r="F156" i="12"/>
  <c r="F156" i="11" s="1"/>
  <c r="F160" i="12"/>
  <c r="F160" i="11" s="1"/>
  <c r="F164" i="12"/>
  <c r="F164" i="11" s="1"/>
  <c r="F168" i="12"/>
  <c r="F168" i="11" s="1"/>
  <c r="F176" i="12"/>
  <c r="F176" i="11" s="1"/>
  <c r="F180" i="12"/>
  <c r="F180" i="11" s="1"/>
  <c r="G180" i="11" s="1"/>
  <c r="F184" i="12"/>
  <c r="F184" i="11" s="1"/>
  <c r="F188" i="12"/>
  <c r="F188" i="11" s="1"/>
  <c r="G188" i="11" s="1"/>
  <c r="F192" i="12"/>
  <c r="F192" i="11" s="1"/>
  <c r="F196" i="12"/>
  <c r="F196" i="11" s="1"/>
  <c r="F200" i="12"/>
  <c r="F200" i="11" s="1"/>
  <c r="G200" i="11" s="1"/>
  <c r="F204" i="12"/>
  <c r="F204" i="11" s="1"/>
  <c r="F208" i="12"/>
  <c r="F208" i="11" s="1"/>
  <c r="F212" i="12"/>
  <c r="F212" i="11" s="1"/>
  <c r="G212" i="11" s="1"/>
  <c r="F216" i="12"/>
  <c r="F216" i="11" s="1"/>
  <c r="F220" i="12"/>
  <c r="F220" i="11" s="1"/>
  <c r="G220" i="11" s="1"/>
  <c r="F224" i="12"/>
  <c r="F224" i="11" s="1"/>
  <c r="F228" i="12"/>
  <c r="F228" i="11" s="1"/>
  <c r="F232" i="12"/>
  <c r="F232" i="11" s="1"/>
  <c r="G232" i="11" s="1"/>
  <c r="F240" i="12"/>
  <c r="F240" i="11" s="1"/>
  <c r="F244" i="12"/>
  <c r="F244" i="11" s="1"/>
  <c r="G244" i="11" s="1"/>
  <c r="F248" i="12"/>
  <c r="F248" i="11" s="1"/>
  <c r="G248" i="11" s="1"/>
  <c r="F252" i="12"/>
  <c r="F252" i="11" s="1"/>
  <c r="F256" i="12"/>
  <c r="F256" i="11" s="1"/>
  <c r="G256" i="11" s="1"/>
  <c r="F260" i="12"/>
  <c r="F260" i="11" s="1"/>
  <c r="G260" i="11" s="1"/>
  <c r="F264" i="12"/>
  <c r="F264" i="11" s="1"/>
  <c r="F268" i="12"/>
  <c r="F268" i="11" s="1"/>
  <c r="G268" i="11" s="1"/>
  <c r="F272" i="12"/>
  <c r="F272" i="11" s="1"/>
  <c r="F276" i="12"/>
  <c r="F276" i="11" s="1"/>
  <c r="F280" i="12"/>
  <c r="F280" i="11" s="1"/>
  <c r="G280" i="11" s="1"/>
  <c r="F284" i="12"/>
  <c r="F284" i="11" s="1"/>
  <c r="F288" i="12"/>
  <c r="F288" i="11" s="1"/>
  <c r="G288" i="11" s="1"/>
  <c r="F5" i="12"/>
  <c r="F5" i="11" s="1"/>
  <c r="F9" i="12"/>
  <c r="F9" i="11" s="1"/>
  <c r="F17" i="12"/>
  <c r="F17" i="11" s="1"/>
  <c r="G17" i="11" s="1"/>
  <c r="F21" i="12"/>
  <c r="F21" i="11" s="1"/>
  <c r="G21" i="11" s="1"/>
  <c r="F25" i="12"/>
  <c r="F25" i="11" s="1"/>
  <c r="F29" i="12"/>
  <c r="F29" i="11" s="1"/>
  <c r="F37" i="12"/>
  <c r="F37" i="11" s="1"/>
  <c r="F41" i="12"/>
  <c r="F41" i="11" s="1"/>
  <c r="F45" i="12"/>
  <c r="F45" i="11" s="1"/>
  <c r="G45" i="11" s="1"/>
  <c r="F49" i="12"/>
  <c r="F49" i="11" s="1"/>
  <c r="G49" i="11" s="1"/>
  <c r="F53" i="12"/>
  <c r="F53" i="11" s="1"/>
  <c r="G53" i="11" s="1"/>
  <c r="F57" i="12"/>
  <c r="F57" i="11" s="1"/>
  <c r="F61" i="12"/>
  <c r="F61" i="11" s="1"/>
  <c r="F65" i="12"/>
  <c r="F65" i="11" s="1"/>
  <c r="F69" i="12"/>
  <c r="F69" i="11" s="1"/>
  <c r="F73" i="12"/>
  <c r="F73" i="11" s="1"/>
  <c r="G73" i="11" s="1"/>
  <c r="F81" i="12"/>
  <c r="F81" i="11" s="1"/>
  <c r="G81" i="11" s="1"/>
  <c r="F85" i="12"/>
  <c r="F85" i="11" s="1"/>
  <c r="F89" i="12"/>
  <c r="F89" i="11" s="1"/>
  <c r="F93" i="12"/>
  <c r="F93" i="11" s="1"/>
  <c r="F101" i="12"/>
  <c r="F101" i="11" s="1"/>
  <c r="F105" i="12"/>
  <c r="F105" i="11" s="1"/>
  <c r="G105" i="11" s="1"/>
  <c r="F109" i="12"/>
  <c r="F109" i="11" s="1"/>
  <c r="F113" i="12"/>
  <c r="F113" i="11" s="1"/>
  <c r="F117" i="12"/>
  <c r="F117" i="11" s="1"/>
  <c r="F121" i="12"/>
  <c r="F121" i="11" s="1"/>
  <c r="F125" i="12"/>
  <c r="F125" i="11" s="1"/>
  <c r="F129" i="12"/>
  <c r="F129" i="11" s="1"/>
  <c r="F133" i="12"/>
  <c r="F133" i="11" s="1"/>
  <c r="F137" i="12"/>
  <c r="F137" i="11" s="1"/>
  <c r="F145" i="12"/>
  <c r="F145" i="11" s="1"/>
  <c r="F149" i="12"/>
  <c r="F149" i="11" s="1"/>
  <c r="G149" i="11" s="1"/>
  <c r="F153" i="12"/>
  <c r="F153" i="11" s="1"/>
  <c r="F157" i="12"/>
  <c r="F157" i="11" s="1"/>
  <c r="G157" i="11" s="1"/>
  <c r="F165" i="12"/>
  <c r="F165" i="11" s="1"/>
  <c r="F169" i="12"/>
  <c r="F169" i="11" s="1"/>
  <c r="G169" i="11" s="1"/>
  <c r="F173" i="12"/>
  <c r="F173" i="11" s="1"/>
  <c r="F177" i="12"/>
  <c r="F177" i="11" s="1"/>
  <c r="G177" i="11" s="1"/>
  <c r="F181" i="12"/>
  <c r="F181" i="11" s="1"/>
  <c r="F185" i="12"/>
  <c r="F185" i="11" s="1"/>
  <c r="G185" i="11" s="1"/>
  <c r="F189" i="12"/>
  <c r="F189" i="11" s="1"/>
  <c r="F193" i="12"/>
  <c r="F193" i="11" s="1"/>
  <c r="F197" i="12"/>
  <c r="F197" i="11" s="1"/>
  <c r="F201" i="12"/>
  <c r="F201" i="11" s="1"/>
  <c r="F209" i="12"/>
  <c r="F209" i="11" s="1"/>
  <c r="F213" i="12"/>
  <c r="F213" i="11" s="1"/>
  <c r="F217" i="12"/>
  <c r="F217" i="11" s="1"/>
  <c r="F221" i="12"/>
  <c r="F221" i="11" s="1"/>
  <c r="F229" i="12"/>
  <c r="F229" i="11" s="1"/>
  <c r="F233" i="12"/>
  <c r="F233" i="11" s="1"/>
  <c r="F237" i="12"/>
  <c r="F237" i="11" s="1"/>
  <c r="G237" i="11" s="1"/>
  <c r="F241" i="12"/>
  <c r="F241" i="11" s="1"/>
  <c r="F245" i="12"/>
  <c r="F245" i="11" s="1"/>
  <c r="F249" i="12"/>
  <c r="F249" i="11" s="1"/>
  <c r="F253" i="12"/>
  <c r="F253" i="11" s="1"/>
  <c r="F257" i="12"/>
  <c r="F257" i="11" s="1"/>
  <c r="F261" i="12"/>
  <c r="F261" i="11" s="1"/>
  <c r="F265" i="12"/>
  <c r="F265" i="11" s="1"/>
  <c r="F273" i="12"/>
  <c r="F273" i="11" s="1"/>
  <c r="G273" i="11" s="1"/>
  <c r="F277" i="12"/>
  <c r="F277" i="11" s="1"/>
  <c r="G277" i="11" s="1"/>
  <c r="F281" i="12"/>
  <c r="F281" i="11" s="1"/>
  <c r="G281" i="11" s="1"/>
  <c r="F285" i="12"/>
  <c r="F285" i="11" s="1"/>
  <c r="F10" i="12"/>
  <c r="F10" i="11" s="1"/>
  <c r="F42" i="12"/>
  <c r="F42" i="11" s="1"/>
  <c r="F58" i="12"/>
  <c r="F58" i="11" s="1"/>
  <c r="G58" i="11" s="1"/>
  <c r="F74" i="12"/>
  <c r="F74" i="11" s="1"/>
  <c r="G74" i="11" s="1"/>
  <c r="F90" i="12"/>
  <c r="F90" i="11" s="1"/>
  <c r="F106" i="12"/>
  <c r="F106" i="11" s="1"/>
  <c r="G106" i="11" s="1"/>
  <c r="F122" i="12"/>
  <c r="F122" i="11" s="1"/>
  <c r="F138" i="12"/>
  <c r="F138" i="11" s="1"/>
  <c r="F170" i="12"/>
  <c r="F170" i="11" s="1"/>
  <c r="G170" i="11" s="1"/>
  <c r="F186" i="12"/>
  <c r="F186" i="11" s="1"/>
  <c r="G186" i="11" s="1"/>
  <c r="F202" i="12"/>
  <c r="F202" i="11" s="1"/>
  <c r="F218" i="12"/>
  <c r="F218" i="11" s="1"/>
  <c r="G218" i="11" s="1"/>
  <c r="F234" i="12"/>
  <c r="F234" i="11" s="1"/>
  <c r="F250" i="12"/>
  <c r="F250" i="11" s="1"/>
  <c r="F266" i="12"/>
  <c r="F266" i="11" s="1"/>
  <c r="G266" i="11" s="1"/>
  <c r="F14" i="12"/>
  <c r="F14" i="11" s="1"/>
  <c r="F30" i="12"/>
  <c r="F30" i="11" s="1"/>
  <c r="G30" i="11" s="1"/>
  <c r="F46" i="12"/>
  <c r="F46" i="11" s="1"/>
  <c r="F62" i="12"/>
  <c r="F62" i="11" s="1"/>
  <c r="F78" i="12"/>
  <c r="F78" i="11" s="1"/>
  <c r="F94" i="12"/>
  <c r="F94" i="11" s="1"/>
  <c r="F110" i="12"/>
  <c r="F110" i="11" s="1"/>
  <c r="F126" i="12"/>
  <c r="F126" i="11" s="1"/>
  <c r="G126" i="11" s="1"/>
  <c r="F142" i="12"/>
  <c r="F142" i="11" s="1"/>
  <c r="F158" i="12"/>
  <c r="F158" i="11" s="1"/>
  <c r="G158" i="11" s="1"/>
  <c r="F174" i="12"/>
  <c r="F174" i="11" s="1"/>
  <c r="G174" i="11" s="1"/>
  <c r="F190" i="12"/>
  <c r="F190" i="11" s="1"/>
  <c r="F206" i="12"/>
  <c r="F206" i="11" s="1"/>
  <c r="F222" i="12"/>
  <c r="F222" i="11" s="1"/>
  <c r="F238" i="12"/>
  <c r="F238" i="11" s="1"/>
  <c r="F254" i="12"/>
  <c r="F254" i="11" s="1"/>
  <c r="F270" i="12"/>
  <c r="F270" i="11" s="1"/>
  <c r="F286" i="12"/>
  <c r="F286" i="11" s="1"/>
  <c r="G286" i="11" s="1"/>
  <c r="F6" i="12"/>
  <c r="F6" i="11" s="1"/>
  <c r="F38" i="12"/>
  <c r="F38" i="11" s="1"/>
  <c r="F70" i="12"/>
  <c r="F70" i="11" s="1"/>
  <c r="F86" i="12"/>
  <c r="F86" i="11" s="1"/>
  <c r="G86" i="11" s="1"/>
  <c r="F118" i="12"/>
  <c r="F118" i="11" s="1"/>
  <c r="G118" i="11" s="1"/>
  <c r="F150" i="12"/>
  <c r="F150" i="11" s="1"/>
  <c r="G150" i="11" s="1"/>
  <c r="F182" i="12"/>
  <c r="F182" i="11" s="1"/>
  <c r="G182" i="11" s="1"/>
  <c r="F198" i="12"/>
  <c r="F198" i="11" s="1"/>
  <c r="F230" i="12"/>
  <c r="F230" i="11" s="1"/>
  <c r="F262" i="12"/>
  <c r="F262" i="11" s="1"/>
  <c r="G262" i="11" s="1"/>
  <c r="F278" i="12"/>
  <c r="F278" i="11" s="1"/>
  <c r="F34" i="12"/>
  <c r="F34" i="11" s="1"/>
  <c r="F50" i="12"/>
  <c r="F50" i="11" s="1"/>
  <c r="F66" i="12"/>
  <c r="F66" i="11" s="1"/>
  <c r="F98" i="12"/>
  <c r="F98" i="11" s="1"/>
  <c r="F114" i="12"/>
  <c r="F114" i="11" s="1"/>
  <c r="F130" i="12"/>
  <c r="F130" i="11" s="1"/>
  <c r="F162" i="12"/>
  <c r="F162" i="11" s="1"/>
  <c r="G162" i="11" s="1"/>
  <c r="F178" i="12"/>
  <c r="F178" i="11" s="1"/>
  <c r="G178" i="11" s="1"/>
  <c r="F194" i="12"/>
  <c r="F194" i="11" s="1"/>
  <c r="G194" i="11" s="1"/>
  <c r="F226" i="12"/>
  <c r="F226" i="11" s="1"/>
  <c r="F242" i="12"/>
  <c r="F242" i="11" s="1"/>
  <c r="G242" i="11" s="1"/>
  <c r="F258" i="12"/>
  <c r="F258" i="11" s="1"/>
  <c r="F22" i="12"/>
  <c r="F22" i="11" s="1"/>
  <c r="F54" i="12"/>
  <c r="F54" i="11" s="1"/>
  <c r="G54" i="11" s="1"/>
  <c r="F102" i="12"/>
  <c r="F102" i="11" s="1"/>
  <c r="F134" i="12"/>
  <c r="F134" i="11" s="1"/>
  <c r="G134" i="11" s="1"/>
  <c r="F166" i="12"/>
  <c r="F166" i="11" s="1"/>
  <c r="F214" i="12"/>
  <c r="F214" i="11" s="1"/>
  <c r="F246" i="12"/>
  <c r="F246" i="11" s="1"/>
  <c r="H210" i="11" l="1"/>
  <c r="I210" i="11"/>
  <c r="H77" i="11"/>
  <c r="I77" i="11"/>
  <c r="H3" i="11"/>
  <c r="I3" i="11"/>
  <c r="H18" i="11"/>
  <c r="I18" i="11"/>
  <c r="D18" i="17" s="1"/>
  <c r="H26" i="11"/>
  <c r="I26" i="11"/>
  <c r="H274" i="11"/>
  <c r="I274" i="11"/>
  <c r="H282" i="11"/>
  <c r="I282" i="11"/>
  <c r="D282" i="17" s="1"/>
  <c r="H277" i="11"/>
  <c r="I277" i="11"/>
  <c r="I180" i="11"/>
  <c r="H180" i="11"/>
  <c r="I19" i="11"/>
  <c r="D19" i="17" s="1"/>
  <c r="H19" i="11"/>
  <c r="H134" i="11"/>
  <c r="I134" i="11"/>
  <c r="H286" i="11"/>
  <c r="I286" i="11"/>
  <c r="H158" i="11"/>
  <c r="I158" i="11"/>
  <c r="H30" i="11"/>
  <c r="I30" i="11"/>
  <c r="D30" i="17" s="1"/>
  <c r="H186" i="11"/>
  <c r="I186" i="11"/>
  <c r="D186" i="17" s="1"/>
  <c r="H58" i="11"/>
  <c r="I58" i="11"/>
  <c r="H273" i="11"/>
  <c r="I273" i="11"/>
  <c r="H177" i="11"/>
  <c r="I177" i="11"/>
  <c r="H81" i="11"/>
  <c r="I81" i="11"/>
  <c r="D81" i="17" s="1"/>
  <c r="H49" i="11"/>
  <c r="I49" i="11"/>
  <c r="H17" i="11"/>
  <c r="I17" i="11"/>
  <c r="H48" i="11"/>
  <c r="I48" i="11"/>
  <c r="D48" i="17" s="1"/>
  <c r="H16" i="11"/>
  <c r="I16" i="11"/>
  <c r="D16" i="17" s="1"/>
  <c r="H207" i="11"/>
  <c r="I207" i="11"/>
  <c r="H175" i="11"/>
  <c r="I175" i="11"/>
  <c r="H15" i="11"/>
  <c r="I15" i="11"/>
  <c r="D15" i="17" s="1"/>
  <c r="H185" i="11"/>
  <c r="I185" i="11"/>
  <c r="D185" i="17" s="1"/>
  <c r="H279" i="11"/>
  <c r="I279" i="11"/>
  <c r="H174" i="11"/>
  <c r="I174" i="11"/>
  <c r="H149" i="11"/>
  <c r="I149" i="11"/>
  <c r="I212" i="11"/>
  <c r="D212" i="17" s="1"/>
  <c r="H212" i="11"/>
  <c r="H194" i="11"/>
  <c r="I194" i="11"/>
  <c r="H182" i="11"/>
  <c r="I182" i="11"/>
  <c r="H170" i="11"/>
  <c r="I170" i="11"/>
  <c r="H237" i="11"/>
  <c r="I237" i="11"/>
  <c r="D237" i="17" s="1"/>
  <c r="H45" i="11"/>
  <c r="I45" i="11"/>
  <c r="I268" i="11"/>
  <c r="H268" i="11"/>
  <c r="I140" i="11"/>
  <c r="D140" i="17" s="1"/>
  <c r="H140" i="11"/>
  <c r="I12" i="11"/>
  <c r="D12" i="17" s="1"/>
  <c r="H12" i="11"/>
  <c r="I235" i="11"/>
  <c r="H235" i="11"/>
  <c r="I171" i="11"/>
  <c r="H171" i="11"/>
  <c r="I11" i="11"/>
  <c r="H11" i="11"/>
  <c r="H242" i="11"/>
  <c r="I242" i="11"/>
  <c r="D242" i="17" s="1"/>
  <c r="H218" i="11"/>
  <c r="I218" i="11"/>
  <c r="H280" i="11"/>
  <c r="I280" i="11"/>
  <c r="H120" i="11"/>
  <c r="I120" i="11"/>
  <c r="D120" i="17" s="1"/>
  <c r="I83" i="11"/>
  <c r="H83" i="11"/>
  <c r="H54" i="11"/>
  <c r="I54" i="11"/>
  <c r="H178" i="11"/>
  <c r="I178" i="11"/>
  <c r="H150" i="11"/>
  <c r="I150" i="11"/>
  <c r="D150" i="17" s="1"/>
  <c r="H126" i="11"/>
  <c r="I126" i="11"/>
  <c r="D126" i="17" s="1"/>
  <c r="H169" i="11"/>
  <c r="I169" i="11"/>
  <c r="H105" i="11"/>
  <c r="I105" i="11"/>
  <c r="H73" i="11"/>
  <c r="I73" i="11"/>
  <c r="D73" i="17" s="1"/>
  <c r="H232" i="11"/>
  <c r="I232" i="11"/>
  <c r="D232" i="17" s="1"/>
  <c r="H200" i="11"/>
  <c r="I200" i="11"/>
  <c r="H136" i="11"/>
  <c r="I136" i="11"/>
  <c r="H104" i="11"/>
  <c r="I104" i="11"/>
  <c r="D104" i="17" s="1"/>
  <c r="H72" i="11"/>
  <c r="I72" i="11"/>
  <c r="D72" i="17" s="1"/>
  <c r="H40" i="11"/>
  <c r="I40" i="11"/>
  <c r="H8" i="11"/>
  <c r="I8" i="11"/>
  <c r="H263" i="11"/>
  <c r="I263" i="11"/>
  <c r="D263" i="17" s="1"/>
  <c r="H71" i="11"/>
  <c r="I71" i="11"/>
  <c r="D71" i="17" s="1"/>
  <c r="H7" i="11"/>
  <c r="I7" i="11"/>
  <c r="H262" i="11"/>
  <c r="I262" i="11"/>
  <c r="H281" i="11"/>
  <c r="I281" i="11"/>
  <c r="H24" i="11"/>
  <c r="I24" i="11"/>
  <c r="H21" i="11"/>
  <c r="I21" i="11"/>
  <c r="H118" i="11"/>
  <c r="I118" i="11"/>
  <c r="H266" i="11"/>
  <c r="I266" i="11"/>
  <c r="D266" i="17" s="1"/>
  <c r="I260" i="11"/>
  <c r="D260" i="17" s="1"/>
  <c r="H260" i="11"/>
  <c r="I4" i="11"/>
  <c r="H4" i="11"/>
  <c r="I259" i="11"/>
  <c r="H259" i="11"/>
  <c r="I163" i="11"/>
  <c r="D163" i="17" s="1"/>
  <c r="H163" i="11"/>
  <c r="I99" i="11"/>
  <c r="D99" i="17" s="1"/>
  <c r="H99" i="11"/>
  <c r="H56" i="11"/>
  <c r="I56" i="11"/>
  <c r="H53" i="11"/>
  <c r="I53" i="11"/>
  <c r="I148" i="11"/>
  <c r="D148" i="17" s="1"/>
  <c r="H148" i="11"/>
  <c r="I211" i="11"/>
  <c r="H211" i="11"/>
  <c r="H162" i="11"/>
  <c r="I162" i="11"/>
  <c r="H86" i="11"/>
  <c r="I86" i="11"/>
  <c r="H288" i="11"/>
  <c r="I288" i="11"/>
  <c r="D288" i="17" s="1"/>
  <c r="H256" i="11"/>
  <c r="I256" i="11"/>
  <c r="D256" i="17" s="1"/>
  <c r="H32" i="11"/>
  <c r="I32" i="11"/>
  <c r="H287" i="11"/>
  <c r="I287" i="11"/>
  <c r="H159" i="11"/>
  <c r="I159" i="11"/>
  <c r="D159" i="17" s="1"/>
  <c r="H248" i="11"/>
  <c r="I248" i="11"/>
  <c r="D248" i="17" s="1"/>
  <c r="H88" i="11"/>
  <c r="I88" i="11"/>
  <c r="H74" i="11"/>
  <c r="I74" i="11"/>
  <c r="I244" i="11"/>
  <c r="D244" i="17" s="1"/>
  <c r="H244" i="11"/>
  <c r="I275" i="11"/>
  <c r="D275" i="17" s="1"/>
  <c r="H275" i="11"/>
  <c r="H106" i="11"/>
  <c r="I106" i="11"/>
  <c r="H157" i="11"/>
  <c r="I157" i="11"/>
  <c r="D157" i="17" s="1"/>
  <c r="I220" i="11"/>
  <c r="H220" i="11"/>
  <c r="I188" i="11"/>
  <c r="D188" i="17" s="1"/>
  <c r="H188" i="11"/>
  <c r="I60" i="11"/>
  <c r="H60" i="11"/>
  <c r="I251" i="11"/>
  <c r="H251" i="11"/>
  <c r="I219" i="11"/>
  <c r="D219" i="17" s="1"/>
  <c r="H219" i="11"/>
  <c r="I155" i="11"/>
  <c r="D155" i="17" s="1"/>
  <c r="H155" i="11"/>
  <c r="D194" i="17"/>
  <c r="J278" i="11"/>
  <c r="J206" i="11"/>
  <c r="J142" i="11"/>
  <c r="K142" i="11" s="1"/>
  <c r="J14" i="11"/>
  <c r="J234" i="11"/>
  <c r="K234" i="11" s="1"/>
  <c r="D170" i="17"/>
  <c r="D106" i="17"/>
  <c r="J285" i="11"/>
  <c r="J269" i="11"/>
  <c r="J253" i="11"/>
  <c r="J221" i="11"/>
  <c r="J205" i="11"/>
  <c r="J189" i="11"/>
  <c r="J173" i="11"/>
  <c r="J141" i="11"/>
  <c r="J125" i="11"/>
  <c r="J109" i="11"/>
  <c r="K109" i="11" s="1"/>
  <c r="J93" i="11"/>
  <c r="K93" i="11" s="1"/>
  <c r="D77" i="17"/>
  <c r="J61" i="11"/>
  <c r="K61" i="11" s="1"/>
  <c r="D45" i="17"/>
  <c r="J29" i="11"/>
  <c r="J13" i="11"/>
  <c r="J284" i="11"/>
  <c r="D268" i="17"/>
  <c r="J252" i="11"/>
  <c r="J236" i="11"/>
  <c r="K236" i="11" s="1"/>
  <c r="D220" i="17"/>
  <c r="J204" i="11"/>
  <c r="K204" i="11" s="1"/>
  <c r="J172" i="11"/>
  <c r="J156" i="11"/>
  <c r="J124" i="11"/>
  <c r="J108" i="11"/>
  <c r="J92" i="11"/>
  <c r="J76" i="11"/>
  <c r="D60" i="17"/>
  <c r="J44" i="11"/>
  <c r="J28" i="11"/>
  <c r="J283" i="11"/>
  <c r="K283" i="11" s="1"/>
  <c r="J267" i="11"/>
  <c r="K267" i="11" s="1"/>
  <c r="D251" i="17"/>
  <c r="D235" i="17"/>
  <c r="J203" i="11"/>
  <c r="J187" i="11"/>
  <c r="D171" i="17"/>
  <c r="J139" i="11"/>
  <c r="K139" i="11" s="1"/>
  <c r="J123" i="11"/>
  <c r="J107" i="11"/>
  <c r="J91" i="11"/>
  <c r="J75" i="11"/>
  <c r="J59" i="11"/>
  <c r="J43" i="11"/>
  <c r="J27" i="11"/>
  <c r="D11" i="17"/>
  <c r="J258" i="11"/>
  <c r="K258" i="11" s="1"/>
  <c r="J66" i="11"/>
  <c r="K66" i="11" s="1"/>
  <c r="J270" i="11"/>
  <c r="J78" i="11"/>
  <c r="J42" i="11"/>
  <c r="J214" i="11"/>
  <c r="D54" i="17"/>
  <c r="D178" i="17"/>
  <c r="J114" i="11"/>
  <c r="K114" i="11" s="1"/>
  <c r="J50" i="11"/>
  <c r="D262" i="17"/>
  <c r="J38" i="11"/>
  <c r="K38" i="11" s="1"/>
  <c r="J254" i="11"/>
  <c r="K254" i="11" s="1"/>
  <c r="J190" i="11"/>
  <c r="K190" i="11" s="1"/>
  <c r="J62" i="11"/>
  <c r="D218" i="17"/>
  <c r="J154" i="11"/>
  <c r="J90" i="11"/>
  <c r="K90" i="11" s="1"/>
  <c r="D26" i="17"/>
  <c r="D281" i="17"/>
  <c r="J265" i="11"/>
  <c r="K265" i="11" s="1"/>
  <c r="J249" i="11"/>
  <c r="K249" i="11" s="1"/>
  <c r="J233" i="11"/>
  <c r="J217" i="11"/>
  <c r="J201" i="11"/>
  <c r="D169" i="17"/>
  <c r="J153" i="11"/>
  <c r="K153" i="11" s="1"/>
  <c r="J137" i="11"/>
  <c r="K137" i="11" s="1"/>
  <c r="J121" i="11"/>
  <c r="K121" i="11" s="1"/>
  <c r="D105" i="17"/>
  <c r="J89" i="11"/>
  <c r="J57" i="11"/>
  <c r="K57" i="11" s="1"/>
  <c r="J41" i="11"/>
  <c r="J25" i="11"/>
  <c r="J9" i="11"/>
  <c r="D280" i="17"/>
  <c r="J264" i="11"/>
  <c r="J216" i="11"/>
  <c r="D200" i="17"/>
  <c r="J184" i="11"/>
  <c r="J168" i="11"/>
  <c r="K168" i="11" s="1"/>
  <c r="J152" i="11"/>
  <c r="K152" i="11" s="1"/>
  <c r="D136" i="17"/>
  <c r="D88" i="17"/>
  <c r="D56" i="17"/>
  <c r="D40" i="17"/>
  <c r="D24" i="17"/>
  <c r="D8" i="17"/>
  <c r="D279" i="17"/>
  <c r="J247" i="11"/>
  <c r="J231" i="11"/>
  <c r="J215" i="11"/>
  <c r="J199" i="11"/>
  <c r="K199" i="11" s="1"/>
  <c r="J183" i="11"/>
  <c r="J167" i="11"/>
  <c r="J151" i="11"/>
  <c r="J135" i="11"/>
  <c r="J119" i="11"/>
  <c r="J103" i="11"/>
  <c r="J87" i="11"/>
  <c r="K87" i="11" s="1"/>
  <c r="J55" i="11"/>
  <c r="J39" i="11"/>
  <c r="J23" i="11"/>
  <c r="D7" i="17"/>
  <c r="J102" i="11"/>
  <c r="K102" i="11" s="1"/>
  <c r="D182" i="17"/>
  <c r="J22" i="11"/>
  <c r="J226" i="11"/>
  <c r="D162" i="17"/>
  <c r="J98" i="11"/>
  <c r="J34" i="11"/>
  <c r="J230" i="11"/>
  <c r="D118" i="17"/>
  <c r="J6" i="11"/>
  <c r="J238" i="11"/>
  <c r="D174" i="17"/>
  <c r="J110" i="11"/>
  <c r="J46" i="11"/>
  <c r="J202" i="11"/>
  <c r="J138" i="11"/>
  <c r="D74" i="17"/>
  <c r="J10" i="11"/>
  <c r="D277" i="17"/>
  <c r="J261" i="11"/>
  <c r="J245" i="11"/>
  <c r="J229" i="11"/>
  <c r="J213" i="11"/>
  <c r="J197" i="11"/>
  <c r="K197" i="11" s="1"/>
  <c r="J181" i="11"/>
  <c r="K181" i="11" s="1"/>
  <c r="J165" i="11"/>
  <c r="D149" i="17"/>
  <c r="J133" i="11"/>
  <c r="J117" i="11"/>
  <c r="J101" i="11"/>
  <c r="J85" i="11"/>
  <c r="J69" i="11"/>
  <c r="K69" i="11" s="1"/>
  <c r="D53" i="17"/>
  <c r="J37" i="11"/>
  <c r="K37" i="11" s="1"/>
  <c r="D21" i="17"/>
  <c r="J5" i="11"/>
  <c r="K5" i="11" s="1"/>
  <c r="J276" i="11"/>
  <c r="J228" i="11"/>
  <c r="K228" i="11" s="1"/>
  <c r="J196" i="11"/>
  <c r="K196" i="11" s="1"/>
  <c r="D180" i="17"/>
  <c r="J164" i="11"/>
  <c r="J132" i="11"/>
  <c r="J116" i="11"/>
  <c r="J100" i="11"/>
  <c r="K100" i="11" s="1"/>
  <c r="J84" i="11"/>
  <c r="J68" i="11"/>
  <c r="K68" i="11" s="1"/>
  <c r="J52" i="11"/>
  <c r="J36" i="11"/>
  <c r="K36" i="11" s="1"/>
  <c r="J20" i="11"/>
  <c r="D4" i="17"/>
  <c r="D259" i="17"/>
  <c r="J243" i="11"/>
  <c r="J227" i="11"/>
  <c r="D211" i="17"/>
  <c r="J195" i="11"/>
  <c r="K195" i="11" s="1"/>
  <c r="J179" i="11"/>
  <c r="J147" i="11"/>
  <c r="J131" i="11"/>
  <c r="K131" i="11" s="1"/>
  <c r="J115" i="11"/>
  <c r="D83" i="17"/>
  <c r="J67" i="11"/>
  <c r="K67" i="11" s="1"/>
  <c r="J51" i="11"/>
  <c r="J35" i="11"/>
  <c r="J246" i="11"/>
  <c r="K246" i="11" s="1"/>
  <c r="J130" i="11"/>
  <c r="K130" i="11" s="1"/>
  <c r="J70" i="11"/>
  <c r="K70" i="11" s="1"/>
  <c r="J166" i="11"/>
  <c r="D134" i="17"/>
  <c r="D274" i="17"/>
  <c r="D210" i="17"/>
  <c r="J146" i="11"/>
  <c r="J82" i="11"/>
  <c r="K82" i="11" s="1"/>
  <c r="J198" i="11"/>
  <c r="K198" i="11" s="1"/>
  <c r="D86" i="17"/>
  <c r="D286" i="17"/>
  <c r="J222" i="11"/>
  <c r="D158" i="17"/>
  <c r="J94" i="11"/>
  <c r="J250" i="11"/>
  <c r="J122" i="11"/>
  <c r="K122" i="11" s="1"/>
  <c r="D58" i="17"/>
  <c r="D273" i="17"/>
  <c r="J257" i="11"/>
  <c r="J241" i="11"/>
  <c r="J225" i="11"/>
  <c r="J209" i="11"/>
  <c r="K209" i="11" s="1"/>
  <c r="J193" i="11"/>
  <c r="D177" i="17"/>
  <c r="J161" i="11"/>
  <c r="K161" i="11" s="1"/>
  <c r="J145" i="11"/>
  <c r="J129" i="11"/>
  <c r="J113" i="11"/>
  <c r="J97" i="11"/>
  <c r="J65" i="11"/>
  <c r="D49" i="17"/>
  <c r="J33" i="11"/>
  <c r="K33" i="11" s="1"/>
  <c r="D17" i="17"/>
  <c r="J272" i="11"/>
  <c r="J240" i="11"/>
  <c r="K240" i="11" s="1"/>
  <c r="J224" i="11"/>
  <c r="K224" i="11" s="1"/>
  <c r="J208" i="11"/>
  <c r="J192" i="11"/>
  <c r="J176" i="11"/>
  <c r="J160" i="11"/>
  <c r="J144" i="11"/>
  <c r="J128" i="11"/>
  <c r="K128" i="11" s="1"/>
  <c r="J112" i="11"/>
  <c r="J96" i="11"/>
  <c r="K96" i="11" s="1"/>
  <c r="J80" i="11"/>
  <c r="J64" i="11"/>
  <c r="K64" i="11" s="1"/>
  <c r="D32" i="17"/>
  <c r="D287" i="17"/>
  <c r="J271" i="11"/>
  <c r="J255" i="11"/>
  <c r="J239" i="11"/>
  <c r="K239" i="11" s="1"/>
  <c r="J223" i="11"/>
  <c r="K223" i="11" s="1"/>
  <c r="D207" i="17"/>
  <c r="J191" i="11"/>
  <c r="D175" i="17"/>
  <c r="J143" i="11"/>
  <c r="J127" i="11"/>
  <c r="J111" i="11"/>
  <c r="K111" i="11" s="1"/>
  <c r="J95" i="11"/>
  <c r="K95" i="11" s="1"/>
  <c r="J79" i="11"/>
  <c r="J63" i="11"/>
  <c r="J47" i="11"/>
  <c r="J31" i="11"/>
  <c r="K31" i="11" s="1"/>
  <c r="D3" i="17"/>
  <c r="K103" i="11"/>
  <c r="K39" i="11"/>
  <c r="K23" i="11"/>
  <c r="K278" i="11"/>
  <c r="K206" i="11"/>
  <c r="K78" i="11"/>
  <c r="K285" i="11"/>
  <c r="K253" i="11"/>
  <c r="K221" i="11"/>
  <c r="K189" i="11"/>
  <c r="K125" i="11"/>
  <c r="K13" i="11"/>
  <c r="K156" i="11"/>
  <c r="K124" i="11"/>
  <c r="K44" i="11"/>
  <c r="K28" i="11"/>
  <c r="K203" i="11"/>
  <c r="K187" i="11"/>
  <c r="K75" i="11"/>
  <c r="K43" i="11"/>
  <c r="K50" i="11"/>
  <c r="K154" i="11"/>
  <c r="K217" i="11"/>
  <c r="K201" i="11"/>
  <c r="K89" i="11"/>
  <c r="K41" i="11"/>
  <c r="K9" i="11"/>
  <c r="K247" i="11"/>
  <c r="K231" i="11"/>
  <c r="K215" i="11"/>
  <c r="K167" i="11"/>
  <c r="K151" i="11"/>
  <c r="K135" i="11"/>
  <c r="K119" i="11"/>
  <c r="K22" i="11"/>
  <c r="K226" i="11"/>
  <c r="K98" i="11"/>
  <c r="K34" i="11"/>
  <c r="K230" i="11"/>
  <c r="K6" i="11"/>
  <c r="K46" i="11"/>
  <c r="K202" i="11"/>
  <c r="K138" i="11"/>
  <c r="K10" i="11"/>
  <c r="K245" i="11"/>
  <c r="K229" i="11"/>
  <c r="K213" i="11"/>
  <c r="K117" i="11"/>
  <c r="K101" i="11"/>
  <c r="K85" i="11"/>
  <c r="K276" i="11"/>
  <c r="K132" i="11"/>
  <c r="K116" i="11"/>
  <c r="K20" i="11"/>
  <c r="K179" i="11"/>
  <c r="K147" i="11"/>
  <c r="K51" i="11"/>
  <c r="K35" i="11"/>
  <c r="K270" i="11"/>
  <c r="K14" i="11"/>
  <c r="K42" i="11"/>
  <c r="K269" i="11"/>
  <c r="K141" i="11"/>
  <c r="K29" i="11"/>
  <c r="K284" i="11"/>
  <c r="K172" i="11"/>
  <c r="K108" i="11"/>
  <c r="K91" i="11"/>
  <c r="K59" i="11"/>
  <c r="K27" i="11"/>
  <c r="K233" i="11"/>
  <c r="K264" i="11"/>
  <c r="K184" i="11"/>
  <c r="K146" i="11"/>
  <c r="K222" i="11"/>
  <c r="K94" i="11"/>
  <c r="K257" i="11"/>
  <c r="K241" i="11"/>
  <c r="K145" i="11"/>
  <c r="K129" i="11"/>
  <c r="K113" i="11"/>
  <c r="K97" i="11"/>
  <c r="K65" i="11"/>
  <c r="K272" i="11"/>
  <c r="K208" i="11"/>
  <c r="K176" i="11"/>
  <c r="K160" i="11"/>
  <c r="K144" i="11"/>
  <c r="K112" i="11"/>
  <c r="K271" i="11"/>
  <c r="K255" i="11"/>
  <c r="K191" i="11"/>
  <c r="K143" i="11"/>
  <c r="K127" i="11"/>
  <c r="K79" i="11"/>
  <c r="K63" i="11"/>
  <c r="K47" i="11"/>
  <c r="K52" i="11" l="1"/>
  <c r="K193" i="11"/>
  <c r="K25" i="11"/>
  <c r="K173" i="11"/>
  <c r="K80" i="11"/>
  <c r="D80" i="16" s="1"/>
  <c r="K205" i="11"/>
  <c r="K227" i="11"/>
  <c r="K164" i="11"/>
  <c r="K165" i="11"/>
  <c r="K166" i="11"/>
  <c r="K76" i="11"/>
  <c r="K250" i="11"/>
  <c r="K115" i="11"/>
  <c r="K183" i="11"/>
  <c r="D183" i="16" s="1"/>
  <c r="K107" i="11"/>
  <c r="K92" i="11"/>
  <c r="K55" i="11"/>
  <c r="K252" i="11"/>
  <c r="K243" i="11"/>
  <c r="K84" i="11"/>
  <c r="K261" i="11"/>
  <c r="D261" i="16" s="1"/>
  <c r="K238" i="11"/>
  <c r="D238" i="16" s="1"/>
  <c r="K123" i="11"/>
  <c r="J289" i="11"/>
  <c r="K133" i="11"/>
  <c r="K110" i="11"/>
  <c r="D110" i="16" s="1"/>
  <c r="K216" i="11"/>
  <c r="K62" i="11"/>
  <c r="K214" i="11"/>
  <c r="K192" i="11"/>
  <c r="K225" i="11"/>
  <c r="I289" i="11"/>
  <c r="D255" i="16"/>
  <c r="D224" i="16"/>
  <c r="D184" i="16"/>
  <c r="D254" i="16"/>
  <c r="D93" i="16"/>
  <c r="D66" i="16"/>
  <c r="D147" i="16"/>
  <c r="D132" i="16"/>
  <c r="D117" i="16"/>
  <c r="D22" i="16"/>
  <c r="D47" i="16"/>
  <c r="D223" i="16"/>
  <c r="D128" i="16"/>
  <c r="D36" i="16"/>
  <c r="D196" i="16"/>
  <c r="D151" i="16"/>
  <c r="D57" i="16"/>
  <c r="D284" i="16"/>
  <c r="D227" i="16"/>
  <c r="D116" i="16"/>
  <c r="D164" i="16"/>
  <c r="D37" i="16"/>
  <c r="D85" i="16"/>
  <c r="D165" i="16"/>
  <c r="D229" i="16"/>
  <c r="D138" i="16"/>
  <c r="D46" i="16"/>
  <c r="D230" i="16"/>
  <c r="D98" i="16"/>
  <c r="D119" i="16"/>
  <c r="D247" i="16"/>
  <c r="D168" i="16"/>
  <c r="D9" i="16"/>
  <c r="D137" i="16"/>
  <c r="D217" i="16"/>
  <c r="D154" i="16"/>
  <c r="D190" i="16"/>
  <c r="D50" i="16"/>
  <c r="D43" i="16"/>
  <c r="D107" i="16"/>
  <c r="D187" i="16"/>
  <c r="D267" i="16"/>
  <c r="D28" i="16"/>
  <c r="D76" i="16"/>
  <c r="D124" i="16"/>
  <c r="D13" i="16"/>
  <c r="D189" i="16"/>
  <c r="D253" i="16"/>
  <c r="D206" i="16"/>
  <c r="D278" i="16"/>
  <c r="D102" i="16"/>
  <c r="D39" i="16"/>
  <c r="D87" i="16"/>
  <c r="D111" i="16"/>
  <c r="D96" i="16"/>
  <c r="D113" i="16"/>
  <c r="D82" i="16"/>
  <c r="D265" i="16"/>
  <c r="D108" i="16"/>
  <c r="D29" i="16"/>
  <c r="D246" i="16"/>
  <c r="D195" i="16"/>
  <c r="D100" i="16"/>
  <c r="D197" i="16"/>
  <c r="D215" i="16"/>
  <c r="D234" i="16"/>
  <c r="D271" i="16"/>
  <c r="D129" i="16"/>
  <c r="D146" i="16"/>
  <c r="D269" i="16"/>
  <c r="D35" i="16"/>
  <c r="D84" i="16"/>
  <c r="D31" i="16"/>
  <c r="D95" i="16"/>
  <c r="D191" i="16"/>
  <c r="D112" i="16"/>
  <c r="D176" i="16"/>
  <c r="D240" i="16"/>
  <c r="D33" i="16"/>
  <c r="D161" i="16"/>
  <c r="D209" i="16"/>
  <c r="D122" i="16"/>
  <c r="D94" i="16"/>
  <c r="D264" i="16"/>
  <c r="D121" i="16"/>
  <c r="D233" i="16"/>
  <c r="D90" i="16"/>
  <c r="D114" i="16"/>
  <c r="D59" i="16"/>
  <c r="D139" i="16"/>
  <c r="D172" i="16"/>
  <c r="D236" i="16"/>
  <c r="D61" i="16"/>
  <c r="D109" i="16"/>
  <c r="D14" i="16"/>
  <c r="D270" i="16"/>
  <c r="D258" i="16"/>
  <c r="D67" i="16"/>
  <c r="D131" i="16"/>
  <c r="D179" i="16"/>
  <c r="D20" i="16"/>
  <c r="D228" i="16"/>
  <c r="D101" i="16"/>
  <c r="D133" i="16"/>
  <c r="D213" i="16"/>
  <c r="D166" i="16"/>
  <c r="D231" i="16"/>
  <c r="D216" i="16"/>
  <c r="D41" i="16"/>
  <c r="D214" i="16"/>
  <c r="D123" i="16"/>
  <c r="D92" i="16"/>
  <c r="D143" i="16"/>
  <c r="D64" i="16"/>
  <c r="D160" i="16"/>
  <c r="D65" i="16"/>
  <c r="D153" i="16"/>
  <c r="D204" i="16"/>
  <c r="D141" i="16"/>
  <c r="D142" i="16"/>
  <c r="D68" i="16"/>
  <c r="D276" i="16"/>
  <c r="D144" i="16"/>
  <c r="D97" i="16"/>
  <c r="D241" i="16"/>
  <c r="D198" i="16"/>
  <c r="D173" i="16"/>
  <c r="D52" i="16"/>
  <c r="D63" i="16"/>
  <c r="D127" i="16"/>
  <c r="D239" i="16"/>
  <c r="D208" i="16"/>
  <c r="D79" i="16"/>
  <c r="D192" i="16"/>
  <c r="D272" i="16"/>
  <c r="D145" i="16"/>
  <c r="D193" i="16"/>
  <c r="D257" i="16"/>
  <c r="D250" i="16"/>
  <c r="D222" i="16"/>
  <c r="D25" i="16"/>
  <c r="D27" i="16"/>
  <c r="D91" i="16"/>
  <c r="D252" i="16"/>
  <c r="D205" i="16"/>
  <c r="D42" i="16"/>
  <c r="D51" i="16"/>
  <c r="D115" i="16"/>
  <c r="D243" i="16"/>
  <c r="D5" i="16"/>
  <c r="D69" i="16"/>
  <c r="D181" i="16"/>
  <c r="D245" i="16"/>
  <c r="D10" i="16"/>
  <c r="D202" i="16"/>
  <c r="D6" i="16"/>
  <c r="D34" i="16"/>
  <c r="D226" i="16"/>
  <c r="D135" i="16"/>
  <c r="D167" i="16"/>
  <c r="D199" i="16"/>
  <c r="D152" i="16"/>
  <c r="D89" i="16"/>
  <c r="D201" i="16"/>
  <c r="D249" i="16"/>
  <c r="D38" i="16"/>
  <c r="D75" i="16"/>
  <c r="D203" i="16"/>
  <c r="D283" i="16"/>
  <c r="D44" i="16"/>
  <c r="D156" i="16"/>
  <c r="D125" i="16"/>
  <c r="D221" i="16"/>
  <c r="D285" i="16"/>
  <c r="D78" i="16"/>
  <c r="D70" i="16"/>
  <c r="D130" i="16"/>
  <c r="D23" i="16"/>
  <c r="D55" i="16"/>
  <c r="D103" i="16"/>
  <c r="H289" i="11"/>
  <c r="D289" i="17"/>
  <c r="F289" i="11"/>
  <c r="D62" i="16" l="1"/>
  <c r="K289" i="11"/>
  <c r="D225" i="16"/>
  <c r="D289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<sst xmlns="http://schemas.openxmlformats.org/spreadsheetml/2006/main" count="6428" uniqueCount="345">
  <si>
    <t>GKZ</t>
  </si>
  <si>
    <t>Gemeindename</t>
  </si>
  <si>
    <t>Bezirk</t>
  </si>
  <si>
    <t>Graz</t>
  </si>
  <si>
    <t>Frauental an der Laßnitz</t>
  </si>
  <si>
    <t>Deutschlandsberg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</si>
  <si>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</si>
  <si>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</si>
  <si>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</si>
  <si>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</si>
  <si>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</si>
  <si>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</si>
  <si>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Eibiswald</t>
  </si>
  <si>
    <t>Groß Sankt Florian</t>
  </si>
  <si>
    <t>Sankt Martin im Sulmtal</t>
  </si>
  <si>
    <t>Sankt Stefan ob Stainz</t>
  </si>
  <si>
    <t xml:space="preserve">Bad Schwanberg </t>
  </si>
  <si>
    <t>Stainz</t>
  </si>
  <si>
    <t>Wies</t>
  </si>
  <si>
    <t>Feldkirchen bei Graz</t>
  </si>
  <si>
    <t>Graz-Umgebung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</si>
  <si>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</si>
  <si>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</si>
  <si>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</si>
  <si>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</si>
  <si>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</si>
  <si>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</si>
  <si>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</si>
  <si>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</si>
  <si>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</si>
  <si>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</si>
  <si>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</si>
  <si>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</si>
  <si>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</si>
  <si>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</si>
  <si>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</si>
  <si>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</si>
  <si>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</si>
  <si>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</si>
  <si>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</si>
  <si>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</si>
  <si>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</si>
  <si>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</si>
  <si>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</si>
  <si>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</si>
  <si>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</si>
  <si>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 xml:space="preserve">Eggersdorf bei Graz 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</si>
  <si>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</si>
  <si>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</si>
  <si>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</si>
  <si>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</si>
  <si>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</si>
  <si>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</si>
  <si>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</si>
  <si>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</si>
  <si>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</si>
  <si>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</si>
  <si>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Leibnitz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</si>
  <si>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</si>
  <si>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</si>
  <si>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</si>
  <si>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</si>
  <si>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</si>
  <si>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</si>
  <si>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</si>
  <si>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</si>
  <si>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</si>
  <si>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</si>
  <si>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</si>
  <si>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</si>
  <si>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</si>
  <si>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</si>
  <si>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</si>
  <si>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</si>
  <si>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</si>
  <si>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</si>
  <si>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</si>
  <si>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</si>
  <si>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</si>
  <si>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Leutschach an der Weinstraße</t>
  </si>
  <si>
    <t>Sankt Georgen an der Stiefing</t>
  </si>
  <si>
    <t>Schwarzautal</t>
  </si>
  <si>
    <t>Wildon</t>
  </si>
  <si>
    <t>Sankt Veit in der Südsteiermark</t>
  </si>
  <si>
    <t>Straß in Steiermark</t>
  </si>
  <si>
    <t>Eisenerz</t>
  </si>
  <si>
    <t>Leoben</t>
  </si>
  <si>
    <t>Kalwang</t>
  </si>
  <si>
    <t>Kammern im Liesingtal</t>
  </si>
  <si>
    <t>Kraubath an der Mur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</si>
  <si>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</si>
  <si>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</si>
  <si>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</si>
  <si>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</si>
  <si>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</si>
  <si>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</si>
  <si>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</si>
  <si>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</si>
  <si>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</si>
  <si>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</si>
  <si>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</si>
  <si>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</si>
  <si>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Liezen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</si>
  <si>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</si>
  <si>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</si>
  <si>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</si>
  <si>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</si>
  <si>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</si>
  <si>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</si>
  <si>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</si>
  <si>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</si>
  <si>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</si>
  <si>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</si>
  <si>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</si>
  <si>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</si>
  <si>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</si>
  <si>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</si>
  <si>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</si>
  <si>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</si>
  <si>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</si>
  <si>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</si>
  <si>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</si>
  <si>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</si>
  <si>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</si>
  <si>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</si>
  <si>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</si>
  <si>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</si>
  <si>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</si>
  <si>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</si>
  <si>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</si>
  <si>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</si>
  <si>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Murau</t>
  </si>
  <si>
    <t>Niederwölz</t>
  </si>
  <si>
    <t>Sankt Peter am Kammersberg</t>
  </si>
  <si>
    <t>Schöder</t>
  </si>
  <si>
    <t>Krakau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</si>
  <si>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</si>
  <si>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</si>
  <si>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</si>
  <si>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</si>
  <si>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</si>
  <si>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</si>
  <si>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</si>
  <si>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</si>
  <si>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</si>
  <si>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Voitsberg</t>
  </si>
  <si>
    <t>Ligist</t>
  </si>
  <si>
    <t>Mooskirchen</t>
  </si>
  <si>
    <t>Rosental an der Kainach</t>
  </si>
  <si>
    <t>Sankt Martin am Wöllmißberg</t>
  </si>
  <si>
    <t>Stallhofen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</si>
  <si>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</si>
  <si>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</si>
  <si>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</si>
  <si>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</si>
  <si>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</si>
  <si>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</si>
  <si>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</si>
  <si>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</si>
  <si>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</si>
  <si>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Weiz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</si>
  <si>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</si>
  <si>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</si>
  <si>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</si>
  <si>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</si>
  <si>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</si>
  <si>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</si>
  <si>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</si>
  <si>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</si>
  <si>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</si>
  <si>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</si>
  <si>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</si>
  <si>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</si>
  <si>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</si>
  <si>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Sankt Kathrein am Hauenstein</t>
  </si>
  <si>
    <t>Sankt Kathrein am Offenegg</t>
  </si>
  <si>
    <t>Sankt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</si>
  <si>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</si>
  <si>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</si>
  <si>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</si>
  <si>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</si>
  <si>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</si>
  <si>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</si>
  <si>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 xml:space="preserve">Gersdorf an der Feistritz 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</si>
  <si>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</si>
  <si>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</si>
  <si>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</si>
  <si>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</si>
  <si>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</si>
  <si>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</si>
  <si>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Fohnsdorf</t>
  </si>
  <si>
    <t>Murtal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</si>
  <si>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</si>
  <si>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</si>
  <si>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</si>
  <si>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</si>
  <si>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</si>
  <si>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</si>
  <si>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</si>
  <si>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</si>
  <si>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</si>
  <si>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</si>
  <si>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</si>
  <si>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</si>
  <si>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 xml:space="preserve">Obdach 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</si>
  <si>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</si>
  <si>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</si>
  <si>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</si>
  <si>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</si>
  <si>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</si>
  <si>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</si>
  <si>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</si>
  <si>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Bruck-Mürzzuschlag</t>
  </si>
  <si>
    <t>Krieglach</t>
  </si>
  <si>
    <t>Langenwang</t>
  </si>
  <si>
    <t>Pernegg an der Mur</t>
  </si>
  <si>
    <t>Sankt Lorenzen im Mürztal</t>
  </si>
  <si>
    <t xml:space="preserve">Spital am Semmering 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</si>
  <si>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</si>
  <si>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</si>
  <si>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</si>
  <si>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</si>
  <si>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</si>
  <si>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</si>
  <si>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</si>
  <si>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</si>
  <si>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</si>
  <si>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</si>
  <si>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</si>
  <si>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</si>
  <si>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</si>
  <si>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</si>
  <si>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Hartberg-Fürstenfeld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</si>
  <si>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</si>
  <si>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</si>
  <si>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</si>
  <si>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</si>
  <si>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</si>
  <si>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</si>
  <si>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</si>
  <si>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Hartberg-Umgebung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</si>
  <si>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</si>
  <si>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</si>
  <si>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</si>
  <si>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</si>
  <si>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</si>
  <si>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</si>
  <si>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</si>
  <si>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</si>
  <si>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</si>
  <si>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</si>
  <si>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</si>
  <si>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</si>
  <si>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 xml:space="preserve">Dechantskirchen 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</si>
  <si>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</si>
  <si>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</si>
  <si>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</si>
  <si>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</si>
  <si>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</si>
  <si>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</si>
  <si>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</si>
  <si>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</si>
  <si>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</si>
  <si>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</si>
  <si>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</si>
  <si>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</si>
  <si>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</si>
  <si>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</si>
  <si>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</si>
  <si>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Südoststeiermark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</si>
  <si>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</si>
  <si>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</si>
  <si>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</si>
  <si>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</si>
  <si>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</si>
  <si>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</si>
  <si>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</si>
  <si>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</si>
  <si>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 xml:space="preserve">Bad Gleichenberg </t>
  </si>
  <si>
    <t>Bad Radkersburg</t>
  </si>
  <si>
    <t>Deutsch Goritz</t>
  </si>
  <si>
    <t xml:space="preserve">Fehring 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</si>
  <si>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</si>
  <si>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</si>
  <si>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</si>
  <si>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</si>
  <si>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</si>
  <si>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</si>
  <si>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</si>
  <si>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</si>
  <si>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</si>
  <si>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</si>
  <si>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</si>
  <si>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 xml:space="preserve">Straden </t>
  </si>
  <si>
    <t>Gesamtsummen</t>
  </si>
  <si>
    <t>Finanzkraft 2022
für das Jahr 2024</t>
  </si>
  <si>
    <t>Strukturfonds 2022</t>
  </si>
  <si>
    <t>§ 24 Z2 FAG; 2022</t>
  </si>
  <si>
    <t>§ 25 FAG; 2022</t>
  </si>
  <si>
    <t>FK Graz: Minus 30 Mio</t>
  </si>
  <si>
    <t>Finanzkraft 2022 für das HJ 2024</t>
  </si>
  <si>
    <t>Umlage FK</t>
  </si>
  <si>
    <t xml:space="preserve">Gesamtsummen </t>
  </si>
  <si>
    <t>Gutenberg</t>
  </si>
  <si>
    <t>Umlage § 4 StSPFLG</t>
  </si>
  <si>
    <t>Umlage § 4 StSPLFG</t>
  </si>
  <si>
    <t xml:space="preserve">Bezirk </t>
  </si>
  <si>
    <t xml:space="preserve">100% unbedeckte Auszahlungen </t>
  </si>
  <si>
    <t xml:space="preserve">40 % Unbedeckte Auszahlungen Schulassistenzgemeinden </t>
  </si>
  <si>
    <t>mtl Einbehalt ERT</t>
  </si>
  <si>
    <t>jährl.Einbehalt ERT</t>
  </si>
  <si>
    <t>Finanzkraft 2022 für das Jahr 2024</t>
  </si>
  <si>
    <t>Berechnung Aktontierung</t>
  </si>
  <si>
    <t xml:space="preserve">Gemeinde </t>
  </si>
  <si>
    <t>PLAN 2024</t>
  </si>
  <si>
    <t>IST 2024</t>
  </si>
  <si>
    <t>Vergleich IST/PLAN</t>
  </si>
  <si>
    <t xml:space="preserve"> § 4 StSPFLG Schulassistenzumlage Abteilung 6_PLAN 2024</t>
  </si>
  <si>
    <t xml:space="preserve"> § 4 StSPFLG Schulassistenzumlage Abteilung 6</t>
  </si>
  <si>
    <t>Finanzkraft in %</t>
  </si>
  <si>
    <t>Akontierung an Gemeinde im Jahr 2024</t>
  </si>
  <si>
    <t>Akontierung an Gemeinde laut IST 2024</t>
  </si>
  <si>
    <t>100% unbedeckte Auszahlungen PLAN 2024</t>
  </si>
  <si>
    <t>100% unbedeckte Auszahlungen IST 2024</t>
  </si>
  <si>
    <t>40% unbedeckte Auszahlungen IST 2024</t>
  </si>
  <si>
    <t>jährlicher Einbehalt Umlage § 4 StSPLFG</t>
  </si>
  <si>
    <t>Guthaben der Gemeinde /Forderung an Gemeinde (GESAMT)</t>
  </si>
  <si>
    <t>haushaltsinterne Vergütung</t>
  </si>
  <si>
    <t>Schlussrechnung GESAMT</t>
  </si>
  <si>
    <t>Anweisung der Gemeinde an Land § 4 Abs 3 S 5 StSPLFG</t>
  </si>
  <si>
    <t>Schlussrechnung § 4 StSPLFG Schulassistenzumlage 2024</t>
  </si>
  <si>
    <t>Guthaben (+) der Gemeinde /Forderung (-) an Gemeinde
Verrechnung § 4 Abs 5 StSPLFG durch Abteilung 7</t>
  </si>
  <si>
    <t>Guthaben (+) der Gemeinde /Forderung (-) an Gemeinde
Verrechnung § 4 Abs 6 StSPLFG durch Abteilung 6</t>
  </si>
  <si>
    <r>
      <t>haushaltsinterne Vergütung
VASt 419/75115</t>
    </r>
    <r>
      <rPr>
        <b/>
        <u/>
        <sz val="11"/>
        <color theme="1"/>
        <rFont val="Calibri"/>
        <family val="2"/>
        <scheme val="minor"/>
      </rPr>
      <t>9</t>
    </r>
  </si>
  <si>
    <t>Anweisung der Gemeinde (wenn Akontierung negativ)</t>
  </si>
  <si>
    <t xml:space="preserve">Akontierung </t>
  </si>
  <si>
    <t>Akontierung</t>
  </si>
  <si>
    <t>Akontierung jährlich</t>
  </si>
  <si>
    <t>§ 4 StSPLFG Schulassistenzumlage</t>
  </si>
  <si>
    <t xml:space="preserve">Akontierung § 4 Schulassistenzumlage </t>
  </si>
  <si>
    <t>Schlussre 2024</t>
  </si>
  <si>
    <t>Aufrollung 2024</t>
  </si>
  <si>
    <t>Veränderung</t>
  </si>
  <si>
    <t>Ergebnis</t>
  </si>
  <si>
    <t>haushaltsinterne Vergütung
VASt 419/751159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</si>
</sst>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€&quot;\ * #,##0.00_-;\-&quot;€&quot;\ * #,##0.00_-;_-&quot;€&quot;\ * &quot;-&quot;??_-;_-@_-"/>
    <numFmt numFmtId="164" formatCode="#,##0.00_ ;[Red]\-#,##0.00\ "/>
    <numFmt numFmtId="165" formatCode="#,##0.00;[Red]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006100"/>
      <name val="Calibri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u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3D9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7" borderId="0" applyNumberFormat="0" applyBorder="0" applyAlignment="0" applyProtection="0"/>
    <xf numFmtId="0" fontId="7" fillId="0" borderId="0"/>
    <xf numFmtId="0" fontId="9" fillId="6" borderId="0" applyNumberFormat="0" applyBorder="0" applyAlignment="0" applyProtection="0"/>
    <xf numFmtId="0" fontId="1" fillId="0" borderId="0"/>
  </cellStyleXfs>
  <cellXfs count="10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164" fontId="2" fillId="0" borderId="0" xfId="0" applyNumberFormat="1" applyFont="1"/>
    <xf numFmtId="164" fontId="0" fillId="0" borderId="0" xfId="0" applyNumberFormat="1"/>
    <xf numFmtId="164" fontId="4" fillId="3" borderId="0" xfId="0" applyNumberFormat="1" applyFont="1" applyFill="1" applyAlignment="1">
      <alignment horizontal="center"/>
    </xf>
    <xf numFmtId="164" fontId="3" fillId="0" borderId="0" xfId="0" applyNumberFormat="1" applyFont="1" applyAlignment="1">
      <alignment horizontal="center" vertical="center" wrapText="1"/>
    </xf>
    <xf numFmtId="164" fontId="3" fillId="2" borderId="0" xfId="1" applyNumberFormat="1" applyFont="1" applyFill="1" applyAlignment="1">
      <alignment horizontal="center" vertical="center" wrapText="1"/>
    </xf>
    <xf numFmtId="164" fontId="3" fillId="0" borderId="0" xfId="0" applyNumberFormat="1" applyFont="1"/>
    <xf numFmtId="10" fontId="0" fillId="0" borderId="1" xfId="2" applyNumberFormat="1" applyFont="1" applyFill="1" applyBorder="1"/>
    <xf numFmtId="0" fontId="0" fillId="0" borderId="2" xfId="0" applyBorder="1"/>
    <xf numFmtId="164" fontId="0" fillId="0" borderId="2" xfId="0" applyNumberFormat="1" applyBorder="1"/>
    <xf numFmtId="10" fontId="0" fillId="0" borderId="2" xfId="2" applyNumberFormat="1" applyFont="1" applyFill="1" applyBorder="1"/>
    <xf numFmtId="0" fontId="0" fillId="0" borderId="0" xfId="0" applyFill="1"/>
    <xf numFmtId="164" fontId="0" fillId="0" borderId="0" xfId="0" applyNumberFormat="1" applyFill="1"/>
    <xf numFmtId="0" fontId="8" fillId="0" borderId="0" xfId="4" applyNumberFormat="1" applyFont="1" applyFill="1"/>
    <xf numFmtId="49" fontId="8" fillId="0" borderId="0" xfId="4" applyNumberFormat="1" applyFont="1" applyFill="1"/>
    <xf numFmtId="0" fontId="8" fillId="0" borderId="0" xfId="3" applyNumberFormat="1" applyFont="1" applyFill="1" applyAlignment="1"/>
    <xf numFmtId="0" fontId="8" fillId="0" borderId="2" xfId="3" applyNumberFormat="1" applyFont="1" applyFill="1" applyBorder="1" applyAlignment="1"/>
    <xf numFmtId="0" fontId="7" fillId="0" borderId="0" xfId="4" applyNumberFormat="1" applyFont="1" applyFill="1" applyAlignment="1">
      <alignment horizontal="center"/>
    </xf>
    <xf numFmtId="0" fontId="12" fillId="0" borderId="0" xfId="5" applyNumberFormat="1" applyFont="1" applyFill="1" applyAlignment="1">
      <alignment horizontal="right"/>
    </xf>
    <xf numFmtId="0" fontId="12" fillId="0" borderId="2" xfId="5" applyNumberFormat="1" applyFont="1" applyFill="1" applyBorder="1" applyAlignment="1">
      <alignment horizontal="right"/>
    </xf>
    <xf numFmtId="0" fontId="10" fillId="0" borderId="0" xfId="4" applyNumberFormat="1" applyFont="1" applyFill="1"/>
    <xf numFmtId="164" fontId="3" fillId="0" borderId="0" xfId="0" applyNumberFormat="1" applyFont="1" applyFill="1" applyAlignment="1">
      <alignment horizontal="center" vertical="center" wrapText="1"/>
    </xf>
    <xf numFmtId="164" fontId="8" fillId="0" borderId="0" xfId="3" applyNumberFormat="1" applyFont="1" applyFill="1" applyAlignment="1"/>
    <xf numFmtId="164" fontId="8" fillId="0" borderId="2" xfId="3" applyNumberFormat="1" applyFont="1" applyFill="1" applyBorder="1" applyAlignment="1"/>
    <xf numFmtId="164" fontId="8" fillId="0" borderId="0" xfId="4" applyNumberFormat="1" applyFont="1" applyFill="1"/>
    <xf numFmtId="164" fontId="10" fillId="0" borderId="0" xfId="4" applyNumberFormat="1" applyFont="1" applyFill="1"/>
    <xf numFmtId="10" fontId="0" fillId="0" borderId="0" xfId="0" applyNumberFormat="1"/>
    <xf numFmtId="164" fontId="3" fillId="12" borderId="0" xfId="0" applyNumberFormat="1" applyFont="1" applyFill="1" applyAlignment="1">
      <alignment vertical="center"/>
    </xf>
    <xf numFmtId="164" fontId="3" fillId="13" borderId="0" xfId="0" applyNumberFormat="1" applyFont="1" applyFill="1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/>
    <xf numFmtId="10" fontId="0" fillId="0" borderId="0" xfId="0" applyNumberFormat="1" applyFill="1"/>
    <xf numFmtId="0" fontId="11" fillId="0" borderId="0" xfId="5" applyNumberFormat="1" applyFont="1" applyFill="1" applyAlignment="1">
      <alignment horizontal="center" vertical="center" wrapText="1"/>
    </xf>
    <xf numFmtId="0" fontId="10" fillId="0" borderId="0" xfId="3" applyNumberFormat="1" applyFont="1" applyFill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164" fontId="3" fillId="9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164" fontId="10" fillId="10" borderId="0" xfId="0" applyNumberFormat="1" applyFont="1" applyFill="1" applyAlignment="1">
      <alignment horizontal="center" vertical="center" wrapText="1"/>
    </xf>
    <xf numFmtId="165" fontId="0" fillId="0" borderId="0" xfId="0" applyNumberFormat="1"/>
    <xf numFmtId="165" fontId="0" fillId="0" borderId="2" xfId="0" applyNumberFormat="1" applyBorder="1"/>
    <xf numFmtId="165" fontId="3" fillId="4" borderId="0" xfId="0" applyNumberFormat="1" applyFont="1" applyFill="1" applyAlignment="1">
      <alignment horizontal="center" vertical="center" wrapText="1"/>
    </xf>
    <xf numFmtId="0" fontId="8" fillId="0" borderId="0" xfId="4" applyFont="1"/>
    <xf numFmtId="164" fontId="10" fillId="0" borderId="0" xfId="4" applyNumberFormat="1" applyFont="1"/>
    <xf numFmtId="0" fontId="10" fillId="0" borderId="0" xfId="4" applyFont="1"/>
    <xf numFmtId="164" fontId="8" fillId="0" borderId="0" xfId="4" applyNumberFormat="1" applyFont="1"/>
    <xf numFmtId="0" fontId="7" fillId="0" borderId="0" xfId="4" applyAlignment="1">
      <alignment horizontal="center"/>
    </xf>
    <xf numFmtId="49" fontId="8" fillId="0" borderId="0" xfId="4" applyNumberFormat="1" applyFont="1"/>
    <xf numFmtId="164" fontId="3" fillId="8" borderId="0" xfId="0" applyNumberFormat="1" applyFont="1" applyFill="1" applyAlignment="1">
      <alignment horizontal="center" vertical="center" wrapText="1"/>
    </xf>
    <xf numFmtId="164" fontId="3" fillId="14" borderId="0" xfId="0" applyNumberFormat="1" applyFont="1" applyFill="1" applyAlignment="1">
      <alignment horizontal="center" vertical="center" wrapText="1"/>
    </xf>
    <xf numFmtId="164" fontId="10" fillId="14" borderId="0" xfId="0" applyNumberFormat="1" applyFont="1" applyFill="1" applyAlignment="1">
      <alignment horizontal="center" vertical="center" wrapText="1"/>
    </xf>
    <xf numFmtId="165" fontId="3" fillId="14" borderId="0" xfId="0" applyNumberFormat="1" applyFont="1" applyFill="1" applyAlignment="1">
      <alignment horizontal="center" vertical="center" wrapText="1"/>
    </xf>
    <xf numFmtId="0" fontId="5" fillId="11" borderId="0" xfId="0" applyFont="1" applyFill="1" applyAlignment="1">
      <alignment horizontal="center" vertical="center"/>
    </xf>
    <xf numFmtId="164" fontId="3" fillId="12" borderId="0" xfId="0" applyNumberFormat="1" applyFont="1" applyFill="1" applyAlignment="1">
      <alignment horizontal="center" vertical="center" wrapText="1"/>
    </xf>
    <xf numFmtId="0" fontId="12" fillId="0" borderId="3" xfId="5" applyNumberFormat="1" applyFont="1" applyFill="1" applyBorder="1" applyAlignment="1">
      <alignment horizontal="right"/>
    </xf>
    <xf numFmtId="0" fontId="8" fillId="0" borderId="3" xfId="3" applyNumberFormat="1" applyFont="1" applyFill="1" applyBorder="1" applyAlignment="1"/>
    <xf numFmtId="164" fontId="0" fillId="0" borderId="3" xfId="0" applyNumberFormat="1" applyFill="1" applyBorder="1"/>
    <xf numFmtId="10" fontId="0" fillId="0" borderId="3" xfId="0" applyNumberFormat="1" applyFill="1" applyBorder="1"/>
    <xf numFmtId="4" fontId="0" fillId="0" borderId="3" xfId="0" applyNumberFormat="1" applyFill="1" applyBorder="1"/>
    <xf numFmtId="0" fontId="12" fillId="0" borderId="4" xfId="5" applyNumberFormat="1" applyFont="1" applyFill="1" applyBorder="1" applyAlignment="1">
      <alignment horizontal="right"/>
    </xf>
    <xf numFmtId="0" fontId="8" fillId="0" borderId="4" xfId="3" applyNumberFormat="1" applyFont="1" applyFill="1" applyBorder="1" applyAlignment="1"/>
    <xf numFmtId="164" fontId="0" fillId="0" borderId="4" xfId="0" applyNumberFormat="1" applyFill="1" applyBorder="1"/>
    <xf numFmtId="10" fontId="0" fillId="0" borderId="4" xfId="0" applyNumberFormat="1" applyFill="1" applyBorder="1"/>
    <xf numFmtId="4" fontId="0" fillId="0" borderId="4" xfId="0" applyNumberFormat="1" applyFill="1" applyBorder="1"/>
    <xf numFmtId="164" fontId="3" fillId="15" borderId="0" xfId="0" applyNumberFormat="1" applyFont="1" applyFill="1" applyBorder="1" applyAlignment="1">
      <alignment horizontal="center" vertical="center" wrapText="1"/>
    </xf>
    <xf numFmtId="164" fontId="3" fillId="15" borderId="6" xfId="0" applyNumberFormat="1" applyFont="1" applyFill="1" applyBorder="1" applyAlignment="1">
      <alignment horizontal="center" vertical="center" wrapText="1"/>
    </xf>
    <xf numFmtId="164" fontId="0" fillId="0" borderId="3" xfId="0" applyNumberFormat="1" applyBorder="1"/>
    <xf numFmtId="164" fontId="0" fillId="15" borderId="5" xfId="0" applyNumberFormat="1" applyFill="1" applyBorder="1"/>
    <xf numFmtId="164" fontId="0" fillId="15" borderId="3" xfId="0" applyNumberFormat="1" applyFill="1" applyBorder="1"/>
    <xf numFmtId="164" fontId="0" fillId="15" borderId="4" xfId="0" applyNumberFormat="1" applyFill="1" applyBorder="1"/>
    <xf numFmtId="164" fontId="3" fillId="15" borderId="0" xfId="0" applyNumberFormat="1" applyFont="1" applyFill="1"/>
    <xf numFmtId="164" fontId="0" fillId="12" borderId="3" xfId="0" applyNumberFormat="1" applyFill="1" applyBorder="1"/>
    <xf numFmtId="164" fontId="0" fillId="12" borderId="4" xfId="0" applyNumberFormat="1" applyFill="1" applyBorder="1"/>
    <xf numFmtId="164" fontId="3" fillId="12" borderId="0" xfId="0" applyNumberFormat="1" applyFont="1" applyFill="1"/>
    <xf numFmtId="164" fontId="10" fillId="12" borderId="0" xfId="0" applyNumberFormat="1" applyFont="1" applyFill="1" applyAlignment="1">
      <alignment horizontal="center" vertical="center" wrapText="1"/>
    </xf>
    <xf numFmtId="0" fontId="8" fillId="16" borderId="3" xfId="3" applyNumberFormat="1" applyFont="1" applyFill="1" applyBorder="1" applyAlignment="1"/>
    <xf numFmtId="164" fontId="8" fillId="16" borderId="3" xfId="0" applyNumberFormat="1" applyFont="1" applyFill="1" applyBorder="1"/>
    <xf numFmtId="10" fontId="8" fillId="16" borderId="3" xfId="0" applyNumberFormat="1" applyFont="1" applyFill="1" applyBorder="1"/>
    <xf numFmtId="165" fontId="3" fillId="0" borderId="0" xfId="0" applyNumberFormat="1" applyFont="1" applyFill="1"/>
    <xf numFmtId="164" fontId="3" fillId="0" borderId="0" xfId="0" applyNumberFormat="1" applyFont="1" applyFill="1"/>
    <xf numFmtId="0" fontId="3" fillId="0" borderId="0" xfId="0" applyFont="1" applyAlignment="1">
      <alignment horizontal="center" vertical="center"/>
    </xf>
    <xf numFmtId="0" fontId="3" fillId="12" borderId="0" xfId="0" applyFont="1" applyFill="1" applyAlignment="1">
      <alignment horizontal="left" vertical="center" wrapText="1"/>
    </xf>
    <xf numFmtId="0" fontId="0" fillId="8" borderId="0" xfId="0" applyFill="1" applyAlignment="1">
      <alignment horizontal="center"/>
    </xf>
    <xf numFmtId="0" fontId="0" fillId="15" borderId="0" xfId="0" applyFill="1" applyAlignment="1">
      <alignment horizontal="center"/>
    </xf>
    <xf numFmtId="0" fontId="0" fillId="17" borderId="0" xfId="0" applyFill="1" applyAlignment="1">
      <alignment horizontal="center"/>
    </xf>
    <xf numFmtId="164" fontId="3" fillId="15" borderId="0" xfId="0" applyNumberFormat="1" applyFont="1" applyFill="1" applyAlignment="1">
      <alignment horizontal="center" vertical="center" wrapText="1"/>
    </xf>
    <xf numFmtId="164" fontId="0" fillId="12" borderId="8" xfId="0" applyNumberFormat="1" applyFill="1" applyBorder="1"/>
    <xf numFmtId="164" fontId="0" fillId="15" borderId="8" xfId="0" applyNumberFormat="1" applyFill="1" applyBorder="1"/>
    <xf numFmtId="164" fontId="0" fillId="15" borderId="9" xfId="0" applyNumberFormat="1" applyFill="1" applyBorder="1"/>
    <xf numFmtId="164" fontId="0" fillId="0" borderId="8" xfId="0" applyNumberFormat="1" applyBorder="1"/>
    <xf numFmtId="164" fontId="3" fillId="12" borderId="7" xfId="0" applyNumberFormat="1" applyFont="1" applyFill="1" applyBorder="1"/>
    <xf numFmtId="164" fontId="3" fillId="15" borderId="7" xfId="0" applyNumberFormat="1" applyFont="1" applyFill="1" applyBorder="1"/>
    <xf numFmtId="164" fontId="0" fillId="0" borderId="7" xfId="0" applyNumberFormat="1" applyBorder="1"/>
    <xf numFmtId="0" fontId="3" fillId="12" borderId="0" xfId="0" applyFont="1" applyFill="1" applyAlignment="1">
      <alignment horizontal="left" vertical="center" wrapText="1"/>
    </xf>
    <xf numFmtId="0" fontId="5" fillId="11" borderId="0" xfId="0" applyFont="1" applyFill="1" applyAlignment="1">
      <alignment horizontal="center" vertical="center" wrapText="1"/>
    </xf>
    <xf numFmtId="0" fontId="5" fillId="11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</cellXfs>
  <cellStyles count="7">
    <cellStyle name="Gut 2" xfId="5" xr:uid="{00000000-0005-0000-0000-000000000000}"/>
    <cellStyle name="Neutral" xfId="3" builtinId="28"/>
    <cellStyle name="Prozent" xfId="2" builtinId="5"/>
    <cellStyle name="Standard" xfId="0" builtinId="0"/>
    <cellStyle name="Standard 2" xfId="6" xr:uid="{00000000-0005-0000-0000-000004000000}"/>
    <cellStyle name="Standard_EA2003_Stammdaten 2 2" xfId="4" xr:uid="{00000000-0005-0000-0000-000005000000}"/>
    <cellStyle name="Währung" xfId="1" builtinId="4"/>
  </cellStyles>
  <dxfs count="0"/>
  <tableStyles count="0" defaultTableStyle="TableStyleMedium2" defaultPivotStyle="PivotStyleLight16"/>
  <colors>
    <mruColors>
      <color rgb="FF66FFFF"/>
      <color rgb="FFF3D9F3"/>
      <color rgb="FFFFFF99"/>
      <color rgb="FFFFFF66"/>
      <color rgb="FFE5F60A"/>
      <color rgb="FFF8FCD0"/>
      <color rgb="FFFB0B05"/>
      <color rgb="FF7CD8E2"/>
      <color rgb="FFFF7C80"/>
      <color rgb="FFECA8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F43E1-2AD8-4EC5-978C-315A642A7DDE}">
  <sheetPr>
    <tabColor rgb="FF92D050"/>
  </sheetPr>
  <dimension ref="A1:W291"/>
  <sheetViews>
    <sheetView tabSelected="1" workbookViewId="0">
      <selection activeCell="A2" sqref="A2"/>
    </sheetView>
  </sheetViews>
  <sheetFormatPr baseColWidth="10" defaultRowHeight="15" x14ac:dyDescent="0.25"/>
  <cols>
    <col min="1" max="1" width="6" bestFit="1" customWidth="1"/>
    <col min="2" max="2" width="31.5703125" bestFit="1" customWidth="1"/>
    <col min="3" max="3" width="19.85546875" bestFit="1" customWidth="1"/>
    <col min="4" max="4" width="15.7109375" style="4" bestFit="1" customWidth="1"/>
    <col min="5" max="5" width="10.7109375" style="4" customWidth="1"/>
    <col min="6" max="6" width="14.85546875" style="4" customWidth="1"/>
    <col min="7" max="7" width="15" style="4" customWidth="1"/>
    <col min="8" max="8" width="15.28515625" style="4" customWidth="1"/>
    <col min="9" max="9" width="13.42578125" style="4" bestFit="1" customWidth="1"/>
    <col min="10" max="10" width="15" customWidth="1"/>
    <col min="11" max="11" width="15.140625" customWidth="1"/>
    <col min="12" max="12" width="17.28515625" customWidth="1"/>
    <col min="13" max="14" width="20.5703125" customWidth="1"/>
    <col min="15" max="15" width="18.140625" style="4" customWidth="1"/>
    <col min="16" max="17" width="24.42578125" customWidth="1"/>
    <col min="18" max="18" width="16.7109375" style="4" bestFit="1" customWidth="1"/>
    <col min="19" max="19" width="16" customWidth="1"/>
    <col min="20" max="20" width="4" customWidth="1"/>
    <col min="21" max="21" width="16.42578125" customWidth="1"/>
    <col min="22" max="22" width="17.7109375" customWidth="1"/>
    <col min="23" max="23" width="16.5703125" customWidth="1"/>
  </cols>
  <sheetData>
    <row r="1" spans="1:23" ht="60" customHeight="1" x14ac:dyDescent="0.25">
      <c r="A1" s="96" t="s">
        <v>330</v>
      </c>
      <c r="B1" s="96"/>
      <c r="C1" s="96"/>
      <c r="D1" s="96"/>
      <c r="E1" s="96"/>
      <c r="F1" s="31" t="s">
        <v>314</v>
      </c>
      <c r="G1" s="31" t="s">
        <v>314</v>
      </c>
      <c r="H1" s="51" t="s">
        <v>315</v>
      </c>
      <c r="I1" s="51" t="s">
        <v>315</v>
      </c>
      <c r="J1" s="31" t="s">
        <v>314</v>
      </c>
      <c r="K1" s="51" t="s">
        <v>315</v>
      </c>
      <c r="L1" s="56" t="s">
        <v>316</v>
      </c>
      <c r="M1" s="31" t="s">
        <v>314</v>
      </c>
      <c r="N1" s="51" t="s">
        <v>315</v>
      </c>
      <c r="O1" s="67" t="s">
        <v>316</v>
      </c>
      <c r="P1" s="31" t="s">
        <v>314</v>
      </c>
      <c r="Q1" s="51" t="s">
        <v>315</v>
      </c>
      <c r="R1" s="77" t="s">
        <v>316</v>
      </c>
      <c r="S1" s="56" t="s">
        <v>328</v>
      </c>
      <c r="U1" s="31" t="s">
        <v>314</v>
      </c>
      <c r="V1" s="51" t="s">
        <v>315</v>
      </c>
      <c r="W1" s="56" t="s">
        <v>316</v>
      </c>
    </row>
    <row r="2" spans="1:23" ht="105.75" customHeight="1" x14ac:dyDescent="0.25">
      <c r="A2" s="2" t="s">
        <v>0</v>
      </c>
      <c r="B2" s="2" t="s">
        <v>313</v>
      </c>
      <c r="C2" s="2" t="s">
        <v>2</v>
      </c>
      <c r="D2" s="6" t="s">
        <v>295</v>
      </c>
      <c r="E2" s="6" t="s">
        <v>319</v>
      </c>
      <c r="F2" s="52" t="s">
        <v>322</v>
      </c>
      <c r="G2" s="52" t="s">
        <v>324</v>
      </c>
      <c r="H2" s="52" t="s">
        <v>323</v>
      </c>
      <c r="I2" s="52" t="s">
        <v>324</v>
      </c>
      <c r="J2" s="52" t="s">
        <v>325</v>
      </c>
      <c r="K2" s="52" t="s">
        <v>325</v>
      </c>
      <c r="L2" s="56" t="s">
        <v>331</v>
      </c>
      <c r="M2" s="53" t="s">
        <v>320</v>
      </c>
      <c r="N2" s="53" t="s">
        <v>321</v>
      </c>
      <c r="O2" s="68" t="s">
        <v>332</v>
      </c>
      <c r="P2" s="54" t="s">
        <v>329</v>
      </c>
      <c r="Q2" s="54" t="s">
        <v>329</v>
      </c>
      <c r="R2" s="56" t="s">
        <v>331</v>
      </c>
      <c r="S2" s="52" t="s">
        <v>326</v>
      </c>
      <c r="U2" s="52" t="s">
        <v>327</v>
      </c>
      <c r="V2" s="52" t="s">
        <v>327</v>
      </c>
      <c r="W2" s="52" t="s">
        <v>333</v>
      </c>
    </row>
    <row r="3" spans="1:23" s="13" customFormat="1" x14ac:dyDescent="0.25">
      <c r="A3" s="57">
        <v>60101</v>
      </c>
      <c r="B3" s="58" t="s">
        <v>3</v>
      </c>
      <c r="C3" s="58" t="s">
        <v>3</v>
      </c>
      <c r="D3" s="59">
        <f>Finanzkraft!H3</f>
        <v>646049147.99000001</v>
      </c>
      <c r="E3" s="60">
        <f>'landesw Umlage § 4_IST'!E3</f>
        <v>0.30569129568451786</v>
      </c>
      <c r="F3" s="59">
        <f>'Grunddaten Umlage § 4_Plan'!D3</f>
        <v>852216.35930000001</v>
      </c>
      <c r="G3" s="59">
        <f>'Grunddaten Umlage § 4_Plan'!E3</f>
        <v>340886.54372000002</v>
      </c>
      <c r="H3" s="59">
        <f>'Grunddaten Umlage § 4_IST'!D3</f>
        <v>3662496.0900000003</v>
      </c>
      <c r="I3" s="59">
        <f>'Grunddaten Umlage § 4_IST'!E3</f>
        <v>1464998.4360000002</v>
      </c>
      <c r="J3" s="61">
        <f>'Grunddaten Umlage § 4_Plan'!J3</f>
        <v>0</v>
      </c>
      <c r="K3" s="61">
        <f>'Grunddaten Umlage § 4_IST'!J3</f>
        <v>0</v>
      </c>
      <c r="L3" s="74">
        <f>J3-K3</f>
        <v>0</v>
      </c>
      <c r="M3" s="61">
        <f>'Grunddaten Umlage § 4_Plan'!H3</f>
        <v>0</v>
      </c>
      <c r="N3" s="61">
        <f>'Grunddaten Umlage § 4_IST'!H3</f>
        <v>1086468.116269053</v>
      </c>
      <c r="O3" s="70">
        <f>N3-M3</f>
        <v>1086468.116269053</v>
      </c>
      <c r="P3" s="59">
        <f>'Grunddaten Umlage § 4_Plan'!I3</f>
        <v>-399941.30972542486</v>
      </c>
      <c r="Q3" s="59">
        <f>'Grunddaten Umlage § 4_IST'!I3</f>
        <v>0</v>
      </c>
      <c r="R3" s="74">
        <f>Q3-P3</f>
        <v>399941.30972542486</v>
      </c>
      <c r="S3" s="59" cm="1">
        <f t="array" ref="S3">_xlfn.IFS((F3&gt;0)*AND(I3&gt;0),O3+R3,(F3=0)*AND(I3=0),L3,(F3=0)*AND(I3&gt;0),L3+O3+R3,(F3&gt;0)*AND(I3=0),L3+O3+R3)</f>
        <v>1486409.4259944777</v>
      </c>
      <c r="U3" s="69">
        <f>IF('Grunddaten Umlage § 4_Plan'!D3&gt;0,'Grunddaten Umlage § 4_Plan'!F3,0)</f>
        <v>1252157.6690254249</v>
      </c>
      <c r="V3" s="69">
        <f>IF('Grunddaten Umlage § 4_IST'!D3&gt;0,'Grunddaten Umlage § 4_IST'!F3,0)</f>
        <v>2576027.9737309474</v>
      </c>
      <c r="W3" s="59">
        <f>V3-U3</f>
        <v>1323870.3047055225</v>
      </c>
    </row>
    <row r="4" spans="1:23" s="13" customFormat="1" x14ac:dyDescent="0.25">
      <c r="A4" s="57">
        <v>60305</v>
      </c>
      <c r="B4" s="58" t="s">
        <v>4</v>
      </c>
      <c r="C4" s="58" t="s">
        <v>5</v>
      </c>
      <c r="D4" s="59">
        <f>Finanzkraft!H4</f>
        <v>4970138.26</v>
      </c>
      <c r="E4" s="60">
        <f>'landesw Umlage § 4_IST'!E4</f>
        <v>2.3517220155116004E-3</v>
      </c>
      <c r="F4" s="59">
        <f>'Grunddaten Umlage § 4_Plan'!D4</f>
        <v>34844.086799999997</v>
      </c>
      <c r="G4" s="59">
        <f>'Grunddaten Umlage § 4_Plan'!E4</f>
        <v>13937.63472</v>
      </c>
      <c r="H4" s="59">
        <f>'Grunddaten Umlage § 4_IST'!D4</f>
        <v>5040.5355</v>
      </c>
      <c r="I4" s="59">
        <f>'Grunddaten Umlage § 4_IST'!E4</f>
        <v>2016.2142000000001</v>
      </c>
      <c r="J4" s="61">
        <f>'Grunddaten Umlage § 4_Plan'!J4</f>
        <v>0</v>
      </c>
      <c r="K4" s="61">
        <f>'Grunddaten Umlage § 4_IST'!J4</f>
        <v>0</v>
      </c>
      <c r="L4" s="74">
        <f>J4-K4</f>
        <v>0</v>
      </c>
      <c r="M4" s="61">
        <f>'Grunddaten Umlage § 4_Plan'!H4</f>
        <v>25138.817806842442</v>
      </c>
      <c r="N4" s="61">
        <f>'Grunddaten Umlage § 4_IST'!H4</f>
        <v>0</v>
      </c>
      <c r="O4" s="71">
        <f>N4-M4</f>
        <v>-25138.817806842442</v>
      </c>
      <c r="P4" s="59">
        <f>'Grunddaten Umlage § 4_Plan'!I4</f>
        <v>0</v>
      </c>
      <c r="Q4" s="59">
        <f>'Grunddaten Umlage § 4_IST'!I4</f>
        <v>-14777.175321079254</v>
      </c>
      <c r="R4" s="74">
        <f t="shared" ref="R4:R67" si="0">Q4-P4</f>
        <v>-14777.175321079254</v>
      </c>
      <c r="S4" s="59" cm="1">
        <f t="array" ref="S4">_xlfn.IFS((F4&gt;0)*AND(I4&gt;0),O4+R4,(F4=0)*AND(I4=0),L4,(F4=0)*AND(I4&gt;0),L4+O4+R4,(F4&gt;0)*AND(I4=0),L4+O4+R4)</f>
        <v>-39915.993127921698</v>
      </c>
      <c r="U4" s="69">
        <f>IF('Grunddaten Umlage § 4_Plan'!D4&gt;0,'Grunddaten Umlage § 4_Plan'!F4,0)</f>
        <v>9705.2689931575551</v>
      </c>
      <c r="V4" s="69">
        <f>IF('Grunddaten Umlage § 4_IST'!D4&gt;0,'Grunddaten Umlage § 4_IST'!F4,0)</f>
        <v>19817.710821079254</v>
      </c>
      <c r="W4" s="59">
        <f t="shared" ref="W4:W67" si="1">V4-U4</f>
        <v>10112.441827921699</v>
      </c>
    </row>
    <row r="5" spans="1:23" s="13" customFormat="1" x14ac:dyDescent="0.25">
      <c r="A5" s="57">
        <v>60318</v>
      </c>
      <c r="B5" s="58" t="s">
        <v>6</v>
      </c>
      <c r="C5" s="58" t="s">
        <v>5</v>
      </c>
      <c r="D5" s="59">
        <f>Finanzkraft!H5</f>
        <v>10173254.630000001</v>
      </c>
      <c r="E5" s="60">
        <f>'landesw Umlage § 4_IST'!E5</f>
        <v>4.8136823627872921E-3</v>
      </c>
      <c r="F5" s="59">
        <f>'Grunddaten Umlage § 4_Plan'!D5</f>
        <v>0</v>
      </c>
      <c r="G5" s="59">
        <f>'Grunddaten Umlage § 4_Plan'!E5</f>
        <v>0</v>
      </c>
      <c r="H5" s="59">
        <f>'Grunddaten Umlage § 4_IST'!D5</f>
        <v>24131.794499999996</v>
      </c>
      <c r="I5" s="59">
        <f>'Grunddaten Umlage § 4_IST'!E5</f>
        <v>9652.7177999999985</v>
      </c>
      <c r="J5" s="61">
        <f>'Grunddaten Umlage § 4_Plan'!J5</f>
        <v>19893.366451217487</v>
      </c>
      <c r="K5" s="61">
        <f>'Grunddaten Umlage § 4_IST'!J5</f>
        <v>0</v>
      </c>
      <c r="L5" s="74">
        <f>J5-K5</f>
        <v>19893.366451217487</v>
      </c>
      <c r="M5" s="61">
        <f>'Grunddaten Umlage § 4_Plan'!H5</f>
        <v>0</v>
      </c>
      <c r="N5" s="61">
        <f>'Grunddaten Umlage § 4_IST'!H5</f>
        <v>0</v>
      </c>
      <c r="O5" s="71">
        <f t="shared" ref="O5:O67" si="2">N5-M5</f>
        <v>0</v>
      </c>
      <c r="P5" s="59">
        <f>'Grunddaten Umlage § 4_Plan'!I5</f>
        <v>0</v>
      </c>
      <c r="Q5" s="59">
        <f>'Grunddaten Umlage § 4_IST'!I5</f>
        <v>-16432.593816743858</v>
      </c>
      <c r="R5" s="74">
        <f t="shared" si="0"/>
        <v>-16432.593816743858</v>
      </c>
      <c r="S5" s="59" cm="1">
        <f t="array" ref="S5">_xlfn.IFS((F5&gt;0)*AND(I5&gt;0),O5+R5,(F5=0)*AND(I5=0),L5,(F5=0)*AND(I5&gt;0),L5+O5+R5,(F5&gt;0)*AND(I5=0),L5+O5+R5)</f>
        <v>3460.7726344736293</v>
      </c>
      <c r="U5" s="69">
        <f>IF('Grunddaten Umlage § 4_Plan'!D5&gt;0,'Grunddaten Umlage § 4_Plan'!F5,0)</f>
        <v>0</v>
      </c>
      <c r="V5" s="69">
        <f>IF('Grunddaten Umlage § 4_IST'!D5&gt;0,'Grunddaten Umlage § 4_IST'!F5,0)</f>
        <v>40564.388316743854</v>
      </c>
      <c r="W5" s="59">
        <f t="shared" si="1"/>
        <v>40564.388316743854</v>
      </c>
    </row>
    <row r="6" spans="1:23" s="13" customFormat="1" x14ac:dyDescent="0.25">
      <c r="A6" s="57">
        <v>60323</v>
      </c>
      <c r="B6" s="58" t="s">
        <v>7</v>
      </c>
      <c r="C6" s="58" t="s">
        <v>5</v>
      </c>
      <c r="D6" s="59">
        <f>Finanzkraft!H6</f>
        <v>2185328.2599999998</v>
      </c>
      <c r="E6" s="60">
        <f>'landesw Umlage § 4_IST'!E6</f>
        <v>1.0340325180735834E-3</v>
      </c>
      <c r="F6" s="59">
        <f>'Grunddaten Umlage § 4_Plan'!D6</f>
        <v>0</v>
      </c>
      <c r="G6" s="59">
        <f>'Grunddaten Umlage § 4_Plan'!E6</f>
        <v>0</v>
      </c>
      <c r="H6" s="59">
        <f>'Grunddaten Umlage § 4_IST'!D6</f>
        <v>8101.7838000000011</v>
      </c>
      <c r="I6" s="59">
        <f>'Grunddaten Umlage § 4_IST'!E6</f>
        <v>3240.7135200000007</v>
      </c>
      <c r="J6" s="61">
        <f>'Grunddaten Umlage § 4_Plan'!J6</f>
        <v>4217.661359775575</v>
      </c>
      <c r="K6" s="61">
        <f>'Grunddaten Umlage § 4_IST'!J6</f>
        <v>0</v>
      </c>
      <c r="L6" s="74">
        <f t="shared" ref="L6:L67" si="3">J6-K6</f>
        <v>4217.661359775575</v>
      </c>
      <c r="M6" s="61">
        <f>'Grunddaten Umlage § 4_Plan'!H6</f>
        <v>0</v>
      </c>
      <c r="N6" s="61">
        <f>'Grunddaten Umlage § 4_IST'!H6</f>
        <v>0</v>
      </c>
      <c r="O6" s="71">
        <f t="shared" si="2"/>
        <v>0</v>
      </c>
      <c r="P6" s="59">
        <f>'Grunddaten Umlage § 4_Plan'!I6</f>
        <v>0</v>
      </c>
      <c r="Q6" s="59">
        <f>'Grunddaten Umlage § 4_IST'!I6</f>
        <v>-611.89804148106487</v>
      </c>
      <c r="R6" s="74">
        <f t="shared" si="0"/>
        <v>-611.89804148106487</v>
      </c>
      <c r="S6" s="59" cm="1">
        <f t="array" ref="S6">_xlfn.IFS((F6&gt;0)*AND(I6&gt;0),O6+R6,(F6=0)*AND(I6=0),L6,(F6=0)*AND(I6&gt;0),L6+O6+R6,(F6&gt;0)*AND(I6=0),L6+O6+R6)</f>
        <v>3605.7633182945101</v>
      </c>
      <c r="U6" s="69">
        <f>IF('Grunddaten Umlage § 4_Plan'!D6&gt;0,'Grunddaten Umlage § 4_Plan'!F6,0)</f>
        <v>0</v>
      </c>
      <c r="V6" s="69">
        <f>IF('Grunddaten Umlage § 4_IST'!D6&gt;0,'Grunddaten Umlage § 4_IST'!F6,0)</f>
        <v>8713.6818414810659</v>
      </c>
      <c r="W6" s="59">
        <f t="shared" si="1"/>
        <v>8713.6818414810659</v>
      </c>
    </row>
    <row r="7" spans="1:23" s="13" customFormat="1" x14ac:dyDescent="0.25">
      <c r="A7" s="57">
        <v>60324</v>
      </c>
      <c r="B7" s="58" t="s">
        <v>8</v>
      </c>
      <c r="C7" s="58" t="s">
        <v>5</v>
      </c>
      <c r="D7" s="59">
        <f>Finanzkraft!H7</f>
        <v>2593722.58</v>
      </c>
      <c r="E7" s="60">
        <f>'landesw Umlage § 4_IST'!E7</f>
        <v>1.227272597747723E-3</v>
      </c>
      <c r="F7" s="59">
        <f>'Grunddaten Umlage § 4_Plan'!D7</f>
        <v>57932.18</v>
      </c>
      <c r="G7" s="59">
        <f>'Grunddaten Umlage § 4_Plan'!E7</f>
        <v>23172.872000000003</v>
      </c>
      <c r="H7" s="59">
        <f>'Grunddaten Umlage § 4_IST'!D7</f>
        <v>22497.774749999997</v>
      </c>
      <c r="I7" s="59">
        <f>'Grunddaten Umlage § 4_IST'!E7</f>
        <v>8999.1098999999995</v>
      </c>
      <c r="J7" s="61">
        <f>'Grunddaten Umlage § 4_Plan'!J7</f>
        <v>0</v>
      </c>
      <c r="K7" s="61">
        <f>'Grunddaten Umlage § 4_IST'!J7</f>
        <v>0</v>
      </c>
      <c r="L7" s="74">
        <f t="shared" si="3"/>
        <v>0</v>
      </c>
      <c r="M7" s="61">
        <f>'Grunddaten Umlage § 4_Plan'!H7</f>
        <v>52872.339939543599</v>
      </c>
      <c r="N7" s="61">
        <f>'Grunddaten Umlage § 4_IST'!H7</f>
        <v>12155.67934910795</v>
      </c>
      <c r="O7" s="71">
        <f t="shared" si="2"/>
        <v>-40716.660590435647</v>
      </c>
      <c r="P7" s="59">
        <f>'Grunddaten Umlage § 4_Plan'!I7</f>
        <v>0</v>
      </c>
      <c r="Q7" s="59">
        <f>'Grunddaten Umlage § 4_IST'!I7</f>
        <v>0</v>
      </c>
      <c r="R7" s="74">
        <f t="shared" si="0"/>
        <v>0</v>
      </c>
      <c r="S7" s="59" cm="1">
        <f t="array" ref="S7">_xlfn.IFS((F7&gt;0)*AND(I7&gt;0),O7+R7,(F7=0)*AND(I7=0),L7,(F7=0)*AND(I7&gt;0),L7+O7+R7,(F7&gt;0)*AND(I7=0),L7+O7+R7)</f>
        <v>-40716.660590435647</v>
      </c>
      <c r="U7" s="69">
        <f>IF('Grunddaten Umlage § 4_Plan'!D7&gt;0,'Grunddaten Umlage § 4_Plan'!F7,0)</f>
        <v>5059.8400604564013</v>
      </c>
      <c r="V7" s="69">
        <f>IF('Grunddaten Umlage § 4_IST'!D7&gt;0,'Grunddaten Umlage § 4_IST'!F7,0)</f>
        <v>10342.095400892047</v>
      </c>
      <c r="W7" s="59">
        <f t="shared" si="1"/>
        <v>5282.2553404356458</v>
      </c>
    </row>
    <row r="8" spans="1:23" s="13" customFormat="1" x14ac:dyDescent="0.25">
      <c r="A8" s="57">
        <v>60326</v>
      </c>
      <c r="B8" s="58" t="s">
        <v>9</v>
      </c>
      <c r="C8" s="58" t="s">
        <v>5</v>
      </c>
      <c r="D8" s="59">
        <f>Finanzkraft!H8</f>
        <v>1967136.5</v>
      </c>
      <c r="E8" s="60">
        <f>'landesw Umlage § 4_IST'!E8</f>
        <v>9.3079064858176308E-4</v>
      </c>
      <c r="F8" s="59">
        <f>'Grunddaten Umlage § 4_Plan'!D8</f>
        <v>7505.2565500000001</v>
      </c>
      <c r="G8" s="59">
        <f>'Grunddaten Umlage § 4_Plan'!E8</f>
        <v>3002.1026200000001</v>
      </c>
      <c r="H8" s="59">
        <f>'Grunddaten Umlage § 4_IST'!D8</f>
        <v>0</v>
      </c>
      <c r="I8" s="59">
        <f>'Grunddaten Umlage § 4_IST'!E8</f>
        <v>0</v>
      </c>
      <c r="J8" s="61">
        <f>'Grunddaten Umlage § 4_Plan'!J8</f>
        <v>0</v>
      </c>
      <c r="K8" s="61">
        <f>'Grunddaten Umlage § 4_IST'!J8</f>
        <v>7843.6736089088135</v>
      </c>
      <c r="L8" s="74">
        <f t="shared" si="3"/>
        <v>-7843.6736089088135</v>
      </c>
      <c r="M8" s="61">
        <f>'Grunddaten Umlage § 4_Plan'!H8</f>
        <v>3621.8456934682786</v>
      </c>
      <c r="N8" s="61">
        <f>'Grunddaten Umlage § 4_IST'!H8</f>
        <v>0</v>
      </c>
      <c r="O8" s="71">
        <f t="shared" si="2"/>
        <v>-3621.8456934682786</v>
      </c>
      <c r="P8" s="59">
        <f>'Grunddaten Umlage § 4_Plan'!I8</f>
        <v>0</v>
      </c>
      <c r="Q8" s="59">
        <f>'Grunddaten Umlage § 4_IST'!I8</f>
        <v>0</v>
      </c>
      <c r="R8" s="74">
        <f t="shared" si="0"/>
        <v>0</v>
      </c>
      <c r="S8" s="59" cm="1">
        <f t="array" ref="S8">_xlfn.IFS((F8&gt;0)*AND(I8&gt;0),O8+R8,(F8=0)*AND(I8=0),L8,(F8=0)*AND(I8&gt;0),L8+O8+R8,(F8&gt;0)*AND(I8=0),L8+O8+R8)</f>
        <v>-11465.519302377092</v>
      </c>
      <c r="U8" s="69">
        <f>IF('Grunddaten Umlage § 4_Plan'!D8&gt;0,'Grunddaten Umlage § 4_Plan'!F8,0)</f>
        <v>3883.4108565317215</v>
      </c>
      <c r="V8" s="69">
        <f>IF('Grunddaten Umlage § 4_IST'!D8&gt;0,'Grunddaten Umlage § 4_IST'!F8,0)</f>
        <v>0</v>
      </c>
      <c r="W8" s="59">
        <f t="shared" si="1"/>
        <v>-3883.4108565317215</v>
      </c>
    </row>
    <row r="9" spans="1:23" s="13" customFormat="1" x14ac:dyDescent="0.25">
      <c r="A9" s="57">
        <v>60329</v>
      </c>
      <c r="B9" s="58" t="s">
        <v>10</v>
      </c>
      <c r="C9" s="58" t="s">
        <v>5</v>
      </c>
      <c r="D9" s="59">
        <f>Finanzkraft!H9</f>
        <v>1764487.07</v>
      </c>
      <c r="E9" s="60">
        <f>'landesw Umlage § 4_IST'!E9</f>
        <v>8.3490294867663475E-4</v>
      </c>
      <c r="F9" s="59">
        <f>'Grunddaten Umlage § 4_Plan'!D9</f>
        <v>0</v>
      </c>
      <c r="G9" s="59">
        <f>'Grunddaten Umlage § 4_Plan'!E9</f>
        <v>0</v>
      </c>
      <c r="H9" s="59">
        <f>'Grunddaten Umlage § 4_IST'!D9</f>
        <v>0</v>
      </c>
      <c r="I9" s="59">
        <f>'Grunddaten Umlage § 4_IST'!E9</f>
        <v>0</v>
      </c>
      <c r="J9" s="61">
        <f>'Grunddaten Umlage § 4_Plan'!J9</f>
        <v>3440.3288182719025</v>
      </c>
      <c r="K9" s="61">
        <f>'Grunddaten Umlage § 4_IST'!J9</f>
        <v>7035.6381797703616</v>
      </c>
      <c r="L9" s="74">
        <f t="shared" si="3"/>
        <v>-3595.3093614984591</v>
      </c>
      <c r="M9" s="61">
        <f>'Grunddaten Umlage § 4_Plan'!H9</f>
        <v>0</v>
      </c>
      <c r="N9" s="61">
        <f>'Grunddaten Umlage § 4_IST'!H9</f>
        <v>0</v>
      </c>
      <c r="O9" s="71">
        <f t="shared" si="2"/>
        <v>0</v>
      </c>
      <c r="P9" s="59">
        <f>'Grunddaten Umlage § 4_Plan'!I9</f>
        <v>0</v>
      </c>
      <c r="Q9" s="59">
        <f>'Grunddaten Umlage § 4_IST'!I9</f>
        <v>0</v>
      </c>
      <c r="R9" s="74">
        <f t="shared" si="0"/>
        <v>0</v>
      </c>
      <c r="S9" s="59" cm="1">
        <f t="array" ref="S9">_xlfn.IFS((F9&gt;0)*AND(I9&gt;0),O9+R9,(F9=0)*AND(I9=0),L9,(F9=0)*AND(I9&gt;0),L9+O9+R9,(F9&gt;0)*AND(I9=0),L9+O9+R9)</f>
        <v>-3595.3093614984591</v>
      </c>
      <c r="U9" s="69">
        <f>IF('Grunddaten Umlage § 4_Plan'!D9&gt;0,'Grunddaten Umlage § 4_Plan'!F9,0)</f>
        <v>0</v>
      </c>
      <c r="V9" s="69">
        <f>IF('Grunddaten Umlage § 4_IST'!D9&gt;0,'Grunddaten Umlage § 4_IST'!F9,0)</f>
        <v>0</v>
      </c>
      <c r="W9" s="59">
        <f t="shared" si="1"/>
        <v>0</v>
      </c>
    </row>
    <row r="10" spans="1:23" s="13" customFormat="1" x14ac:dyDescent="0.25">
      <c r="A10" s="57">
        <v>60341</v>
      </c>
      <c r="B10" s="58" t="s">
        <v>11</v>
      </c>
      <c r="C10" s="58" t="s">
        <v>5</v>
      </c>
      <c r="D10" s="59">
        <f>Finanzkraft!H10</f>
        <v>2469054.11</v>
      </c>
      <c r="E10" s="60">
        <f>'landesw Umlage § 4_IST'!E10</f>
        <v>1.1682831752806008E-3</v>
      </c>
      <c r="F10" s="59">
        <f>'Grunddaten Umlage § 4_Plan'!D10</f>
        <v>0</v>
      </c>
      <c r="G10" s="59">
        <f>'Grunddaten Umlage § 4_Plan'!E10</f>
        <v>0</v>
      </c>
      <c r="H10" s="59">
        <f>'Grunddaten Umlage § 4_IST'!D10</f>
        <v>9305.604000000003</v>
      </c>
      <c r="I10" s="59">
        <f>'Grunddaten Umlage § 4_IST'!E10</f>
        <v>3722.2416000000012</v>
      </c>
      <c r="J10" s="61">
        <f>'Grunddaten Umlage § 4_Plan'!J10</f>
        <v>4783.0302074388264</v>
      </c>
      <c r="K10" s="61">
        <f>'Grunddaten Umlage § 4_IST'!J10</f>
        <v>0</v>
      </c>
      <c r="L10" s="74">
        <f t="shared" si="3"/>
        <v>4783.0302074388264</v>
      </c>
      <c r="M10" s="61">
        <f>'Grunddaten Umlage § 4_Plan'!H10</f>
        <v>0</v>
      </c>
      <c r="N10" s="61">
        <f>'Grunddaten Umlage § 4_IST'!H10</f>
        <v>0</v>
      </c>
      <c r="O10" s="71">
        <f t="shared" si="2"/>
        <v>0</v>
      </c>
      <c r="P10" s="59">
        <f>'Grunddaten Umlage § 4_Plan'!I10</f>
        <v>0</v>
      </c>
      <c r="Q10" s="59">
        <f>'Grunddaten Umlage § 4_IST'!I10</f>
        <v>-539.39382377828406</v>
      </c>
      <c r="R10" s="74">
        <f t="shared" si="0"/>
        <v>-539.39382377828406</v>
      </c>
      <c r="S10" s="59" cm="1">
        <f t="array" ref="S10">_xlfn.IFS((F10&gt;0)*AND(I10&gt;0),O10+R10,(F10=0)*AND(I10=0),L10,(F10=0)*AND(I10&gt;0),L10+O10+R10,(F10&gt;0)*AND(I10=0),L10+O10+R10)</f>
        <v>4243.6363836605424</v>
      </c>
      <c r="U10" s="69">
        <f>IF('Grunddaten Umlage § 4_Plan'!D10&gt;0,'Grunddaten Umlage § 4_Plan'!F10,0)</f>
        <v>0</v>
      </c>
      <c r="V10" s="69">
        <f>IF('Grunddaten Umlage § 4_IST'!D10&gt;0,'Grunddaten Umlage § 4_IST'!F10,0)</f>
        <v>9844.9978237782871</v>
      </c>
      <c r="W10" s="59">
        <f t="shared" si="1"/>
        <v>9844.9978237782871</v>
      </c>
    </row>
    <row r="11" spans="1:23" s="13" customFormat="1" x14ac:dyDescent="0.25">
      <c r="A11" s="57">
        <v>60344</v>
      </c>
      <c r="B11" s="58" t="s">
        <v>5</v>
      </c>
      <c r="C11" s="58" t="s">
        <v>5</v>
      </c>
      <c r="D11" s="59">
        <f>Finanzkraft!H11</f>
        <v>20522108.670000002</v>
      </c>
      <c r="E11" s="60">
        <f>'landesw Umlage § 4_IST'!E11</f>
        <v>9.710453158291112E-3</v>
      </c>
      <c r="F11" s="59">
        <f>'Grunddaten Umlage § 4_Plan'!D11</f>
        <v>437078.46305999998</v>
      </c>
      <c r="G11" s="59">
        <f>'Grunddaten Umlage § 4_Plan'!E11</f>
        <v>174831.385224</v>
      </c>
      <c r="H11" s="59">
        <f>'Grunddaten Umlage § 4_IST'!D11</f>
        <v>442184.0772</v>
      </c>
      <c r="I11" s="59">
        <f>'Grunddaten Umlage § 4_IST'!E11</f>
        <v>176873.63088000001</v>
      </c>
      <c r="J11" s="61">
        <f>'Grunddaten Umlage § 4_Plan'!J11</f>
        <v>0</v>
      </c>
      <c r="K11" s="61">
        <f>'Grunddaten Umlage § 4_IST'!J11</f>
        <v>0</v>
      </c>
      <c r="L11" s="74">
        <f t="shared" si="3"/>
        <v>0</v>
      </c>
      <c r="M11" s="61">
        <f>'Grunddaten Umlage § 4_Plan'!H11</f>
        <v>397231.76992076781</v>
      </c>
      <c r="N11" s="61">
        <f>'Grunddaten Umlage § 4_IST'!H11</f>
        <v>360355.12319805974</v>
      </c>
      <c r="O11" s="71">
        <f t="shared" si="2"/>
        <v>-36876.646722708072</v>
      </c>
      <c r="P11" s="59">
        <f>'Grunddaten Umlage § 4_Plan'!I11</f>
        <v>0</v>
      </c>
      <c r="Q11" s="59">
        <f>'Grunddaten Umlage § 4_IST'!I11</f>
        <v>0</v>
      </c>
      <c r="R11" s="74">
        <f t="shared" si="0"/>
        <v>0</v>
      </c>
      <c r="S11" s="59" cm="1">
        <f t="array" ref="S11">_xlfn.IFS((F11&gt;0)*AND(I11&gt;0),O11+R11,(F11=0)*AND(I11=0),L11,(F11=0)*AND(I11&gt;0),L11+O11+R11,(F11&gt;0)*AND(I11=0),L11+O11+R11)</f>
        <v>-36876.646722708072</v>
      </c>
      <c r="U11" s="69">
        <f>IF('Grunddaten Umlage § 4_Plan'!D11&gt;0,'Grunddaten Umlage § 4_Plan'!F11,0)</f>
        <v>39846.693139232171</v>
      </c>
      <c r="V11" s="69">
        <f>IF('Grunddaten Umlage § 4_IST'!D11&gt;0,'Grunddaten Umlage § 4_IST'!F11,0)</f>
        <v>81828.954001940263</v>
      </c>
      <c r="W11" s="59">
        <f t="shared" si="1"/>
        <v>41982.260862708092</v>
      </c>
    </row>
    <row r="12" spans="1:23" s="13" customFormat="1" x14ac:dyDescent="0.25">
      <c r="A12" s="57">
        <v>60345</v>
      </c>
      <c r="B12" s="58" t="s">
        <v>12</v>
      </c>
      <c r="C12" s="58" t="s">
        <v>5</v>
      </c>
      <c r="D12" s="59">
        <f>Finanzkraft!H12</f>
        <v>8475182.8599999994</v>
      </c>
      <c r="E12" s="60">
        <f>'landesw Umlage § 4_IST'!E12</f>
        <v>4.0102051642620842E-3</v>
      </c>
      <c r="F12" s="59">
        <f>'Grunddaten Umlage § 4_Plan'!D12</f>
        <v>52746.543400000002</v>
      </c>
      <c r="G12" s="59">
        <f>'Grunddaten Umlage § 4_Plan'!E12</f>
        <v>21098.617360000004</v>
      </c>
      <c r="H12" s="59">
        <f>'Grunddaten Umlage § 4_IST'!D12</f>
        <v>171622.32</v>
      </c>
      <c r="I12" s="59">
        <f>'Grunddaten Umlage § 4_IST'!E12</f>
        <v>68648.928</v>
      </c>
      <c r="J12" s="61">
        <f>'Grunddaten Umlage § 4_Plan'!J12</f>
        <v>0</v>
      </c>
      <c r="K12" s="61">
        <f>'Grunddaten Umlage § 4_IST'!J12</f>
        <v>0</v>
      </c>
      <c r="L12" s="74">
        <f t="shared" si="3"/>
        <v>0</v>
      </c>
      <c r="M12" s="61">
        <f>'Grunddaten Umlage § 4_Plan'!H12</f>
        <v>36098.543760494809</v>
      </c>
      <c r="N12" s="61">
        <f>'Grunddaten Umlage § 4_IST'!H12</f>
        <v>137828.74841528368</v>
      </c>
      <c r="O12" s="71">
        <f t="shared" si="2"/>
        <v>101730.20465478887</v>
      </c>
      <c r="P12" s="59">
        <f>'Grunddaten Umlage § 4_Plan'!I12</f>
        <v>0</v>
      </c>
      <c r="Q12" s="59">
        <f>'Grunddaten Umlage § 4_IST'!I12</f>
        <v>0</v>
      </c>
      <c r="R12" s="74">
        <f t="shared" si="0"/>
        <v>0</v>
      </c>
      <c r="S12" s="59" cm="1">
        <f t="array" ref="S12">_xlfn.IFS((F12&gt;0)*AND(I12&gt;0),O12+R12,(F12=0)*AND(I12=0),L12,(F12=0)*AND(I12&gt;0),L12+O12+R12,(F12&gt;0)*AND(I12=0),L12+O12+R12)</f>
        <v>101730.20465478887</v>
      </c>
      <c r="U12" s="69">
        <f>IF('Grunddaten Umlage § 4_Plan'!D12&gt;0,'Grunddaten Umlage § 4_Plan'!F12,0)</f>
        <v>16647.999639505189</v>
      </c>
      <c r="V12" s="69">
        <f>IF('Grunddaten Umlage § 4_IST'!D12&gt;0,'Grunddaten Umlage § 4_IST'!F12,0)</f>
        <v>33793.571584716323</v>
      </c>
      <c r="W12" s="59">
        <f t="shared" si="1"/>
        <v>17145.571945211133</v>
      </c>
    </row>
    <row r="13" spans="1:23" s="13" customFormat="1" x14ac:dyDescent="0.25">
      <c r="A13" s="57">
        <v>60346</v>
      </c>
      <c r="B13" s="58" t="s">
        <v>13</v>
      </c>
      <c r="C13" s="58" t="s">
        <v>5</v>
      </c>
      <c r="D13" s="59">
        <f>Finanzkraft!H13</f>
        <v>5584255.2300000004</v>
      </c>
      <c r="E13" s="60">
        <f>'landesw Umlage § 4_IST'!E13</f>
        <v>2.6423039516463667E-3</v>
      </c>
      <c r="F13" s="59">
        <f>'Grunddaten Umlage § 4_Plan'!D13</f>
        <v>0</v>
      </c>
      <c r="G13" s="59">
        <f>'Grunddaten Umlage § 4_Plan'!E13</f>
        <v>0</v>
      </c>
      <c r="H13" s="59">
        <f>'Grunddaten Umlage § 4_IST'!D13</f>
        <v>44761.79</v>
      </c>
      <c r="I13" s="59">
        <f>'Grunddaten Umlage § 4_IST'!E13</f>
        <v>17904.716</v>
      </c>
      <c r="J13" s="61">
        <f>'Grunddaten Umlage § 4_Plan'!J13</f>
        <v>10899.28548406371</v>
      </c>
      <c r="K13" s="61">
        <f>'Grunddaten Umlage § 4_IST'!J13</f>
        <v>0</v>
      </c>
      <c r="L13" s="74">
        <f t="shared" si="3"/>
        <v>10899.28548406371</v>
      </c>
      <c r="M13" s="61">
        <f>'Grunddaten Umlage § 4_Plan'!H13</f>
        <v>0</v>
      </c>
      <c r="N13" s="61">
        <f>'Grunddaten Umlage § 4_IST'!H13</f>
        <v>22495.376168035607</v>
      </c>
      <c r="O13" s="71">
        <f t="shared" si="2"/>
        <v>22495.376168035607</v>
      </c>
      <c r="P13" s="59">
        <f>'Grunddaten Umlage § 4_Plan'!I13</f>
        <v>0</v>
      </c>
      <c r="Q13" s="59">
        <f>'Grunddaten Umlage § 4_IST'!I13</f>
        <v>0</v>
      </c>
      <c r="R13" s="74">
        <f t="shared" si="0"/>
        <v>0</v>
      </c>
      <c r="S13" s="59" cm="1">
        <f t="array" ref="S13">_xlfn.IFS((F13&gt;0)*AND(I13&gt;0),O13+R13,(F13=0)*AND(I13=0),L13,(F13=0)*AND(I13&gt;0),L13+O13+R13,(F13&gt;0)*AND(I13=0),L13+O13+R13)</f>
        <v>33394.661652099319</v>
      </c>
      <c r="U13" s="69">
        <f>IF('Grunddaten Umlage § 4_Plan'!D13&gt;0,'Grunddaten Umlage § 4_Plan'!F13,0)</f>
        <v>0</v>
      </c>
      <c r="V13" s="69">
        <f>IF('Grunddaten Umlage § 4_IST'!D13&gt;0,'Grunddaten Umlage § 4_IST'!F13,0)</f>
        <v>22266.413831964393</v>
      </c>
      <c r="W13" s="59">
        <f t="shared" si="1"/>
        <v>22266.413831964393</v>
      </c>
    </row>
    <row r="14" spans="1:23" s="13" customFormat="1" x14ac:dyDescent="0.25">
      <c r="A14" s="57">
        <v>60347</v>
      </c>
      <c r="B14" s="58" t="s">
        <v>14</v>
      </c>
      <c r="C14" s="58" t="s">
        <v>5</v>
      </c>
      <c r="D14" s="59">
        <f>Finanzkraft!H14</f>
        <v>4413209.58</v>
      </c>
      <c r="E14" s="60">
        <f>'landesw Umlage § 4_IST'!E14</f>
        <v>2.0881998820597605E-3</v>
      </c>
      <c r="F14" s="59">
        <f>'Grunddaten Umlage § 4_Plan'!D14</f>
        <v>0</v>
      </c>
      <c r="G14" s="59">
        <f>'Grunddaten Umlage § 4_Plan'!E14</f>
        <v>0</v>
      </c>
      <c r="H14" s="59">
        <f>'Grunddaten Umlage § 4_IST'!D14</f>
        <v>31591.048499999997</v>
      </c>
      <c r="I14" s="59">
        <f>'Grunddaten Umlage § 4_IST'!E14</f>
        <v>12636.419399999999</v>
      </c>
      <c r="J14" s="61">
        <f>'Grunddaten Umlage § 4_Plan'!J14</f>
        <v>8580.8090906955549</v>
      </c>
      <c r="K14" s="61">
        <f>'Grunddaten Umlage § 4_IST'!J14</f>
        <v>0</v>
      </c>
      <c r="L14" s="74">
        <f t="shared" si="3"/>
        <v>8580.8090906955549</v>
      </c>
      <c r="M14" s="61">
        <f>'Grunddaten Umlage § 4_Plan'!H14</f>
        <v>0</v>
      </c>
      <c r="N14" s="61">
        <f>'Grunddaten Umlage § 4_IST'!H14</f>
        <v>13994.010616137057</v>
      </c>
      <c r="O14" s="71">
        <f t="shared" si="2"/>
        <v>13994.010616137057</v>
      </c>
      <c r="P14" s="59">
        <f>'Grunddaten Umlage § 4_Plan'!I14</f>
        <v>0</v>
      </c>
      <c r="Q14" s="59">
        <f>'Grunddaten Umlage § 4_IST'!I14</f>
        <v>0</v>
      </c>
      <c r="R14" s="74">
        <f t="shared" si="0"/>
        <v>0</v>
      </c>
      <c r="S14" s="59" cm="1">
        <f t="array" ref="S14">_xlfn.IFS((F14&gt;0)*AND(I14&gt;0),O14+R14,(F14=0)*AND(I14=0),L14,(F14=0)*AND(I14&gt;0),L14+O14+R14,(F14&gt;0)*AND(I14=0),L14+O14+R14)</f>
        <v>22574.819706832612</v>
      </c>
      <c r="U14" s="69">
        <f>IF('Grunddaten Umlage § 4_Plan'!D14&gt;0,'Grunddaten Umlage § 4_Plan'!F14,0)</f>
        <v>0</v>
      </c>
      <c r="V14" s="69">
        <f>IF('Grunddaten Umlage § 4_IST'!D14&gt;0,'Grunddaten Umlage § 4_IST'!F14,0)</f>
        <v>17597.03788386294</v>
      </c>
      <c r="W14" s="59">
        <f t="shared" si="1"/>
        <v>17597.03788386294</v>
      </c>
    </row>
    <row r="15" spans="1:23" s="13" customFormat="1" x14ac:dyDescent="0.25">
      <c r="A15" s="57">
        <v>60348</v>
      </c>
      <c r="B15" s="58" t="s">
        <v>15</v>
      </c>
      <c r="C15" s="58" t="s">
        <v>5</v>
      </c>
      <c r="D15" s="59">
        <f>Finanzkraft!H15</f>
        <v>4488728.88</v>
      </c>
      <c r="E15" s="60">
        <f>'landesw Umlage § 4_IST'!E15</f>
        <v>2.1239333749960366E-3</v>
      </c>
      <c r="F15" s="59">
        <f>'Grunddaten Umlage § 4_Plan'!D15</f>
        <v>146709.71340000001</v>
      </c>
      <c r="G15" s="59">
        <f>'Grunddaten Umlage § 4_Plan'!E15</f>
        <v>58683.885360000007</v>
      </c>
      <c r="H15" s="59">
        <f>'Grunddaten Umlage § 4_IST'!D15</f>
        <v>39313.684600000008</v>
      </c>
      <c r="I15" s="59">
        <f>'Grunddaten Umlage § 4_IST'!E15</f>
        <v>15725.473840000004</v>
      </c>
      <c r="J15" s="61">
        <f>'Grunddaten Umlage § 4_Plan'!J15</f>
        <v>0</v>
      </c>
      <c r="K15" s="61">
        <f>'Grunddaten Umlage § 4_IST'!J15</f>
        <v>0</v>
      </c>
      <c r="L15" s="74">
        <f t="shared" si="3"/>
        <v>0</v>
      </c>
      <c r="M15" s="61">
        <f>'Grunddaten Umlage § 4_Plan'!H15</f>
        <v>137741.25334892183</v>
      </c>
      <c r="N15" s="61">
        <f>'Grunddaten Umlage § 4_IST'!H15</f>
        <v>21415.524378986967</v>
      </c>
      <c r="O15" s="71">
        <f t="shared" si="2"/>
        <v>-116325.72896993486</v>
      </c>
      <c r="P15" s="59">
        <f>'Grunddaten Umlage § 4_Plan'!I15</f>
        <v>0</v>
      </c>
      <c r="Q15" s="59">
        <f>'Grunddaten Umlage § 4_IST'!I15</f>
        <v>0</v>
      </c>
      <c r="R15" s="74">
        <f t="shared" si="0"/>
        <v>0</v>
      </c>
      <c r="S15" s="59" cm="1">
        <f t="array" ref="S15">_xlfn.IFS((F15&gt;0)*AND(I15&gt;0),O15+R15,(F15=0)*AND(I15=0),L15,(F15=0)*AND(I15&gt;0),L15+O15+R15,(F15&gt;0)*AND(I15=0),L15+O15+R15)</f>
        <v>-116325.72896993486</v>
      </c>
      <c r="U15" s="69">
        <f>IF('Grunddaten Umlage § 4_Plan'!D15&gt;0,'Grunddaten Umlage § 4_Plan'!F15,0)</f>
        <v>8968.4600510781656</v>
      </c>
      <c r="V15" s="69">
        <f>IF('Grunddaten Umlage § 4_IST'!D15&gt;0,'Grunddaten Umlage § 4_IST'!F15,0)</f>
        <v>17898.16022101304</v>
      </c>
      <c r="W15" s="59">
        <f t="shared" si="1"/>
        <v>8929.7001699348748</v>
      </c>
    </row>
    <row r="16" spans="1:23" s="13" customFormat="1" x14ac:dyDescent="0.25">
      <c r="A16" s="57">
        <v>60349</v>
      </c>
      <c r="B16" s="58" t="s">
        <v>16</v>
      </c>
      <c r="C16" s="58" t="s">
        <v>5</v>
      </c>
      <c r="D16" s="59">
        <f>Finanzkraft!H16</f>
        <v>5806608.8300000001</v>
      </c>
      <c r="E16" s="60">
        <f>'landesw Umlage § 4_IST'!E16</f>
        <v>2.7475150803903505E-3</v>
      </c>
      <c r="F16" s="59">
        <f>'Grunddaten Umlage § 4_Plan'!D16</f>
        <v>48281.526599999997</v>
      </c>
      <c r="G16" s="59">
        <f>'Grunddaten Umlage § 4_Plan'!E16</f>
        <v>19312.610639999999</v>
      </c>
      <c r="H16" s="59">
        <f>'Grunddaten Umlage § 4_IST'!D16</f>
        <v>59533.826650000003</v>
      </c>
      <c r="I16" s="59">
        <f>'Grunddaten Umlage § 4_IST'!E16</f>
        <v>23813.530660000004</v>
      </c>
      <c r="J16" s="61">
        <f>'Grunddaten Umlage § 4_Plan'!J16</f>
        <v>0</v>
      </c>
      <c r="K16" s="61">
        <f>'Grunddaten Umlage § 4_IST'!J16</f>
        <v>0</v>
      </c>
      <c r="L16" s="74">
        <f t="shared" si="3"/>
        <v>0</v>
      </c>
      <c r="M16" s="61">
        <f>'Grunddaten Umlage § 4_Plan'!H16</f>
        <v>37004.631161647943</v>
      </c>
      <c r="N16" s="61">
        <f>'Grunddaten Umlage § 4_IST'!H16</f>
        <v>36380.809847593111</v>
      </c>
      <c r="O16" s="71">
        <f t="shared" si="2"/>
        <v>-623.82131405483233</v>
      </c>
      <c r="P16" s="59">
        <f>'Grunddaten Umlage § 4_Plan'!I16</f>
        <v>0</v>
      </c>
      <c r="Q16" s="59">
        <f>'Grunddaten Umlage § 4_IST'!I16</f>
        <v>0</v>
      </c>
      <c r="R16" s="74">
        <f t="shared" si="0"/>
        <v>0</v>
      </c>
      <c r="S16" s="59" cm="1">
        <f t="array" ref="S16">_xlfn.IFS((F16&gt;0)*AND(I16&gt;0),O16+R16,(F16=0)*AND(I16=0),L16,(F16=0)*AND(I16&gt;0),L16+O16+R16,(F16&gt;0)*AND(I16=0),L16+O16+R16)</f>
        <v>-623.82131405483233</v>
      </c>
      <c r="U16" s="69">
        <f>IF('Grunddaten Umlage § 4_Plan'!D16&gt;0,'Grunddaten Umlage § 4_Plan'!F16,0)</f>
        <v>11276.895438352052</v>
      </c>
      <c r="V16" s="69">
        <f>IF('Grunddaten Umlage § 4_IST'!D16&gt;0,'Grunddaten Umlage § 4_IST'!F16,0)</f>
        <v>23153.016802406892</v>
      </c>
      <c r="W16" s="59">
        <f t="shared" si="1"/>
        <v>11876.121364054839</v>
      </c>
    </row>
    <row r="17" spans="1:23" s="13" customFormat="1" x14ac:dyDescent="0.25">
      <c r="A17" s="57">
        <v>60350</v>
      </c>
      <c r="B17" s="58" t="s">
        <v>17</v>
      </c>
      <c r="C17" s="58" t="s">
        <v>5</v>
      </c>
      <c r="D17" s="59">
        <f>Finanzkraft!H17</f>
        <v>11303763.779999999</v>
      </c>
      <c r="E17" s="60">
        <f>'landesw Umlage § 4_IST'!E17</f>
        <v>5.3486057628442368E-3</v>
      </c>
      <c r="F17" s="59">
        <f>'Grunddaten Umlage § 4_Plan'!D17</f>
        <v>118783.3634</v>
      </c>
      <c r="G17" s="59">
        <f>'Grunddaten Umlage § 4_Plan'!E17</f>
        <v>47513.345360000007</v>
      </c>
      <c r="H17" s="59">
        <f>'Grunddaten Umlage § 4_IST'!D17</f>
        <v>90850.749999999985</v>
      </c>
      <c r="I17" s="59">
        <f>'Grunddaten Umlage § 4_IST'!E17</f>
        <v>36340.299999999996</v>
      </c>
      <c r="J17" s="61">
        <f>'Grunddaten Umlage § 4_Plan'!J17</f>
        <v>0</v>
      </c>
      <c r="K17" s="61">
        <f>'Grunddaten Umlage § 4_IST'!J17</f>
        <v>0</v>
      </c>
      <c r="L17" s="74">
        <f t="shared" si="3"/>
        <v>0</v>
      </c>
      <c r="M17" s="61">
        <f>'Grunddaten Umlage § 4_Plan'!H17</f>
        <v>96548.878920422954</v>
      </c>
      <c r="N17" s="61">
        <f>'Grunddaten Umlage § 4_IST'!H17</f>
        <v>45778.619193355233</v>
      </c>
      <c r="O17" s="71">
        <f t="shared" si="2"/>
        <v>-50770.259727067722</v>
      </c>
      <c r="P17" s="59">
        <f>'Grunddaten Umlage § 4_Plan'!I17</f>
        <v>0</v>
      </c>
      <c r="Q17" s="59">
        <f>'Grunddaten Umlage § 4_IST'!I17</f>
        <v>0</v>
      </c>
      <c r="R17" s="74">
        <f t="shared" si="0"/>
        <v>0</v>
      </c>
      <c r="S17" s="59" cm="1">
        <f t="array" ref="S17">_xlfn.IFS((F17&gt;0)*AND(I17&gt;0),O17+R17,(F17=0)*AND(I17=0),L17,(F17=0)*AND(I17&gt;0),L17+O17+R17,(F17&gt;0)*AND(I17=0),L17+O17+R17)</f>
        <v>-50770.259727067722</v>
      </c>
      <c r="U17" s="69">
        <f>IF('Grunddaten Umlage § 4_Plan'!D17&gt;0,'Grunddaten Umlage § 4_Plan'!F17,0)</f>
        <v>22234.484479577051</v>
      </c>
      <c r="V17" s="69">
        <f>IF('Grunddaten Umlage § 4_IST'!D17&gt;0,'Grunddaten Umlage § 4_IST'!F17,0)</f>
        <v>45072.130806644753</v>
      </c>
      <c r="W17" s="59">
        <f t="shared" si="1"/>
        <v>22837.646327067701</v>
      </c>
    </row>
    <row r="18" spans="1:23" s="13" customFormat="1" x14ac:dyDescent="0.25">
      <c r="A18" s="57">
        <v>60351</v>
      </c>
      <c r="B18" s="58" t="s">
        <v>18</v>
      </c>
      <c r="C18" s="58" t="s">
        <v>5</v>
      </c>
      <c r="D18" s="59">
        <f>Finanzkraft!H18</f>
        <v>5929234.2199999997</v>
      </c>
      <c r="E18" s="60">
        <f>'landesw Umlage § 4_IST'!E18</f>
        <v>2.8055377779970959E-3</v>
      </c>
      <c r="F18" s="59">
        <f>'Grunddaten Umlage § 4_Plan'!D18</f>
        <v>33911.520000000004</v>
      </c>
      <c r="G18" s="59">
        <f>'Grunddaten Umlage § 4_Plan'!E18</f>
        <v>13564.608000000002</v>
      </c>
      <c r="H18" s="59">
        <f>'Grunddaten Umlage § 4_IST'!D18</f>
        <v>15555.567750000004</v>
      </c>
      <c r="I18" s="59">
        <f>'Grunddaten Umlage § 4_IST'!E18</f>
        <v>6222.2271000000019</v>
      </c>
      <c r="J18" s="61">
        <f>'Grunddaten Umlage § 4_Plan'!J18</f>
        <v>0</v>
      </c>
      <c r="K18" s="61">
        <f>'Grunddaten Umlage § 4_IST'!J18</f>
        <v>0</v>
      </c>
      <c r="L18" s="74">
        <f t="shared" si="3"/>
        <v>0</v>
      </c>
      <c r="M18" s="61">
        <f>'Grunddaten Umlage § 4_Plan'!H18</f>
        <v>22321.829762047368</v>
      </c>
      <c r="N18" s="61">
        <f>'Grunddaten Umlage § 4_IST'!H18</f>
        <v>0</v>
      </c>
      <c r="O18" s="71">
        <f t="shared" si="2"/>
        <v>-22321.829762047368</v>
      </c>
      <c r="P18" s="59">
        <f>'Grunddaten Umlage § 4_Plan'!I18</f>
        <v>0</v>
      </c>
      <c r="Q18" s="59">
        <f>'Grunddaten Umlage § 4_IST'!I18</f>
        <v>-8086.4001421381563</v>
      </c>
      <c r="R18" s="74">
        <f t="shared" si="0"/>
        <v>-8086.4001421381563</v>
      </c>
      <c r="S18" s="59" cm="1">
        <f t="array" ref="S18">_xlfn.IFS((F18&gt;0)*AND(I18&gt;0),O18+R18,(F18=0)*AND(I18=0),L18,(F18=0)*AND(I18&gt;0),L18+O18+R18,(F18&gt;0)*AND(I18=0),L18+O18+R18)</f>
        <v>-30408.229904185522</v>
      </c>
      <c r="U18" s="69">
        <f>IF('Grunddaten Umlage § 4_Plan'!D18&gt;0,'Grunddaten Umlage § 4_Plan'!F18,0)</f>
        <v>11589.690237952635</v>
      </c>
      <c r="V18" s="69">
        <f>IF('Grunddaten Umlage § 4_IST'!D18&gt;0,'Grunddaten Umlage § 4_IST'!F18,0)</f>
        <v>23641.96789213816</v>
      </c>
      <c r="W18" s="59">
        <f t="shared" si="1"/>
        <v>12052.277654185526</v>
      </c>
    </row>
    <row r="19" spans="1:23" s="13" customFormat="1" x14ac:dyDescent="0.25">
      <c r="A19" s="57">
        <v>60608</v>
      </c>
      <c r="B19" s="58" t="s">
        <v>19</v>
      </c>
      <c r="C19" s="58" t="s">
        <v>20</v>
      </c>
      <c r="D19" s="59">
        <f>Finanzkraft!H19</f>
        <v>11220805.390000001</v>
      </c>
      <c r="E19" s="60">
        <f>'landesw Umlage § 4_IST'!E19</f>
        <v>5.3093523131556167E-3</v>
      </c>
      <c r="F19" s="59">
        <f>'Grunddaten Umlage § 4_Plan'!D19</f>
        <v>14358.36951</v>
      </c>
      <c r="G19" s="59">
        <f>'Grunddaten Umlage § 4_Plan'!E19</f>
        <v>5743.3478040000009</v>
      </c>
      <c r="H19" s="59">
        <f>'Grunddaten Umlage § 4_IST'!D19</f>
        <v>41761.060000000005</v>
      </c>
      <c r="I19" s="59">
        <f>'Grunddaten Umlage § 4_IST'!E19</f>
        <v>16704.424000000003</v>
      </c>
      <c r="J19" s="61">
        <f>'Grunddaten Umlage § 4_Plan'!J19</f>
        <v>0</v>
      </c>
      <c r="K19" s="61">
        <f>'Grunddaten Umlage § 4_IST'!J19</f>
        <v>0</v>
      </c>
      <c r="L19" s="74">
        <f t="shared" si="3"/>
        <v>0</v>
      </c>
      <c r="M19" s="61">
        <f>'Grunddaten Umlage § 4_Plan'!H19</f>
        <v>0</v>
      </c>
      <c r="N19" s="61">
        <f>'Grunddaten Umlage § 4_IST'!H19</f>
        <v>0</v>
      </c>
      <c r="O19" s="71">
        <f t="shared" si="2"/>
        <v>0</v>
      </c>
      <c r="P19" s="59">
        <f>'Grunddaten Umlage § 4_Plan'!I19</f>
        <v>-7555.1255101119386</v>
      </c>
      <c r="Q19" s="59">
        <f>'Grunddaten Umlage § 4_IST'!I19</f>
        <v>-2980.286169035433</v>
      </c>
      <c r="R19" s="74">
        <f t="shared" si="0"/>
        <v>4574.8393410765057</v>
      </c>
      <c r="S19" s="59" cm="1">
        <f t="array" ref="S19">_xlfn.IFS((F19&gt;0)*AND(I19&gt;0),O19+R19,(F19=0)*AND(I19=0),L19,(F19=0)*AND(I19&gt;0),L19+O19+R19,(F19&gt;0)*AND(I19=0),L19+O19+R19)</f>
        <v>4574.8393410765057</v>
      </c>
      <c r="U19" s="69">
        <f>IF('Grunddaten Umlage § 4_Plan'!D19&gt;0,'Grunddaten Umlage § 4_Plan'!F19,0)</f>
        <v>21913.495020111939</v>
      </c>
      <c r="V19" s="69">
        <f>IF('Grunddaten Umlage § 4_IST'!D19&gt;0,'Grunddaten Umlage § 4_IST'!F19,0)</f>
        <v>44741.346169035438</v>
      </c>
      <c r="W19" s="59">
        <f t="shared" si="1"/>
        <v>22827.851148923499</v>
      </c>
    </row>
    <row r="20" spans="1:23" s="13" customFormat="1" x14ac:dyDescent="0.25">
      <c r="A20" s="57">
        <v>60611</v>
      </c>
      <c r="B20" s="58" t="s">
        <v>21</v>
      </c>
      <c r="C20" s="58" t="s">
        <v>20</v>
      </c>
      <c r="D20" s="59">
        <f>Finanzkraft!H20</f>
        <v>6416046.3499999996</v>
      </c>
      <c r="E20" s="60">
        <f>'landesw Umlage § 4_IST'!E20</f>
        <v>3.0358828395727257E-3</v>
      </c>
      <c r="F20" s="59">
        <f>'Grunddaten Umlage § 4_Plan'!D20</f>
        <v>0</v>
      </c>
      <c r="G20" s="59">
        <f>'Grunddaten Umlage § 4_Plan'!E20</f>
        <v>0</v>
      </c>
      <c r="H20" s="59">
        <f>'Grunddaten Umlage § 4_IST'!D20</f>
        <v>7645.5675000000001</v>
      </c>
      <c r="I20" s="59">
        <f>'Grunddaten Umlage § 4_IST'!E20</f>
        <v>3058.2270000000003</v>
      </c>
      <c r="J20" s="61">
        <f>'Grunddaten Umlage § 4_Plan'!J20</f>
        <v>12421.503348272872</v>
      </c>
      <c r="K20" s="61">
        <f>'Grunddaten Umlage § 4_IST'!J20</f>
        <v>0</v>
      </c>
      <c r="L20" s="74">
        <f t="shared" si="3"/>
        <v>12421.503348272872</v>
      </c>
      <c r="M20" s="61">
        <f>'Grunddaten Umlage § 4_Plan'!H20</f>
        <v>0</v>
      </c>
      <c r="N20" s="61">
        <f>'Grunddaten Umlage § 4_IST'!H20</f>
        <v>0</v>
      </c>
      <c r="O20" s="71">
        <f t="shared" si="2"/>
        <v>0</v>
      </c>
      <c r="P20" s="59">
        <f>'Grunddaten Umlage § 4_Plan'!I20</f>
        <v>0</v>
      </c>
      <c r="Q20" s="59">
        <f>'Grunddaten Umlage § 4_IST'!I20</f>
        <v>-17937.493680060823</v>
      </c>
      <c r="R20" s="74">
        <f t="shared" si="0"/>
        <v>-17937.493680060823</v>
      </c>
      <c r="S20" s="59" cm="1">
        <f t="array" ref="S20">_xlfn.IFS((F20&gt;0)*AND(I20&gt;0),O20+R20,(F20=0)*AND(I20=0),L20,(F20=0)*AND(I20&gt;0),L20+O20+R20,(F20&gt;0)*AND(I20=0),L20+O20+R20)</f>
        <v>-5515.9903317879507</v>
      </c>
      <c r="U20" s="69">
        <f>IF('Grunddaten Umlage § 4_Plan'!D20&gt;0,'Grunddaten Umlage § 4_Plan'!F20,0)</f>
        <v>0</v>
      </c>
      <c r="V20" s="69">
        <f>IF('Grunddaten Umlage § 4_IST'!D20&gt;0,'Grunddaten Umlage § 4_IST'!F20,0)</f>
        <v>25583.061180060824</v>
      </c>
      <c r="W20" s="59">
        <f t="shared" si="1"/>
        <v>25583.061180060824</v>
      </c>
    </row>
    <row r="21" spans="1:23" s="13" customFormat="1" x14ac:dyDescent="0.25">
      <c r="A21" s="57">
        <v>60613</v>
      </c>
      <c r="B21" s="58" t="s">
        <v>22</v>
      </c>
      <c r="C21" s="58" t="s">
        <v>20</v>
      </c>
      <c r="D21" s="59">
        <f>Finanzkraft!H21</f>
        <v>15840334.74</v>
      </c>
      <c r="E21" s="60">
        <f>'landesw Umlage § 4_IST'!E21</f>
        <v>7.4951765911500465E-3</v>
      </c>
      <c r="F21" s="59">
        <f>'Grunddaten Umlage § 4_Plan'!D21</f>
        <v>8072.3814000000002</v>
      </c>
      <c r="G21" s="59">
        <f>'Grunddaten Umlage § 4_Plan'!E21</f>
        <v>3228.9525600000002</v>
      </c>
      <c r="H21" s="59">
        <f>'Grunddaten Umlage § 4_IST'!D21</f>
        <v>63418.100000000006</v>
      </c>
      <c r="I21" s="59">
        <f>'Grunddaten Umlage § 4_IST'!E21</f>
        <v>25367.240000000005</v>
      </c>
      <c r="J21" s="61">
        <f>'Grunddaten Umlage § 4_Plan'!J21</f>
        <v>0</v>
      </c>
      <c r="K21" s="61">
        <f>'Grunddaten Umlage § 4_IST'!J21</f>
        <v>0</v>
      </c>
      <c r="L21" s="74">
        <f t="shared" si="3"/>
        <v>0</v>
      </c>
      <c r="M21" s="61">
        <f>'Grunddaten Umlage § 4_Plan'!H21</f>
        <v>0</v>
      </c>
      <c r="N21" s="61">
        <f>'Grunddaten Umlage § 4_IST'!H21</f>
        <v>257.04556558762124</v>
      </c>
      <c r="O21" s="71">
        <f t="shared" si="2"/>
        <v>257.04556558762124</v>
      </c>
      <c r="P21" s="59">
        <f>'Grunddaten Umlage § 4_Plan'!I21</f>
        <v>-22639.155396160219</v>
      </c>
      <c r="Q21" s="59">
        <f>'Grunddaten Umlage § 4_IST'!I21</f>
        <v>0</v>
      </c>
      <c r="R21" s="74">
        <f t="shared" si="0"/>
        <v>22639.155396160219</v>
      </c>
      <c r="S21" s="59" cm="1">
        <f t="array" ref="S21">_xlfn.IFS((F21&gt;0)*AND(I21&gt;0),O21+R21,(F21=0)*AND(I21=0),L21,(F21=0)*AND(I21&gt;0),L21+O21+R21,(F21&gt;0)*AND(I21=0),L21+O21+R21)</f>
        <v>22896.20096174784</v>
      </c>
      <c r="U21" s="69">
        <f>IF('Grunddaten Umlage § 4_Plan'!D21&gt;0,'Grunddaten Umlage § 4_Plan'!F21,0)</f>
        <v>30711.536796160217</v>
      </c>
      <c r="V21" s="69">
        <f>IF('Grunddaten Umlage § 4_IST'!D21&gt;0,'Grunddaten Umlage § 4_IST'!F21,0)</f>
        <v>63161.054434412385</v>
      </c>
      <c r="W21" s="59">
        <f t="shared" si="1"/>
        <v>32449.517638252168</v>
      </c>
    </row>
    <row r="22" spans="1:23" s="13" customFormat="1" x14ac:dyDescent="0.25">
      <c r="A22" s="57">
        <v>60617</v>
      </c>
      <c r="B22" s="58" t="s">
        <v>23</v>
      </c>
      <c r="C22" s="58" t="s">
        <v>20</v>
      </c>
      <c r="D22" s="59">
        <f>Finanzkraft!H22</f>
        <v>12324971.41</v>
      </c>
      <c r="E22" s="60">
        <f>'landesw Umlage § 4_IST'!E22</f>
        <v>5.831810925406339E-3</v>
      </c>
      <c r="F22" s="59">
        <f>'Grunddaten Umlage § 4_Plan'!D22</f>
        <v>0</v>
      </c>
      <c r="G22" s="59">
        <f>'Grunddaten Umlage § 4_Plan'!E22</f>
        <v>0</v>
      </c>
      <c r="H22" s="59">
        <f>'Grunddaten Umlage § 4_IST'!D22</f>
        <v>15408.630000000001</v>
      </c>
      <c r="I22" s="59">
        <f>'Grunddaten Umlage § 4_IST'!E22</f>
        <v>6163.4520000000011</v>
      </c>
      <c r="J22" s="61">
        <f>'Grunddaten Umlage § 4_Plan'!J22</f>
        <v>24224.856326084857</v>
      </c>
      <c r="K22" s="61">
        <f>'Grunddaten Umlage § 4_IST'!J22</f>
        <v>0</v>
      </c>
      <c r="L22" s="74">
        <f t="shared" si="3"/>
        <v>24224.856326084857</v>
      </c>
      <c r="M22" s="61">
        <f>'Grunddaten Umlage § 4_Plan'!H22</f>
        <v>0</v>
      </c>
      <c r="N22" s="61">
        <f>'Grunddaten Umlage § 4_IST'!H22</f>
        <v>0</v>
      </c>
      <c r="O22" s="71">
        <f t="shared" si="2"/>
        <v>0</v>
      </c>
      <c r="P22" s="59">
        <f>'Grunddaten Umlage § 4_Plan'!I22</f>
        <v>0</v>
      </c>
      <c r="Q22" s="59">
        <f>'Grunddaten Umlage § 4_IST'!I22</f>
        <v>-33735.419220363023</v>
      </c>
      <c r="R22" s="74">
        <f t="shared" si="0"/>
        <v>-33735.419220363023</v>
      </c>
      <c r="S22" s="59" cm="1">
        <f t="array" ref="S22">_xlfn.IFS((F22&gt;0)*AND(I22&gt;0),O22+R22,(F22=0)*AND(I22=0),L22,(F22=0)*AND(I22&gt;0),L22+O22+R22,(F22&gt;0)*AND(I22=0),L22+O22+R22)</f>
        <v>-9510.5628942781659</v>
      </c>
      <c r="U22" s="69">
        <f>IF('Grunddaten Umlage § 4_Plan'!D22&gt;0,'Grunddaten Umlage § 4_Plan'!F22,0)</f>
        <v>0</v>
      </c>
      <c r="V22" s="69">
        <f>IF('Grunddaten Umlage § 4_IST'!D22&gt;0,'Grunddaten Umlage § 4_IST'!F22,0)</f>
        <v>49144.049220363027</v>
      </c>
      <c r="W22" s="59">
        <f t="shared" si="1"/>
        <v>49144.049220363027</v>
      </c>
    </row>
    <row r="23" spans="1:23" s="13" customFormat="1" x14ac:dyDescent="0.25">
      <c r="A23" s="57">
        <v>60618</v>
      </c>
      <c r="B23" s="58" t="s">
        <v>24</v>
      </c>
      <c r="C23" s="58" t="s">
        <v>20</v>
      </c>
      <c r="D23" s="59">
        <f>Finanzkraft!H23</f>
        <v>1939537.31</v>
      </c>
      <c r="E23" s="60">
        <f>'landesw Umlage § 4_IST'!E23</f>
        <v>9.1773153043697177E-4</v>
      </c>
      <c r="F23" s="59">
        <f>'Grunddaten Umlage § 4_Plan'!D23</f>
        <v>0</v>
      </c>
      <c r="G23" s="59">
        <f>'Grunddaten Umlage § 4_Plan'!E23</f>
        <v>0</v>
      </c>
      <c r="H23" s="59">
        <f>'Grunddaten Umlage § 4_IST'!D23</f>
        <v>13002.77</v>
      </c>
      <c r="I23" s="59">
        <f>'Grunddaten Umlage § 4_IST'!E23</f>
        <v>5201.1080000000002</v>
      </c>
      <c r="J23" s="61">
        <f>'Grunddaten Umlage § 4_Plan'!J23</f>
        <v>3786.2890238927494</v>
      </c>
      <c r="K23" s="61">
        <f>'Grunddaten Umlage § 4_IST'!J23</f>
        <v>0</v>
      </c>
      <c r="L23" s="74">
        <f t="shared" si="3"/>
        <v>3786.2890238927494</v>
      </c>
      <c r="M23" s="61">
        <f>'Grunddaten Umlage § 4_Plan'!H23</f>
        <v>0</v>
      </c>
      <c r="N23" s="61">
        <f>'Grunddaten Umlage § 4_IST'!H23</f>
        <v>5269.1441880947295</v>
      </c>
      <c r="O23" s="71">
        <f t="shared" si="2"/>
        <v>5269.1441880947295</v>
      </c>
      <c r="P23" s="59">
        <f>'Grunddaten Umlage § 4_Plan'!I23</f>
        <v>0</v>
      </c>
      <c r="Q23" s="59">
        <f>'Grunddaten Umlage § 4_IST'!I23</f>
        <v>0</v>
      </c>
      <c r="R23" s="74">
        <f t="shared" si="0"/>
        <v>0</v>
      </c>
      <c r="S23" s="59" cm="1">
        <f t="array" ref="S23">_xlfn.IFS((F23&gt;0)*AND(I23&gt;0),O23+R23,(F23=0)*AND(I23=0),L23,(F23=0)*AND(I23&gt;0),L23+O23+R23,(F23&gt;0)*AND(I23=0),L23+O23+R23)</f>
        <v>9055.433211987478</v>
      </c>
      <c r="U23" s="69">
        <f>IF('Grunddaten Umlage § 4_Plan'!D23&gt;0,'Grunddaten Umlage § 4_Plan'!F23,0)</f>
        <v>0</v>
      </c>
      <c r="V23" s="69">
        <f>IF('Grunddaten Umlage § 4_IST'!D23&gt;0,'Grunddaten Umlage § 4_IST'!F23,0)</f>
        <v>7733.6258119052709</v>
      </c>
      <c r="W23" s="59">
        <f t="shared" si="1"/>
        <v>7733.6258119052709</v>
      </c>
    </row>
    <row r="24" spans="1:23" s="13" customFormat="1" x14ac:dyDescent="0.25">
      <c r="A24" s="57">
        <v>60619</v>
      </c>
      <c r="B24" s="58" t="s">
        <v>25</v>
      </c>
      <c r="C24" s="58" t="s">
        <v>20</v>
      </c>
      <c r="D24" s="59">
        <f>Finanzkraft!H24</f>
        <v>5030501.01</v>
      </c>
      <c r="E24" s="60">
        <f>'landesw Umlage § 4_IST'!E24</f>
        <v>2.3802838785153516E-3</v>
      </c>
      <c r="F24" s="59">
        <f>'Grunddaten Umlage § 4_Plan'!D24</f>
        <v>209266.13705000002</v>
      </c>
      <c r="G24" s="59">
        <f>'Grunddaten Umlage § 4_Plan'!E24</f>
        <v>83706.454820000014</v>
      </c>
      <c r="H24" s="59">
        <f>'Grunddaten Umlage § 4_IST'!D24</f>
        <v>359250.85060000001</v>
      </c>
      <c r="I24" s="59">
        <f>'Grunddaten Umlage § 4_IST'!E24</f>
        <v>143700.34024000002</v>
      </c>
      <c r="J24" s="61">
        <f>'Grunddaten Umlage § 4_Plan'!J24</f>
        <v>0</v>
      </c>
      <c r="K24" s="61">
        <f>'Grunddaten Umlage § 4_IST'!J24</f>
        <v>0</v>
      </c>
      <c r="L24" s="74">
        <f t="shared" si="3"/>
        <v>0</v>
      </c>
      <c r="M24" s="61">
        <f>'Grunddaten Umlage § 4_Plan'!H24</f>
        <v>199484.3055707266</v>
      </c>
      <c r="N24" s="61">
        <f>'Grunddaten Umlage § 4_IST'!H24</f>
        <v>339192.45200299053</v>
      </c>
      <c r="O24" s="71">
        <f t="shared" si="2"/>
        <v>139708.14643226392</v>
      </c>
      <c r="P24" s="59">
        <f>'Grunddaten Umlage § 4_Plan'!I24</f>
        <v>0</v>
      </c>
      <c r="Q24" s="59">
        <f>'Grunddaten Umlage § 4_IST'!I24</f>
        <v>0</v>
      </c>
      <c r="R24" s="74">
        <f t="shared" si="0"/>
        <v>0</v>
      </c>
      <c r="S24" s="59" cm="1">
        <f t="array" ref="S24">_xlfn.IFS((F24&gt;0)*AND(I24&gt;0),O24+R24,(F24=0)*AND(I24=0),L24,(F24=0)*AND(I24&gt;0),L24+O24+R24,(F24&gt;0)*AND(I24=0),L24+O24+R24)</f>
        <v>139708.14643226392</v>
      </c>
      <c r="U24" s="69">
        <f>IF('Grunddaten Umlage § 4_Plan'!D24&gt;0,'Grunddaten Umlage § 4_Plan'!F24,0)</f>
        <v>9781.8314792734163</v>
      </c>
      <c r="V24" s="69">
        <f>IF('Grunddaten Umlage § 4_IST'!D24&gt;0,'Grunddaten Umlage § 4_IST'!F24,0)</f>
        <v>20058.398597009476</v>
      </c>
      <c r="W24" s="59">
        <f t="shared" si="1"/>
        <v>10276.56711773606</v>
      </c>
    </row>
    <row r="25" spans="1:23" s="13" customFormat="1" x14ac:dyDescent="0.25">
      <c r="A25" s="57">
        <v>60623</v>
      </c>
      <c r="B25" s="58" t="s">
        <v>26</v>
      </c>
      <c r="C25" s="58" t="s">
        <v>20</v>
      </c>
      <c r="D25" s="59">
        <f>Finanzkraft!H25</f>
        <v>3222069.15</v>
      </c>
      <c r="E25" s="60">
        <f>'landesw Umlage § 4_IST'!E25</f>
        <v>1.5245875585673846E-3</v>
      </c>
      <c r="F25" s="59">
        <f>'Grunddaten Umlage § 4_Plan'!D25</f>
        <v>0</v>
      </c>
      <c r="G25" s="59">
        <f>'Grunddaten Umlage § 4_Plan'!E25</f>
        <v>0</v>
      </c>
      <c r="H25" s="59">
        <f>'Grunddaten Umlage § 4_IST'!D25</f>
        <v>9090.4050000000007</v>
      </c>
      <c r="I25" s="59">
        <f>'Grunddaten Umlage § 4_IST'!E25</f>
        <v>3636.1620000000003</v>
      </c>
      <c r="J25" s="61">
        <f>'Grunddaten Umlage § 4_Plan'!J25</f>
        <v>6252.307270507622</v>
      </c>
      <c r="K25" s="61">
        <f>'Grunddaten Umlage § 4_IST'!J25</f>
        <v>0</v>
      </c>
      <c r="L25" s="74">
        <f t="shared" si="3"/>
        <v>6252.307270507622</v>
      </c>
      <c r="M25" s="61">
        <f>'Grunddaten Umlage § 4_Plan'!H25</f>
        <v>0</v>
      </c>
      <c r="N25" s="61">
        <f>'Grunddaten Umlage § 4_IST'!H25</f>
        <v>0</v>
      </c>
      <c r="O25" s="71">
        <f t="shared" si="2"/>
        <v>0</v>
      </c>
      <c r="P25" s="59">
        <f>'Grunddaten Umlage § 4_Plan'!I25</f>
        <v>0</v>
      </c>
      <c r="Q25" s="59">
        <f>'Grunddaten Umlage § 4_IST'!I25</f>
        <v>-3757.1318933138355</v>
      </c>
      <c r="R25" s="74">
        <f t="shared" si="0"/>
        <v>-3757.1318933138355</v>
      </c>
      <c r="S25" s="59" cm="1">
        <f t="array" ref="S25">_xlfn.IFS((F25&gt;0)*AND(I25&gt;0),O25+R25,(F25=0)*AND(I25=0),L25,(F25=0)*AND(I25&gt;0),L25+O25+R25,(F25&gt;0)*AND(I25=0),L25+O25+R25)</f>
        <v>2495.1753771937865</v>
      </c>
      <c r="U25" s="69">
        <f>IF('Grunddaten Umlage § 4_Plan'!D25&gt;0,'Grunddaten Umlage § 4_Plan'!F25,0)</f>
        <v>0</v>
      </c>
      <c r="V25" s="69">
        <f>IF('Grunddaten Umlage § 4_IST'!D25&gt;0,'Grunddaten Umlage § 4_IST'!F25,0)</f>
        <v>12847.536893313836</v>
      </c>
      <c r="W25" s="59">
        <f t="shared" si="1"/>
        <v>12847.536893313836</v>
      </c>
    </row>
    <row r="26" spans="1:23" s="13" customFormat="1" x14ac:dyDescent="0.25">
      <c r="A26" s="57">
        <v>60624</v>
      </c>
      <c r="B26" s="58" t="s">
        <v>27</v>
      </c>
      <c r="C26" s="58" t="s">
        <v>20</v>
      </c>
      <c r="D26" s="59">
        <f>Finanzkraft!H26</f>
        <v>15459558</v>
      </c>
      <c r="E26" s="60">
        <f>'landesw Umlage § 4_IST'!E26</f>
        <v>7.3150043312232701E-3</v>
      </c>
      <c r="F26" s="59">
        <f>'Grunddaten Umlage § 4_Plan'!D26</f>
        <v>215638.11699000001</v>
      </c>
      <c r="G26" s="59">
        <f>'Grunddaten Umlage § 4_Plan'!E26</f>
        <v>86255.246796000007</v>
      </c>
      <c r="H26" s="59">
        <f>'Grunddaten Umlage § 4_IST'!D26</f>
        <v>333276.6974</v>
      </c>
      <c r="I26" s="59">
        <f>'Grunddaten Umlage § 4_IST'!E26</f>
        <v>133310.67896000002</v>
      </c>
      <c r="J26" s="61">
        <f>'Grunddaten Umlage § 4_Plan'!J26</f>
        <v>0</v>
      </c>
      <c r="K26" s="61">
        <f>'Grunddaten Umlage § 4_IST'!J26</f>
        <v>0</v>
      </c>
      <c r="L26" s="74">
        <f t="shared" si="3"/>
        <v>0</v>
      </c>
      <c r="M26" s="61">
        <f>'Grunddaten Umlage § 4_Plan'!H26</f>
        <v>185143.79818576059</v>
      </c>
      <c r="N26" s="61">
        <f>'Grunddaten Umlage § 4_IST'!H26</f>
        <v>271633.93540051742</v>
      </c>
      <c r="O26" s="71">
        <f t="shared" si="2"/>
        <v>86490.137214756833</v>
      </c>
      <c r="P26" s="59">
        <f>'Grunddaten Umlage § 4_Plan'!I26</f>
        <v>0</v>
      </c>
      <c r="Q26" s="59">
        <f>'Grunddaten Umlage § 4_IST'!I26</f>
        <v>0</v>
      </c>
      <c r="R26" s="74">
        <f t="shared" si="0"/>
        <v>0</v>
      </c>
      <c r="S26" s="59" cm="1">
        <f t="array" ref="S26">_xlfn.IFS((F26&gt;0)*AND(I26&gt;0),O26+R26,(F26=0)*AND(I26=0),L26,(F26=0)*AND(I26&gt;0),L26+O26+R26,(F26&gt;0)*AND(I26=0),L26+O26+R26)</f>
        <v>86490.137214756833</v>
      </c>
      <c r="U26" s="69">
        <f>IF('Grunddaten Umlage § 4_Plan'!D26&gt;0,'Grunddaten Umlage § 4_Plan'!F26,0)</f>
        <v>30494.318804239429</v>
      </c>
      <c r="V26" s="69">
        <f>IF('Grunddaten Umlage § 4_IST'!D26&gt;0,'Grunddaten Umlage § 4_IST'!F26,0)</f>
        <v>61642.761999482558</v>
      </c>
      <c r="W26" s="59">
        <f t="shared" si="1"/>
        <v>31148.44319524313</v>
      </c>
    </row>
    <row r="27" spans="1:23" s="13" customFormat="1" x14ac:dyDescent="0.25">
      <c r="A27" s="57">
        <v>60626</v>
      </c>
      <c r="B27" s="58" t="s">
        <v>28</v>
      </c>
      <c r="C27" s="58" t="s">
        <v>20</v>
      </c>
      <c r="D27" s="59">
        <f>Finanzkraft!H27</f>
        <v>4706233.84</v>
      </c>
      <c r="E27" s="60">
        <f>'landesw Umlage § 4_IST'!E27</f>
        <v>2.226850271097629E-3</v>
      </c>
      <c r="F27" s="59">
        <f>'Grunddaten Umlage § 4_Plan'!D27</f>
        <v>0</v>
      </c>
      <c r="G27" s="59">
        <f>'Grunddaten Umlage § 4_Plan'!E27</f>
        <v>0</v>
      </c>
      <c r="H27" s="59">
        <f>'Grunddaten Umlage § 4_IST'!D27</f>
        <v>9840.18</v>
      </c>
      <c r="I27" s="59">
        <f>'Grunddaten Umlage § 4_IST'!E27</f>
        <v>3936.0720000000001</v>
      </c>
      <c r="J27" s="61">
        <f>'Grunddaten Umlage § 4_Plan'!J27</f>
        <v>9110.1238960565734</v>
      </c>
      <c r="K27" s="61">
        <f>'Grunddaten Umlage § 4_IST'!J27</f>
        <v>0</v>
      </c>
      <c r="L27" s="74">
        <f t="shared" si="3"/>
        <v>9110.1238960565734</v>
      </c>
      <c r="M27" s="61">
        <f>'Grunddaten Umlage § 4_Plan'!H27</f>
        <v>0</v>
      </c>
      <c r="N27" s="61">
        <f>'Grunddaten Umlage § 4_IST'!H27</f>
        <v>0</v>
      </c>
      <c r="O27" s="71">
        <f t="shared" si="2"/>
        <v>0</v>
      </c>
      <c r="P27" s="59">
        <f>'Grunddaten Umlage § 4_Plan'!I27</f>
        <v>0</v>
      </c>
      <c r="Q27" s="59">
        <f>'Grunddaten Umlage § 4_IST'!I27</f>
        <v>-8925.2499374555773</v>
      </c>
      <c r="R27" s="74">
        <f t="shared" si="0"/>
        <v>-8925.2499374555773</v>
      </c>
      <c r="S27" s="59" cm="1">
        <f t="array" ref="S27">_xlfn.IFS((F27&gt;0)*AND(I27&gt;0),O27+R27,(F27=0)*AND(I27=0),L27,(F27=0)*AND(I27&gt;0),L27+O27+R27,(F27&gt;0)*AND(I27=0),L27+O27+R27)</f>
        <v>184.87395860099605</v>
      </c>
      <c r="U27" s="69">
        <f>IF('Grunddaten Umlage § 4_Plan'!D27&gt;0,'Grunddaten Umlage § 4_Plan'!F27,0)</f>
        <v>0</v>
      </c>
      <c r="V27" s="69">
        <f>IF('Grunddaten Umlage § 4_IST'!D27&gt;0,'Grunddaten Umlage § 4_IST'!F27,0)</f>
        <v>18765.429937455578</v>
      </c>
      <c r="W27" s="59">
        <f t="shared" si="1"/>
        <v>18765.429937455578</v>
      </c>
    </row>
    <row r="28" spans="1:23" s="13" customFormat="1" x14ac:dyDescent="0.25">
      <c r="A28" s="57">
        <v>60628</v>
      </c>
      <c r="B28" s="58" t="s">
        <v>29</v>
      </c>
      <c r="C28" s="58" t="s">
        <v>20</v>
      </c>
      <c r="D28" s="59">
        <f>Finanzkraft!H28</f>
        <v>4155788.85</v>
      </c>
      <c r="E28" s="60">
        <f>'landesw Umlage § 4_IST'!E28</f>
        <v>1.9663960274543019E-3</v>
      </c>
      <c r="F28" s="59">
        <f>'Grunddaten Umlage § 4_Plan'!D28</f>
        <v>0</v>
      </c>
      <c r="G28" s="59">
        <f>'Grunddaten Umlage § 4_Plan'!E28</f>
        <v>0</v>
      </c>
      <c r="H28" s="59">
        <f>'Grunddaten Umlage § 4_IST'!D28</f>
        <v>40627.01</v>
      </c>
      <c r="I28" s="59">
        <f>'Grunddaten Umlage § 4_IST'!E28</f>
        <v>16250.804000000002</v>
      </c>
      <c r="J28" s="61">
        <f>'Grunddaten Umlage § 4_Plan'!J28</f>
        <v>8098.1656513423259</v>
      </c>
      <c r="K28" s="61">
        <f>'Grunddaten Umlage § 4_IST'!J28</f>
        <v>0</v>
      </c>
      <c r="L28" s="74">
        <f t="shared" si="3"/>
        <v>8098.1656513423259</v>
      </c>
      <c r="M28" s="61">
        <f>'Grunddaten Umlage § 4_Plan'!H28</f>
        <v>0</v>
      </c>
      <c r="N28" s="61">
        <f>'Grunddaten Umlage § 4_IST'!H28</f>
        <v>24056.400219264142</v>
      </c>
      <c r="O28" s="71">
        <f t="shared" si="2"/>
        <v>24056.400219264142</v>
      </c>
      <c r="P28" s="59">
        <f>'Grunddaten Umlage § 4_Plan'!I28</f>
        <v>0</v>
      </c>
      <c r="Q28" s="59">
        <f>'Grunddaten Umlage § 4_IST'!I28</f>
        <v>0</v>
      </c>
      <c r="R28" s="74">
        <f t="shared" si="0"/>
        <v>0</v>
      </c>
      <c r="S28" s="59" cm="1">
        <f t="array" ref="S28">_xlfn.IFS((F28&gt;0)*AND(I28&gt;0),O28+R28,(F28=0)*AND(I28=0),L28,(F28=0)*AND(I28&gt;0),L28+O28+R28,(F28&gt;0)*AND(I28=0),L28+O28+R28)</f>
        <v>32154.565870606468</v>
      </c>
      <c r="U28" s="69">
        <f>IF('Grunddaten Umlage § 4_Plan'!D28&gt;0,'Grunddaten Umlage § 4_Plan'!F28,0)</f>
        <v>0</v>
      </c>
      <c r="V28" s="69">
        <f>IF('Grunddaten Umlage § 4_IST'!D28&gt;0,'Grunddaten Umlage § 4_IST'!F28,0)</f>
        <v>16570.60978073586</v>
      </c>
      <c r="W28" s="59">
        <f t="shared" si="1"/>
        <v>16570.60978073586</v>
      </c>
    </row>
    <row r="29" spans="1:23" s="13" customFormat="1" x14ac:dyDescent="0.25">
      <c r="A29" s="57">
        <v>60629</v>
      </c>
      <c r="B29" s="58" t="s">
        <v>30</v>
      </c>
      <c r="C29" s="58" t="s">
        <v>20</v>
      </c>
      <c r="D29" s="59">
        <f>Finanzkraft!H29</f>
        <v>8583718.3100000005</v>
      </c>
      <c r="E29" s="60">
        <f>'landesw Umlage § 4_IST'!E29</f>
        <v>4.0615609201537645E-3</v>
      </c>
      <c r="F29" s="59">
        <f>'Grunddaten Umlage § 4_Plan'!D29</f>
        <v>0</v>
      </c>
      <c r="G29" s="59">
        <f>'Grunddaten Umlage § 4_Plan'!E29</f>
        <v>0</v>
      </c>
      <c r="H29" s="59">
        <f>'Grunddaten Umlage § 4_IST'!D29</f>
        <v>7781.369999999999</v>
      </c>
      <c r="I29" s="59">
        <f>'Grunddaten Umlage § 4_IST'!E29</f>
        <v>3112.5479999999998</v>
      </c>
      <c r="J29" s="61">
        <f>'Grunddaten Umlage § 4_Plan'!J29</f>
        <v>16861.520394209059</v>
      </c>
      <c r="K29" s="61">
        <f>'Grunddaten Umlage § 4_IST'!J29</f>
        <v>0</v>
      </c>
      <c r="L29" s="74">
        <f t="shared" si="3"/>
        <v>16861.520394209059</v>
      </c>
      <c r="M29" s="61">
        <f>'Grunddaten Umlage § 4_Plan'!H29</f>
        <v>0</v>
      </c>
      <c r="N29" s="61">
        <f>'Grunddaten Umlage § 4_IST'!H29</f>
        <v>0</v>
      </c>
      <c r="O29" s="71">
        <f t="shared" si="2"/>
        <v>0</v>
      </c>
      <c r="P29" s="59">
        <f>'Grunddaten Umlage § 4_Plan'!I29</f>
        <v>0</v>
      </c>
      <c r="Q29" s="59">
        <f>'Grunddaten Umlage § 4_IST'!I29</f>
        <v>-26444.97106705578</v>
      </c>
      <c r="R29" s="74">
        <f t="shared" si="0"/>
        <v>-26444.97106705578</v>
      </c>
      <c r="S29" s="59" cm="1">
        <f t="array" ref="S29">_xlfn.IFS((F29&gt;0)*AND(I29&gt;0),O29+R29,(F29=0)*AND(I29=0),L29,(F29=0)*AND(I29&gt;0),L29+O29+R29,(F29&gt;0)*AND(I29=0),L29+O29+R29)</f>
        <v>-9583.4506728467204</v>
      </c>
      <c r="U29" s="69">
        <f>IF('Grunddaten Umlage § 4_Plan'!D29&gt;0,'Grunddaten Umlage § 4_Plan'!F29,0)</f>
        <v>0</v>
      </c>
      <c r="V29" s="69">
        <f>IF('Grunddaten Umlage § 4_IST'!D29&gt;0,'Grunddaten Umlage § 4_IST'!F29,0)</f>
        <v>34226.341067055779</v>
      </c>
      <c r="W29" s="59">
        <f t="shared" si="1"/>
        <v>34226.341067055779</v>
      </c>
    </row>
    <row r="30" spans="1:23" s="13" customFormat="1" x14ac:dyDescent="0.25">
      <c r="A30" s="57">
        <v>60632</v>
      </c>
      <c r="B30" s="58" t="s">
        <v>31</v>
      </c>
      <c r="C30" s="58" t="s">
        <v>20</v>
      </c>
      <c r="D30" s="59">
        <f>Finanzkraft!H30</f>
        <v>4528459.4000000004</v>
      </c>
      <c r="E30" s="60">
        <f>'landesw Umlage § 4_IST'!E30</f>
        <v>2.142732678694225E-3</v>
      </c>
      <c r="F30" s="59">
        <f>'Grunddaten Umlage § 4_Plan'!D30</f>
        <v>17620.300490000001</v>
      </c>
      <c r="G30" s="59">
        <f>'Grunddaten Umlage § 4_Plan'!E30</f>
        <v>7048.1201960000008</v>
      </c>
      <c r="H30" s="59">
        <f>'Grunddaten Umlage § 4_IST'!D30</f>
        <v>51321.02</v>
      </c>
      <c r="I30" s="59">
        <f>'Grunddaten Umlage § 4_IST'!E30</f>
        <v>20528.407999999999</v>
      </c>
      <c r="J30" s="61">
        <f>'Grunddaten Umlage § 4_Plan'!J30</f>
        <v>0</v>
      </c>
      <c r="K30" s="61">
        <f>'Grunddaten Umlage § 4_IST'!J30</f>
        <v>0</v>
      </c>
      <c r="L30" s="74">
        <f t="shared" si="3"/>
        <v>0</v>
      </c>
      <c r="M30" s="61">
        <f>'Grunddaten Umlage § 4_Plan'!H30</f>
        <v>8848.6804509537633</v>
      </c>
      <c r="N30" s="61">
        <f>'Grunddaten Umlage § 4_IST'!H30</f>
        <v>33264.440050009216</v>
      </c>
      <c r="O30" s="71">
        <f t="shared" si="2"/>
        <v>24415.759599055455</v>
      </c>
      <c r="P30" s="59">
        <f>'Grunddaten Umlage § 4_Plan'!I30</f>
        <v>0</v>
      </c>
      <c r="Q30" s="59">
        <f>'Grunddaten Umlage § 4_IST'!I30</f>
        <v>0</v>
      </c>
      <c r="R30" s="74">
        <f t="shared" si="0"/>
        <v>0</v>
      </c>
      <c r="S30" s="59" cm="1">
        <f t="array" ref="S30">_xlfn.IFS((F30&gt;0)*AND(I30&gt;0),O30+R30,(F30=0)*AND(I30=0),L30,(F30=0)*AND(I30&gt;0),L30+O30+R30,(F30&gt;0)*AND(I30=0),L30+O30+R30)</f>
        <v>24415.759599055455</v>
      </c>
      <c r="U30" s="69">
        <f>IF('Grunddaten Umlage § 4_Plan'!D30&gt;0,'Grunddaten Umlage § 4_Plan'!F30,0)</f>
        <v>8771.6200390462382</v>
      </c>
      <c r="V30" s="69">
        <f>IF('Grunddaten Umlage § 4_IST'!D30&gt;0,'Grunddaten Umlage § 4_IST'!F30,0)</f>
        <v>18056.579949990784</v>
      </c>
      <c r="W30" s="59">
        <f t="shared" si="1"/>
        <v>9284.9599109445462</v>
      </c>
    </row>
    <row r="31" spans="1:23" s="13" customFormat="1" x14ac:dyDescent="0.25">
      <c r="A31" s="57">
        <v>60639</v>
      </c>
      <c r="B31" s="58" t="s">
        <v>32</v>
      </c>
      <c r="C31" s="58" t="s">
        <v>20</v>
      </c>
      <c r="D31" s="59">
        <f>Finanzkraft!H31</f>
        <v>1886560.93</v>
      </c>
      <c r="E31" s="60">
        <f>'landesw Umlage § 4_IST'!E31</f>
        <v>8.9266467864518501E-4</v>
      </c>
      <c r="F31" s="59">
        <f>'Grunddaten Umlage § 4_Plan'!D31</f>
        <v>0</v>
      </c>
      <c r="G31" s="59">
        <f>'Grunddaten Umlage § 4_Plan'!E31</f>
        <v>0</v>
      </c>
      <c r="H31" s="59">
        <f>'Grunddaten Umlage § 4_IST'!D31</f>
        <v>8728.2000000000007</v>
      </c>
      <c r="I31" s="59">
        <f>'Grunddaten Umlage § 4_IST'!E31</f>
        <v>3491.2800000000007</v>
      </c>
      <c r="J31" s="61">
        <f>'Grunddaten Umlage § 4_Plan'!J31</f>
        <v>3688.8746513789802</v>
      </c>
      <c r="K31" s="61">
        <f>'Grunddaten Umlage § 4_IST'!J31</f>
        <v>0</v>
      </c>
      <c r="L31" s="74">
        <f t="shared" si="3"/>
        <v>3688.8746513789802</v>
      </c>
      <c r="M31" s="61">
        <f>'Grunddaten Umlage § 4_Plan'!H31</f>
        <v>0</v>
      </c>
      <c r="N31" s="61">
        <f>'Grunddaten Umlage § 4_IST'!H31</f>
        <v>1205.8098769762719</v>
      </c>
      <c r="O31" s="71">
        <f t="shared" si="2"/>
        <v>1205.8098769762719</v>
      </c>
      <c r="P31" s="59">
        <f>'Grunddaten Umlage § 4_Plan'!I31</f>
        <v>0</v>
      </c>
      <c r="Q31" s="59">
        <f>'Grunddaten Umlage § 4_IST'!I31</f>
        <v>0</v>
      </c>
      <c r="R31" s="74">
        <f t="shared" si="0"/>
        <v>0</v>
      </c>
      <c r="S31" s="59" cm="1">
        <f t="array" ref="S31">_xlfn.IFS((F31&gt;0)*AND(I31&gt;0),O31+R31,(F31=0)*AND(I31=0),L31,(F31=0)*AND(I31&gt;0),L31+O31+R31,(F31&gt;0)*AND(I31=0),L31+O31+R31)</f>
        <v>4894.684528355252</v>
      </c>
      <c r="U31" s="69">
        <f>IF('Grunddaten Umlage § 4_Plan'!D31&gt;0,'Grunddaten Umlage § 4_Plan'!F31,0)</f>
        <v>0</v>
      </c>
      <c r="V31" s="69">
        <f>IF('Grunddaten Umlage § 4_IST'!D31&gt;0,'Grunddaten Umlage § 4_IST'!F31,0)</f>
        <v>7522.3901230237288</v>
      </c>
      <c r="W31" s="59">
        <f t="shared" si="1"/>
        <v>7522.3901230237288</v>
      </c>
    </row>
    <row r="32" spans="1:23" s="13" customFormat="1" x14ac:dyDescent="0.25">
      <c r="A32" s="57">
        <v>60641</v>
      </c>
      <c r="B32" s="58" t="s">
        <v>33</v>
      </c>
      <c r="C32" s="58" t="s">
        <v>20</v>
      </c>
      <c r="D32" s="59">
        <f>Finanzkraft!H32</f>
        <v>1412356.83</v>
      </c>
      <c r="E32" s="60">
        <f>'landesw Umlage § 4_IST'!E32</f>
        <v>6.682853629245266E-4</v>
      </c>
      <c r="F32" s="59">
        <f>'Grunddaten Umlage § 4_Plan'!D32</f>
        <v>14479.13931</v>
      </c>
      <c r="G32" s="59">
        <f>'Grunddaten Umlage § 4_Plan'!E32</f>
        <v>5791.6557240000002</v>
      </c>
      <c r="H32" s="59">
        <f>'Grunddaten Umlage § 4_IST'!D32</f>
        <v>2137.4</v>
      </c>
      <c r="I32" s="59">
        <f>'Grunddaten Umlage § 4_IST'!E32</f>
        <v>854.96</v>
      </c>
      <c r="J32" s="61">
        <f>'Grunddaten Umlage § 4_Plan'!J32</f>
        <v>0</v>
      </c>
      <c r="K32" s="61">
        <f>'Grunddaten Umlage § 4_IST'!J32</f>
        <v>0</v>
      </c>
      <c r="L32" s="74">
        <f t="shared" si="3"/>
        <v>0</v>
      </c>
      <c r="M32" s="61">
        <f>'Grunddaten Umlage § 4_Plan'!H32</f>
        <v>11733.15460671294</v>
      </c>
      <c r="N32" s="61">
        <f>'Grunddaten Umlage § 4_IST'!H32</f>
        <v>0</v>
      </c>
      <c r="O32" s="71">
        <f t="shared" si="2"/>
        <v>-11733.15460671294</v>
      </c>
      <c r="P32" s="59">
        <f>'Grunddaten Umlage § 4_Plan'!I32</f>
        <v>0</v>
      </c>
      <c r="Q32" s="59">
        <f>'Grunddaten Umlage § 4_IST'!I32</f>
        <v>-3494.169539700531</v>
      </c>
      <c r="R32" s="74">
        <f t="shared" si="0"/>
        <v>-3494.169539700531</v>
      </c>
      <c r="S32" s="59" cm="1">
        <f t="array" ref="S32">_xlfn.IFS((F32&gt;0)*AND(I32&gt;0),O32+R32,(F32=0)*AND(I32=0),L32,(F32=0)*AND(I32&gt;0),L32+O32+R32,(F32&gt;0)*AND(I32=0),L32+O32+R32)</f>
        <v>-15227.324146413472</v>
      </c>
      <c r="U32" s="69">
        <f>IF('Grunddaten Umlage § 4_Plan'!D32&gt;0,'Grunddaten Umlage § 4_Plan'!F32,0)</f>
        <v>2745.9847032870598</v>
      </c>
      <c r="V32" s="69">
        <f>IF('Grunddaten Umlage § 4_IST'!D32&gt;0,'Grunddaten Umlage § 4_IST'!F32,0)</f>
        <v>5631.5695397005311</v>
      </c>
      <c r="W32" s="59">
        <f t="shared" si="1"/>
        <v>2885.5848364134713</v>
      </c>
    </row>
    <row r="33" spans="1:23" s="13" customFormat="1" x14ac:dyDescent="0.25">
      <c r="A33" s="57">
        <v>60642</v>
      </c>
      <c r="B33" s="58" t="s">
        <v>34</v>
      </c>
      <c r="C33" s="58" t="s">
        <v>20</v>
      </c>
      <c r="D33" s="59">
        <f>Finanzkraft!H33</f>
        <v>2848061.13</v>
      </c>
      <c r="E33" s="60">
        <f>'landesw Umlage § 4_IST'!E33</f>
        <v>1.3476180561914279E-3</v>
      </c>
      <c r="F33" s="59">
        <f>'Grunddaten Umlage § 4_Plan'!D33</f>
        <v>0</v>
      </c>
      <c r="G33" s="59">
        <f>'Grunddaten Umlage § 4_Plan'!E33</f>
        <v>0</v>
      </c>
      <c r="H33" s="59">
        <f>'Grunddaten Umlage § 4_IST'!D33</f>
        <v>0</v>
      </c>
      <c r="I33" s="59">
        <f>'Grunddaten Umlage § 4_IST'!E33</f>
        <v>0</v>
      </c>
      <c r="J33" s="61">
        <f>'Grunddaten Umlage § 4_Plan'!J33</f>
        <v>5514.5611262633465</v>
      </c>
      <c r="K33" s="61">
        <f>'Grunddaten Umlage § 4_IST'!J33</f>
        <v>11356.233754973289</v>
      </c>
      <c r="L33" s="74">
        <f t="shared" si="3"/>
        <v>-5841.6726287099427</v>
      </c>
      <c r="M33" s="61">
        <f>'Grunddaten Umlage § 4_Plan'!H33</f>
        <v>0</v>
      </c>
      <c r="N33" s="61">
        <f>'Grunddaten Umlage § 4_IST'!H33</f>
        <v>0</v>
      </c>
      <c r="O33" s="71">
        <f t="shared" si="2"/>
        <v>0</v>
      </c>
      <c r="P33" s="59">
        <f>'Grunddaten Umlage § 4_Plan'!I33</f>
        <v>0</v>
      </c>
      <c r="Q33" s="59">
        <f>'Grunddaten Umlage § 4_IST'!I33</f>
        <v>0</v>
      </c>
      <c r="R33" s="74">
        <f t="shared" si="0"/>
        <v>0</v>
      </c>
      <c r="S33" s="59" cm="1">
        <f t="array" ref="S33">_xlfn.IFS((F33&gt;0)*AND(I33&gt;0),O33+R33,(F33=0)*AND(I33=0),L33,(F33=0)*AND(I33&gt;0),L33+O33+R33,(F33&gt;0)*AND(I33=0),L33+O33+R33)</f>
        <v>-5841.6726287099427</v>
      </c>
      <c r="U33" s="69">
        <f>IF('Grunddaten Umlage § 4_Plan'!D33&gt;0,'Grunddaten Umlage § 4_Plan'!F33,0)</f>
        <v>0</v>
      </c>
      <c r="V33" s="69">
        <f>IF('Grunddaten Umlage § 4_IST'!D33&gt;0,'Grunddaten Umlage § 4_IST'!F33,0)</f>
        <v>0</v>
      </c>
      <c r="W33" s="59">
        <f t="shared" si="1"/>
        <v>0</v>
      </c>
    </row>
    <row r="34" spans="1:23" s="13" customFormat="1" x14ac:dyDescent="0.25">
      <c r="A34" s="57">
        <v>60645</v>
      </c>
      <c r="B34" s="58" t="s">
        <v>35</v>
      </c>
      <c r="C34" s="58" t="s">
        <v>20</v>
      </c>
      <c r="D34" s="59">
        <f>Finanzkraft!H34</f>
        <v>4191606.92</v>
      </c>
      <c r="E34" s="60">
        <f>'landesw Umlage § 4_IST'!E34</f>
        <v>1.9833440758516788E-3</v>
      </c>
      <c r="F34" s="59">
        <f>'Grunddaten Umlage § 4_Plan'!D34</f>
        <v>0</v>
      </c>
      <c r="G34" s="59">
        <f>'Grunddaten Umlage § 4_Plan'!E34</f>
        <v>0</v>
      </c>
      <c r="H34" s="59">
        <f>'Grunddaten Umlage § 4_IST'!D34</f>
        <v>13593.1644</v>
      </c>
      <c r="I34" s="59">
        <f>'Grunddaten Umlage § 4_IST'!E34</f>
        <v>5437.2657600000002</v>
      </c>
      <c r="J34" s="61">
        <f>'Grunddaten Umlage § 4_Plan'!J34</f>
        <v>8174.0711889170225</v>
      </c>
      <c r="K34" s="61">
        <f>'Grunddaten Umlage § 4_IST'!J34</f>
        <v>0</v>
      </c>
      <c r="L34" s="74">
        <f t="shared" si="3"/>
        <v>8174.0711889170225</v>
      </c>
      <c r="M34" s="61">
        <f>'Grunddaten Umlage § 4_Plan'!H34</f>
        <v>0</v>
      </c>
      <c r="N34" s="61">
        <f>'Grunddaten Umlage § 4_IST'!H34</f>
        <v>0</v>
      </c>
      <c r="O34" s="71">
        <f t="shared" si="2"/>
        <v>0</v>
      </c>
      <c r="P34" s="59">
        <f>'Grunddaten Umlage § 4_Plan'!I34</f>
        <v>0</v>
      </c>
      <c r="Q34" s="59">
        <f>'Grunddaten Umlage § 4_IST'!I34</f>
        <v>-3120.2647785666904</v>
      </c>
      <c r="R34" s="74">
        <f t="shared" si="0"/>
        <v>-3120.2647785666904</v>
      </c>
      <c r="S34" s="59" cm="1">
        <f t="array" ref="S34">_xlfn.IFS((F34&gt;0)*AND(I34&gt;0),O34+R34,(F34=0)*AND(I34=0),L34,(F34=0)*AND(I34&gt;0),L34+O34+R34,(F34&gt;0)*AND(I34=0),L34+O34+R34)</f>
        <v>5053.806410350332</v>
      </c>
      <c r="U34" s="69">
        <f>IF('Grunddaten Umlage § 4_Plan'!D34&gt;0,'Grunddaten Umlage § 4_Plan'!F34,0)</f>
        <v>0</v>
      </c>
      <c r="V34" s="69">
        <f>IF('Grunddaten Umlage § 4_IST'!D34&gt;0,'Grunddaten Umlage § 4_IST'!F34,0)</f>
        <v>16713.42917856669</v>
      </c>
      <c r="W34" s="59">
        <f t="shared" si="1"/>
        <v>16713.42917856669</v>
      </c>
    </row>
    <row r="35" spans="1:23" s="13" customFormat="1" x14ac:dyDescent="0.25">
      <c r="A35" s="57">
        <v>60646</v>
      </c>
      <c r="B35" s="58" t="s">
        <v>36</v>
      </c>
      <c r="C35" s="58" t="s">
        <v>20</v>
      </c>
      <c r="D35" s="59">
        <f>Finanzkraft!H35</f>
        <v>3454498.27</v>
      </c>
      <c r="E35" s="60">
        <f>'landesw Umlage § 4_IST'!E35</f>
        <v>1.6345661245459472E-3</v>
      </c>
      <c r="F35" s="59">
        <f>'Grunddaten Umlage § 4_Plan'!D35</f>
        <v>0</v>
      </c>
      <c r="G35" s="59">
        <f>'Grunddaten Umlage § 4_Plan'!E35</f>
        <v>0</v>
      </c>
      <c r="H35" s="59">
        <f>'Grunddaten Umlage § 4_IST'!D35</f>
        <v>14216.895</v>
      </c>
      <c r="I35" s="59">
        <f>'Grunddaten Umlage § 4_IST'!E35</f>
        <v>5686.7580000000007</v>
      </c>
      <c r="J35" s="61">
        <f>'Grunddaten Umlage § 4_Plan'!J35</f>
        <v>6746.6421176633576</v>
      </c>
      <c r="K35" s="61">
        <f>'Grunddaten Umlage § 4_IST'!J35</f>
        <v>0</v>
      </c>
      <c r="L35" s="74">
        <f t="shared" si="3"/>
        <v>6746.6421176633576</v>
      </c>
      <c r="M35" s="61">
        <f>'Grunddaten Umlage § 4_Plan'!H35</f>
        <v>0</v>
      </c>
      <c r="N35" s="61">
        <f>'Grunddaten Umlage § 4_IST'!H35</f>
        <v>442.58045069436957</v>
      </c>
      <c r="O35" s="71">
        <f t="shared" si="2"/>
        <v>442.58045069436957</v>
      </c>
      <c r="P35" s="59">
        <f>'Grunddaten Umlage § 4_Plan'!I35</f>
        <v>0</v>
      </c>
      <c r="Q35" s="59">
        <f>'Grunddaten Umlage § 4_IST'!I35</f>
        <v>0</v>
      </c>
      <c r="R35" s="74">
        <f t="shared" si="0"/>
        <v>0</v>
      </c>
      <c r="S35" s="59" cm="1">
        <f t="array" ref="S35">_xlfn.IFS((F35&gt;0)*AND(I35&gt;0),O35+R35,(F35=0)*AND(I35=0),L35,(F35=0)*AND(I35&gt;0),L35+O35+R35,(F35&gt;0)*AND(I35=0),L35+O35+R35)</f>
        <v>7189.2225683577271</v>
      </c>
      <c r="U35" s="69">
        <f>IF('Grunddaten Umlage § 4_Plan'!D35&gt;0,'Grunddaten Umlage § 4_Plan'!F35,0)</f>
        <v>0</v>
      </c>
      <c r="V35" s="69">
        <f>IF('Grunddaten Umlage § 4_IST'!D35&gt;0,'Grunddaten Umlage § 4_IST'!F35,0)</f>
        <v>13774.314549305631</v>
      </c>
      <c r="W35" s="59">
        <f t="shared" si="1"/>
        <v>13774.314549305631</v>
      </c>
    </row>
    <row r="36" spans="1:23" s="13" customFormat="1" x14ac:dyDescent="0.25">
      <c r="A36" s="57">
        <v>60647</v>
      </c>
      <c r="B36" s="58" t="s">
        <v>37</v>
      </c>
      <c r="C36" s="58" t="s">
        <v>20</v>
      </c>
      <c r="D36" s="59">
        <f>Finanzkraft!H36</f>
        <v>786820.26</v>
      </c>
      <c r="E36" s="60">
        <f>'landesw Umlage § 4_IST'!E36</f>
        <v>3.7230001076319383E-4</v>
      </c>
      <c r="F36" s="59">
        <f>'Grunddaten Umlage § 4_Plan'!D36</f>
        <v>0</v>
      </c>
      <c r="G36" s="59">
        <f>'Grunddaten Umlage § 4_Plan'!E36</f>
        <v>0</v>
      </c>
      <c r="H36" s="59">
        <f>'Grunddaten Umlage § 4_IST'!D36</f>
        <v>0</v>
      </c>
      <c r="I36" s="59">
        <f>'Grunddaten Umlage § 4_IST'!E36</f>
        <v>0</v>
      </c>
      <c r="J36" s="61">
        <f>'Grunddaten Umlage § 4_Plan'!J36</f>
        <v>1516.2278738875352</v>
      </c>
      <c r="K36" s="61">
        <f>'Grunddaten Umlage § 4_IST'!J36</f>
        <v>3137.3325177570396</v>
      </c>
      <c r="L36" s="74">
        <f t="shared" si="3"/>
        <v>-1621.1046438695043</v>
      </c>
      <c r="M36" s="61">
        <f>'Grunddaten Umlage § 4_Plan'!H36</f>
        <v>0</v>
      </c>
      <c r="N36" s="61">
        <f>'Grunddaten Umlage § 4_IST'!H36</f>
        <v>0</v>
      </c>
      <c r="O36" s="71">
        <f t="shared" si="2"/>
        <v>0</v>
      </c>
      <c r="P36" s="59">
        <f>'Grunddaten Umlage § 4_Plan'!I36</f>
        <v>0</v>
      </c>
      <c r="Q36" s="59">
        <f>'Grunddaten Umlage § 4_IST'!I36</f>
        <v>0</v>
      </c>
      <c r="R36" s="74">
        <f t="shared" si="0"/>
        <v>0</v>
      </c>
      <c r="S36" s="59" cm="1">
        <f t="array" ref="S36">_xlfn.IFS((F36&gt;0)*AND(I36&gt;0),O36+R36,(F36=0)*AND(I36=0),L36,(F36=0)*AND(I36&gt;0),L36+O36+R36,(F36&gt;0)*AND(I36=0),L36+O36+R36)</f>
        <v>-1621.1046438695043</v>
      </c>
      <c r="U36" s="69">
        <f>IF('Grunddaten Umlage § 4_Plan'!D36&gt;0,'Grunddaten Umlage § 4_Plan'!F36,0)</f>
        <v>0</v>
      </c>
      <c r="V36" s="69">
        <f>IF('Grunddaten Umlage § 4_IST'!D36&gt;0,'Grunddaten Umlage § 4_IST'!F36,0)</f>
        <v>0</v>
      </c>
      <c r="W36" s="59">
        <f t="shared" si="1"/>
        <v>0</v>
      </c>
    </row>
    <row r="37" spans="1:23" s="13" customFormat="1" x14ac:dyDescent="0.25">
      <c r="A37" s="57">
        <v>60648</v>
      </c>
      <c r="B37" s="58" t="s">
        <v>38</v>
      </c>
      <c r="C37" s="58" t="s">
        <v>20</v>
      </c>
      <c r="D37" s="59">
        <f>Finanzkraft!H37</f>
        <v>2779457.83</v>
      </c>
      <c r="E37" s="60">
        <f>'landesw Umlage § 4_IST'!E37</f>
        <v>1.3151570093338006E-3</v>
      </c>
      <c r="F37" s="59">
        <f>'Grunddaten Umlage § 4_Plan'!D37</f>
        <v>0</v>
      </c>
      <c r="G37" s="59">
        <f>'Grunddaten Umlage § 4_Plan'!E37</f>
        <v>0</v>
      </c>
      <c r="H37" s="59">
        <f>'Grunddaten Umlage § 4_IST'!D37</f>
        <v>21462.65</v>
      </c>
      <c r="I37" s="59">
        <f>'Grunddaten Umlage § 4_IST'!E37</f>
        <v>8585.0600000000013</v>
      </c>
      <c r="J37" s="61">
        <f>'Grunddaten Umlage § 4_Plan'!J37</f>
        <v>5464.4431009367909</v>
      </c>
      <c r="K37" s="61">
        <f>'Grunddaten Umlage § 4_IST'!J37</f>
        <v>0</v>
      </c>
      <c r="L37" s="74">
        <f t="shared" si="3"/>
        <v>5464.4431009367909</v>
      </c>
      <c r="M37" s="61">
        <f>'Grunddaten Umlage § 4_Plan'!H37</f>
        <v>0</v>
      </c>
      <c r="N37" s="61">
        <f>'Grunddaten Umlage § 4_IST'!H37</f>
        <v>10379.962027789654</v>
      </c>
      <c r="O37" s="71">
        <f t="shared" si="2"/>
        <v>10379.962027789654</v>
      </c>
      <c r="P37" s="59">
        <f>'Grunddaten Umlage § 4_Plan'!I37</f>
        <v>0</v>
      </c>
      <c r="Q37" s="59">
        <f>'Grunddaten Umlage § 4_IST'!I37</f>
        <v>0</v>
      </c>
      <c r="R37" s="74">
        <f t="shared" si="0"/>
        <v>0</v>
      </c>
      <c r="S37" s="59" cm="1">
        <f t="array" ref="S37">_xlfn.IFS((F37&gt;0)*AND(I37&gt;0),O37+R37,(F37=0)*AND(I37=0),L37,(F37=0)*AND(I37&gt;0),L37+O37+R37,(F37&gt;0)*AND(I37=0),L37+O37+R37)</f>
        <v>15844.405128726445</v>
      </c>
      <c r="U37" s="69">
        <f>IF('Grunddaten Umlage § 4_Plan'!D37&gt;0,'Grunddaten Umlage § 4_Plan'!F37,0)</f>
        <v>0</v>
      </c>
      <c r="V37" s="69">
        <f>IF('Grunddaten Umlage § 4_IST'!D37&gt;0,'Grunddaten Umlage § 4_IST'!F37,0)</f>
        <v>11082.687972210348</v>
      </c>
      <c r="W37" s="59">
        <f t="shared" si="1"/>
        <v>11082.687972210348</v>
      </c>
    </row>
    <row r="38" spans="1:23" s="13" customFormat="1" x14ac:dyDescent="0.25">
      <c r="A38" s="57">
        <v>60651</v>
      </c>
      <c r="B38" s="58" t="s">
        <v>39</v>
      </c>
      <c r="C38" s="58" t="s">
        <v>20</v>
      </c>
      <c r="D38" s="59">
        <f>Finanzkraft!H38</f>
        <v>2945190.75</v>
      </c>
      <c r="E38" s="60">
        <f>'landesw Umlage § 4_IST'!E38</f>
        <v>1.3935769116121374E-3</v>
      </c>
      <c r="F38" s="59">
        <f>'Grunddaten Umlage § 4_Plan'!D38</f>
        <v>0</v>
      </c>
      <c r="G38" s="59">
        <f>'Grunddaten Umlage § 4_Plan'!E38</f>
        <v>0</v>
      </c>
      <c r="H38" s="59">
        <f>'Grunddaten Umlage § 4_IST'!D38</f>
        <v>10675.26</v>
      </c>
      <c r="I38" s="59">
        <f>'Grunddaten Umlage § 4_IST'!E38</f>
        <v>4270.1040000000003</v>
      </c>
      <c r="J38" s="61">
        <f>'Grunddaten Umlage § 4_Plan'!J38</f>
        <v>5700.915034832422</v>
      </c>
      <c r="K38" s="61">
        <f>'Grunddaten Umlage § 4_IST'!J38</f>
        <v>0</v>
      </c>
      <c r="L38" s="74">
        <f t="shared" si="3"/>
        <v>5700.915034832422</v>
      </c>
      <c r="M38" s="61">
        <f>'Grunddaten Umlage § 4_Plan'!H38</f>
        <v>0</v>
      </c>
      <c r="N38" s="61">
        <f>'Grunddaten Umlage § 4_IST'!H38</f>
        <v>0</v>
      </c>
      <c r="O38" s="71">
        <f t="shared" si="2"/>
        <v>0</v>
      </c>
      <c r="P38" s="59">
        <f>'Grunddaten Umlage § 4_Plan'!I38</f>
        <v>0</v>
      </c>
      <c r="Q38" s="59">
        <f>'Grunddaten Umlage § 4_IST'!I38</f>
        <v>-1068.2641321470874</v>
      </c>
      <c r="R38" s="74">
        <f t="shared" si="0"/>
        <v>-1068.2641321470874</v>
      </c>
      <c r="S38" s="59" cm="1">
        <f t="array" ref="S38">_xlfn.IFS((F38&gt;0)*AND(I38&gt;0),O38+R38,(F38=0)*AND(I38=0),L38,(F38=0)*AND(I38&gt;0),L38+O38+R38,(F38&gt;0)*AND(I38=0),L38+O38+R38)</f>
        <v>4632.6509026853346</v>
      </c>
      <c r="U38" s="69">
        <f>IF('Grunddaten Umlage § 4_Plan'!D38&gt;0,'Grunddaten Umlage § 4_Plan'!F38,0)</f>
        <v>0</v>
      </c>
      <c r="V38" s="69">
        <f>IF('Grunddaten Umlage § 4_IST'!D38&gt;0,'Grunddaten Umlage § 4_IST'!F38,0)</f>
        <v>11743.524132147088</v>
      </c>
      <c r="W38" s="59">
        <f t="shared" si="1"/>
        <v>11743.524132147088</v>
      </c>
    </row>
    <row r="39" spans="1:23" s="13" customFormat="1" x14ac:dyDescent="0.25">
      <c r="A39" s="57">
        <v>60653</v>
      </c>
      <c r="B39" s="58" t="s">
        <v>40</v>
      </c>
      <c r="C39" s="58" t="s">
        <v>20</v>
      </c>
      <c r="D39" s="59">
        <f>Finanzkraft!H39</f>
        <v>5503226.3899999997</v>
      </c>
      <c r="E39" s="60">
        <f>'landesw Umlage § 4_IST'!E39</f>
        <v>2.603963507789304E-3</v>
      </c>
      <c r="F39" s="59">
        <f>'Grunddaten Umlage § 4_Plan'!D39</f>
        <v>0</v>
      </c>
      <c r="G39" s="59">
        <f>'Grunddaten Umlage § 4_Plan'!E39</f>
        <v>0</v>
      </c>
      <c r="H39" s="59">
        <f>'Grunddaten Umlage § 4_IST'!D39</f>
        <v>42273.022499999999</v>
      </c>
      <c r="I39" s="59">
        <f>'Grunddaten Umlage § 4_IST'!E39</f>
        <v>16909.208999999999</v>
      </c>
      <c r="J39" s="61">
        <f>'Grunddaten Umlage § 4_Plan'!J39</f>
        <v>10685.092297831423</v>
      </c>
      <c r="K39" s="61">
        <f>'Grunddaten Umlage § 4_IST'!J39</f>
        <v>0</v>
      </c>
      <c r="L39" s="74">
        <f t="shared" si="3"/>
        <v>10685.092297831423</v>
      </c>
      <c r="M39" s="61">
        <f>'Grunddaten Umlage § 4_Plan'!H39</f>
        <v>0</v>
      </c>
      <c r="N39" s="61">
        <f>'Grunddaten Umlage § 4_IST'!H39</f>
        <v>20329.699502793897</v>
      </c>
      <c r="O39" s="71">
        <f t="shared" si="2"/>
        <v>20329.699502793897</v>
      </c>
      <c r="P39" s="59">
        <f>'Grunddaten Umlage § 4_Plan'!I39</f>
        <v>0</v>
      </c>
      <c r="Q39" s="59">
        <f>'Grunddaten Umlage § 4_IST'!I39</f>
        <v>0</v>
      </c>
      <c r="R39" s="74">
        <f t="shared" si="0"/>
        <v>0</v>
      </c>
      <c r="S39" s="59" cm="1">
        <f t="array" ref="S39">_xlfn.IFS((F39&gt;0)*AND(I39&gt;0),O39+R39,(F39=0)*AND(I39=0),L39,(F39=0)*AND(I39&gt;0),L39+O39+R39,(F39&gt;0)*AND(I39=0),L39+O39+R39)</f>
        <v>31014.79180062532</v>
      </c>
      <c r="U39" s="69">
        <f>IF('Grunddaten Umlage § 4_Plan'!D39&gt;0,'Grunddaten Umlage § 4_Plan'!F39,0)</f>
        <v>0</v>
      </c>
      <c r="V39" s="69">
        <f>IF('Grunddaten Umlage § 4_IST'!D39&gt;0,'Grunddaten Umlage § 4_IST'!F39,0)</f>
        <v>21943.322997206102</v>
      </c>
      <c r="W39" s="59">
        <f t="shared" si="1"/>
        <v>21943.322997206102</v>
      </c>
    </row>
    <row r="40" spans="1:23" s="13" customFormat="1" x14ac:dyDescent="0.25">
      <c r="A40" s="57">
        <v>60654</v>
      </c>
      <c r="B40" s="58" t="s">
        <v>41</v>
      </c>
      <c r="C40" s="58" t="s">
        <v>20</v>
      </c>
      <c r="D40" s="59">
        <f>Finanzkraft!H40</f>
        <v>3330401.72</v>
      </c>
      <c r="E40" s="60">
        <f>'landesw Umlage § 4_IST'!E40</f>
        <v>1.575847317660274E-3</v>
      </c>
      <c r="F40" s="59">
        <f>'Grunddaten Umlage § 4_Plan'!D40</f>
        <v>12775.13875</v>
      </c>
      <c r="G40" s="59">
        <f>'Grunddaten Umlage § 4_Plan'!E40</f>
        <v>5110.0555000000004</v>
      </c>
      <c r="H40" s="59">
        <f>'Grunddaten Umlage § 4_IST'!D40</f>
        <v>6627.0599999999995</v>
      </c>
      <c r="I40" s="59">
        <f>'Grunddaten Umlage § 4_IST'!E40</f>
        <v>2650.8240000000001</v>
      </c>
      <c r="J40" s="61">
        <f>'Grunddaten Umlage § 4_Plan'!J40</f>
        <v>0</v>
      </c>
      <c r="K40" s="61">
        <f>'Grunddaten Umlage § 4_IST'!J40</f>
        <v>0</v>
      </c>
      <c r="L40" s="74">
        <f t="shared" si="3"/>
        <v>0</v>
      </c>
      <c r="M40" s="61">
        <f>'Grunddaten Umlage § 4_Plan'!H40</f>
        <v>6319.0877498016262</v>
      </c>
      <c r="N40" s="61">
        <f>'Grunddaten Umlage § 4_IST'!H40</f>
        <v>0</v>
      </c>
      <c r="O40" s="71">
        <f t="shared" si="2"/>
        <v>-6319.0877498016262</v>
      </c>
      <c r="P40" s="59">
        <f>'Grunddaten Umlage § 4_Plan'!I40</f>
        <v>0</v>
      </c>
      <c r="Q40" s="59">
        <f>'Grunddaten Umlage § 4_IST'!I40</f>
        <v>-6652.4374208594691</v>
      </c>
      <c r="R40" s="74">
        <f t="shared" si="0"/>
        <v>-6652.4374208594691</v>
      </c>
      <c r="S40" s="59" cm="1">
        <f t="array" ref="S40">_xlfn.IFS((F40&gt;0)*AND(I40&gt;0),O40+R40,(F40=0)*AND(I40=0),L40,(F40=0)*AND(I40&gt;0),L40+O40+R40,(F40&gt;0)*AND(I40=0),L40+O40+R40)</f>
        <v>-12971.525170661094</v>
      </c>
      <c r="U40" s="69">
        <f>IF('Grunddaten Umlage § 4_Plan'!D40&gt;0,'Grunddaten Umlage § 4_Plan'!F40,0)</f>
        <v>6456.0510001983739</v>
      </c>
      <c r="V40" s="69">
        <f>IF('Grunddaten Umlage § 4_IST'!D40&gt;0,'Grunddaten Umlage § 4_IST'!F40,0)</f>
        <v>13279.497420859469</v>
      </c>
      <c r="W40" s="59">
        <f t="shared" si="1"/>
        <v>6823.4464206610946</v>
      </c>
    </row>
    <row r="41" spans="1:23" s="13" customFormat="1" x14ac:dyDescent="0.25">
      <c r="A41" s="57">
        <v>60655</v>
      </c>
      <c r="B41" s="58" t="s">
        <v>42</v>
      </c>
      <c r="C41" s="58" t="s">
        <v>20</v>
      </c>
      <c r="D41" s="59">
        <f>Finanzkraft!H41</f>
        <v>4989498.25</v>
      </c>
      <c r="E41" s="60">
        <f>'landesw Umlage § 4_IST'!E41</f>
        <v>2.3608825885824761E-3</v>
      </c>
      <c r="F41" s="59">
        <f>'Grunddaten Umlage § 4_Plan'!D41</f>
        <v>0</v>
      </c>
      <c r="G41" s="59">
        <f>'Grunddaten Umlage § 4_Plan'!E41</f>
        <v>0</v>
      </c>
      <c r="H41" s="59">
        <f>'Grunddaten Umlage § 4_IST'!D41</f>
        <v>0</v>
      </c>
      <c r="I41" s="59">
        <f>'Grunddaten Umlage § 4_IST'!E41</f>
        <v>0</v>
      </c>
      <c r="J41" s="61">
        <f>'Grunddaten Umlage § 4_Plan'!J41</f>
        <v>9633.9548353135542</v>
      </c>
      <c r="K41" s="61">
        <f>'Grunddaten Umlage § 4_IST'!J41</f>
        <v>19894.905994180735</v>
      </c>
      <c r="L41" s="74">
        <f t="shared" si="3"/>
        <v>-10260.951158867181</v>
      </c>
      <c r="M41" s="61">
        <f>'Grunddaten Umlage § 4_Plan'!H41</f>
        <v>0</v>
      </c>
      <c r="N41" s="61">
        <f>'Grunddaten Umlage § 4_IST'!H41</f>
        <v>0</v>
      </c>
      <c r="O41" s="71">
        <f t="shared" si="2"/>
        <v>0</v>
      </c>
      <c r="P41" s="59">
        <f>'Grunddaten Umlage § 4_Plan'!I41</f>
        <v>0</v>
      </c>
      <c r="Q41" s="59">
        <f>'Grunddaten Umlage § 4_IST'!I41</f>
        <v>0</v>
      </c>
      <c r="R41" s="74">
        <f t="shared" si="0"/>
        <v>0</v>
      </c>
      <c r="S41" s="59" cm="1">
        <f t="array" ref="S41">_xlfn.IFS((F41&gt;0)*AND(I41&gt;0),O41+R41,(F41=0)*AND(I41=0),L41,(F41=0)*AND(I41&gt;0),L41+O41+R41,(F41&gt;0)*AND(I41=0),L41+O41+R41)</f>
        <v>-10260.951158867181</v>
      </c>
      <c r="U41" s="69">
        <f>IF('Grunddaten Umlage § 4_Plan'!D41&gt;0,'Grunddaten Umlage § 4_Plan'!F41,0)</f>
        <v>0</v>
      </c>
      <c r="V41" s="69">
        <f>IF('Grunddaten Umlage § 4_IST'!D41&gt;0,'Grunddaten Umlage § 4_IST'!F41,0)</f>
        <v>0</v>
      </c>
      <c r="W41" s="59">
        <f t="shared" si="1"/>
        <v>0</v>
      </c>
    </row>
    <row r="42" spans="1:23" s="13" customFormat="1" x14ac:dyDescent="0.25">
      <c r="A42" s="57">
        <v>60656</v>
      </c>
      <c r="B42" s="58" t="s">
        <v>43</v>
      </c>
      <c r="C42" s="58" t="s">
        <v>20</v>
      </c>
      <c r="D42" s="59">
        <f>Finanzkraft!H42</f>
        <v>3661507.68</v>
      </c>
      <c r="E42" s="60">
        <f>'landesw Umlage § 4_IST'!E42</f>
        <v>1.7325168376746132E-3</v>
      </c>
      <c r="F42" s="59">
        <f>'Grunddaten Umlage § 4_Plan'!D42</f>
        <v>0</v>
      </c>
      <c r="G42" s="59">
        <f>'Grunddaten Umlage § 4_Plan'!E42</f>
        <v>0</v>
      </c>
      <c r="H42" s="59">
        <f>'Grunddaten Umlage § 4_IST'!D42</f>
        <v>8543.58</v>
      </c>
      <c r="I42" s="59">
        <f>'Grunddaten Umlage § 4_IST'!E42</f>
        <v>3417.4320000000002</v>
      </c>
      <c r="J42" s="61">
        <f>'Grunddaten Umlage § 4_Plan'!J42</f>
        <v>7107.4255118923566</v>
      </c>
      <c r="K42" s="61">
        <f>'Grunddaten Umlage § 4_IST'!J42</f>
        <v>0</v>
      </c>
      <c r="L42" s="74">
        <f t="shared" si="3"/>
        <v>7107.4255118923566</v>
      </c>
      <c r="M42" s="61">
        <f>'Grunddaten Umlage § 4_Plan'!H42</f>
        <v>0</v>
      </c>
      <c r="N42" s="61">
        <f>'Grunddaten Umlage § 4_IST'!H42</f>
        <v>0</v>
      </c>
      <c r="O42" s="71">
        <f t="shared" si="2"/>
        <v>0</v>
      </c>
      <c r="P42" s="59">
        <f>'Grunddaten Umlage § 4_Plan'!I42</f>
        <v>0</v>
      </c>
      <c r="Q42" s="59">
        <f>'Grunddaten Umlage § 4_IST'!I42</f>
        <v>-6056.1547710405157</v>
      </c>
      <c r="R42" s="74">
        <f t="shared" si="0"/>
        <v>-6056.1547710405157</v>
      </c>
      <c r="S42" s="59" cm="1">
        <f t="array" ref="S42">_xlfn.IFS((F42&gt;0)*AND(I42&gt;0),O42+R42,(F42=0)*AND(I42=0),L42,(F42=0)*AND(I42&gt;0),L42+O42+R42,(F42&gt;0)*AND(I42=0),L42+O42+R42)</f>
        <v>1051.2707408518409</v>
      </c>
      <c r="U42" s="69">
        <f>IF('Grunddaten Umlage § 4_Plan'!D42&gt;0,'Grunddaten Umlage § 4_Plan'!F42,0)</f>
        <v>0</v>
      </c>
      <c r="V42" s="69">
        <f>IF('Grunddaten Umlage § 4_IST'!D42&gt;0,'Grunddaten Umlage § 4_IST'!F42,0)</f>
        <v>14599.734771040516</v>
      </c>
      <c r="W42" s="59">
        <f t="shared" si="1"/>
        <v>14599.734771040516</v>
      </c>
    </row>
    <row r="43" spans="1:23" s="13" customFormat="1" x14ac:dyDescent="0.25">
      <c r="A43" s="57">
        <v>60659</v>
      </c>
      <c r="B43" s="58" t="s">
        <v>44</v>
      </c>
      <c r="C43" s="58" t="s">
        <v>20</v>
      </c>
      <c r="D43" s="59">
        <f>Finanzkraft!H43</f>
        <v>5419895.1399999997</v>
      </c>
      <c r="E43" s="60">
        <f>'landesw Umlage § 4_IST'!E43</f>
        <v>2.5645336318073225E-3</v>
      </c>
      <c r="F43" s="59">
        <f>'Grunddaten Umlage § 4_Plan'!D43</f>
        <v>0</v>
      </c>
      <c r="G43" s="59">
        <f>'Grunddaten Umlage § 4_Plan'!E43</f>
        <v>0</v>
      </c>
      <c r="H43" s="59">
        <f>'Grunddaten Umlage § 4_IST'!D43</f>
        <v>9950.8194000000003</v>
      </c>
      <c r="I43" s="59">
        <f>'Grunddaten Umlage § 4_IST'!E43</f>
        <v>3980.3277600000001</v>
      </c>
      <c r="J43" s="61">
        <f>'Grunddaten Umlage § 4_Plan'!J43</f>
        <v>10485.015917800112</v>
      </c>
      <c r="K43" s="61">
        <f>'Grunddaten Umlage § 4_IST'!J43</f>
        <v>0</v>
      </c>
      <c r="L43" s="74">
        <f t="shared" si="3"/>
        <v>10485.015917800112</v>
      </c>
      <c r="M43" s="61">
        <f>'Grunddaten Umlage § 4_Plan'!H43</f>
        <v>0</v>
      </c>
      <c r="N43" s="61">
        <f>'Grunddaten Umlage § 4_IST'!H43</f>
        <v>0</v>
      </c>
      <c r="O43" s="71">
        <f t="shared" si="2"/>
        <v>0</v>
      </c>
      <c r="P43" s="59">
        <f>'Grunddaten Umlage § 4_Plan'!I43</f>
        <v>0</v>
      </c>
      <c r="Q43" s="59">
        <f>'Grunddaten Umlage § 4_IST'!I43</f>
        <v>-11660.232234022926</v>
      </c>
      <c r="R43" s="74">
        <f t="shared" si="0"/>
        <v>-11660.232234022926</v>
      </c>
      <c r="S43" s="59" cm="1">
        <f t="array" ref="S43">_xlfn.IFS((F43&gt;0)*AND(I43&gt;0),O43+R43,(F43=0)*AND(I43=0),L43,(F43=0)*AND(I43&gt;0),L43+O43+R43,(F43&gt;0)*AND(I43=0),L43+O43+R43)</f>
        <v>-1175.2163162228135</v>
      </c>
      <c r="U43" s="69">
        <f>IF('Grunddaten Umlage § 4_Plan'!D43&gt;0,'Grunddaten Umlage § 4_Plan'!F43,0)</f>
        <v>0</v>
      </c>
      <c r="V43" s="69">
        <f>IF('Grunddaten Umlage § 4_IST'!D43&gt;0,'Grunddaten Umlage § 4_IST'!F43,0)</f>
        <v>21611.051634022926</v>
      </c>
      <c r="W43" s="59">
        <f t="shared" si="1"/>
        <v>21611.051634022926</v>
      </c>
    </row>
    <row r="44" spans="1:23" s="13" customFormat="1" x14ac:dyDescent="0.25">
      <c r="A44" s="57">
        <v>60660</v>
      </c>
      <c r="B44" s="58" t="s">
        <v>45</v>
      </c>
      <c r="C44" s="58" t="s">
        <v>20</v>
      </c>
      <c r="D44" s="59">
        <f>Finanzkraft!H44</f>
        <v>6248591.1200000001</v>
      </c>
      <c r="E44" s="60">
        <f>'landesw Umlage § 4_IST'!E44</f>
        <v>2.9566479912843087E-3</v>
      </c>
      <c r="F44" s="59">
        <f>'Grunddaten Umlage § 4_Plan'!D44</f>
        <v>0</v>
      </c>
      <c r="G44" s="59">
        <f>'Grunddaten Umlage § 4_Plan'!E44</f>
        <v>0</v>
      </c>
      <c r="H44" s="59">
        <f>'Grunddaten Umlage § 4_IST'!D44</f>
        <v>28604.51</v>
      </c>
      <c r="I44" s="59">
        <f>'Grunddaten Umlage § 4_IST'!E44</f>
        <v>11441.804</v>
      </c>
      <c r="J44" s="61">
        <f>'Grunddaten Umlage § 4_Plan'!J44</f>
        <v>12189.394169699168</v>
      </c>
      <c r="K44" s="61">
        <f>'Grunddaten Umlage § 4_IST'!J44</f>
        <v>0</v>
      </c>
      <c r="L44" s="74">
        <f t="shared" si="3"/>
        <v>12189.394169699168</v>
      </c>
      <c r="M44" s="61">
        <f>'Grunddaten Umlage § 4_Plan'!H44</f>
        <v>0</v>
      </c>
      <c r="N44" s="61">
        <f>'Grunddaten Umlage § 4_IST'!H44</f>
        <v>3689.1524430607788</v>
      </c>
      <c r="O44" s="71">
        <f t="shared" si="2"/>
        <v>3689.1524430607788</v>
      </c>
      <c r="P44" s="59">
        <f>'Grunddaten Umlage § 4_Plan'!I44</f>
        <v>0</v>
      </c>
      <c r="Q44" s="59">
        <f>'Grunddaten Umlage § 4_IST'!I44</f>
        <v>0</v>
      </c>
      <c r="R44" s="74">
        <f t="shared" si="0"/>
        <v>0</v>
      </c>
      <c r="S44" s="59" cm="1">
        <f t="array" ref="S44">_xlfn.IFS((F44&gt;0)*AND(I44&gt;0),O44+R44,(F44=0)*AND(I44=0),L44,(F44=0)*AND(I44&gt;0),L44+O44+R44,(F44&gt;0)*AND(I44=0),L44+O44+R44)</f>
        <v>15878.546612759947</v>
      </c>
      <c r="U44" s="69">
        <f>IF('Grunddaten Umlage § 4_Plan'!D44&gt;0,'Grunddaten Umlage § 4_Plan'!F44,0)</f>
        <v>0</v>
      </c>
      <c r="V44" s="69">
        <f>IF('Grunddaten Umlage § 4_IST'!D44&gt;0,'Grunddaten Umlage § 4_IST'!F44,0)</f>
        <v>24915.35755693922</v>
      </c>
      <c r="W44" s="59">
        <f t="shared" si="1"/>
        <v>24915.35755693922</v>
      </c>
    </row>
    <row r="45" spans="1:23" s="13" customFormat="1" x14ac:dyDescent="0.25">
      <c r="A45" s="57">
        <v>60661</v>
      </c>
      <c r="B45" s="58" t="s">
        <v>46</v>
      </c>
      <c r="C45" s="58" t="s">
        <v>20</v>
      </c>
      <c r="D45" s="59">
        <f>Finanzkraft!H45</f>
        <v>8456734.1600000001</v>
      </c>
      <c r="E45" s="60">
        <f>'landesw Umlage § 4_IST'!E45</f>
        <v>4.0014757865912973E-3</v>
      </c>
      <c r="F45" s="59">
        <f>'Grunddaten Umlage § 4_Plan'!D45</f>
        <v>65636.280159999995</v>
      </c>
      <c r="G45" s="59">
        <f>'Grunddaten Umlage § 4_Plan'!E45</f>
        <v>26254.512063999999</v>
      </c>
      <c r="H45" s="59">
        <f>'Grunddaten Umlage § 4_IST'!D45</f>
        <v>113115.59</v>
      </c>
      <c r="I45" s="59">
        <f>'Grunddaten Umlage § 4_IST'!E45</f>
        <v>45246.236000000004</v>
      </c>
      <c r="J45" s="61">
        <f>'Grunddaten Umlage § 4_Plan'!J45</f>
        <v>0</v>
      </c>
      <c r="K45" s="61">
        <f>'Grunddaten Umlage § 4_IST'!J45</f>
        <v>0</v>
      </c>
      <c r="L45" s="74">
        <f t="shared" si="3"/>
        <v>0</v>
      </c>
      <c r="M45" s="61">
        <f>'Grunddaten Umlage § 4_Plan'!H45</f>
        <v>49000.497598823436</v>
      </c>
      <c r="N45" s="61">
        <f>'Grunddaten Umlage § 4_IST'!H45</f>
        <v>79395.579950697545</v>
      </c>
      <c r="O45" s="71">
        <f t="shared" si="2"/>
        <v>30395.082351874109</v>
      </c>
      <c r="P45" s="59">
        <f>'Grunddaten Umlage § 4_Plan'!I45</f>
        <v>0</v>
      </c>
      <c r="Q45" s="59">
        <f>'Grunddaten Umlage § 4_IST'!I45</f>
        <v>0</v>
      </c>
      <c r="R45" s="74">
        <f t="shared" si="0"/>
        <v>0</v>
      </c>
      <c r="S45" s="59" cm="1">
        <f t="array" ref="S45">_xlfn.IFS((F45&gt;0)*AND(I45&gt;0),O45+R45,(F45=0)*AND(I45=0),L45,(F45=0)*AND(I45&gt;0),L45+O45+R45,(F45&gt;0)*AND(I45=0),L45+O45+R45)</f>
        <v>30395.082351874109</v>
      </c>
      <c r="U45" s="69">
        <f>IF('Grunddaten Umlage § 4_Plan'!D45&gt;0,'Grunddaten Umlage § 4_Plan'!F45,0)</f>
        <v>16635.782561176558</v>
      </c>
      <c r="V45" s="69">
        <f>IF('Grunddaten Umlage § 4_IST'!D45&gt;0,'Grunddaten Umlage § 4_IST'!F45,0)</f>
        <v>33720.010049302451</v>
      </c>
      <c r="W45" s="59">
        <f t="shared" si="1"/>
        <v>17084.227488125893</v>
      </c>
    </row>
    <row r="46" spans="1:23" s="13" customFormat="1" x14ac:dyDescent="0.25">
      <c r="A46" s="57">
        <v>60662</v>
      </c>
      <c r="B46" s="58" t="s">
        <v>47</v>
      </c>
      <c r="C46" s="58" t="s">
        <v>20</v>
      </c>
      <c r="D46" s="59">
        <f>Finanzkraft!H46</f>
        <v>6663730.6699999999</v>
      </c>
      <c r="E46" s="60">
        <f>'landesw Umlage § 4_IST'!E46</f>
        <v>3.1530797137379568E-3</v>
      </c>
      <c r="F46" s="59">
        <f>'Grunddaten Umlage § 4_Plan'!D46</f>
        <v>0</v>
      </c>
      <c r="G46" s="59">
        <f>'Grunddaten Umlage § 4_Plan'!E46</f>
        <v>0</v>
      </c>
      <c r="H46" s="59">
        <f>'Grunddaten Umlage § 4_IST'!D46</f>
        <v>6546.15</v>
      </c>
      <c r="I46" s="59">
        <f>'Grunddaten Umlage § 4_IST'!E46</f>
        <v>2618.46</v>
      </c>
      <c r="J46" s="61">
        <f>'Grunddaten Umlage § 4_Plan'!J46</f>
        <v>12942.712174312011</v>
      </c>
      <c r="K46" s="61">
        <f>'Grunddaten Umlage § 4_IST'!J46</f>
        <v>0</v>
      </c>
      <c r="L46" s="74">
        <f t="shared" si="3"/>
        <v>12942.712174312011</v>
      </c>
      <c r="M46" s="61">
        <f>'Grunddaten Umlage § 4_Plan'!H46</f>
        <v>0</v>
      </c>
      <c r="N46" s="61">
        <f>'Grunddaten Umlage § 4_IST'!H46</f>
        <v>0</v>
      </c>
      <c r="O46" s="71">
        <f t="shared" si="2"/>
        <v>0</v>
      </c>
      <c r="P46" s="59">
        <f>'Grunddaten Umlage § 4_Plan'!I46</f>
        <v>0</v>
      </c>
      <c r="Q46" s="59">
        <f>'Grunddaten Umlage § 4_IST'!I46</f>
        <v>-20024.516749946051</v>
      </c>
      <c r="R46" s="74">
        <f t="shared" si="0"/>
        <v>-20024.516749946051</v>
      </c>
      <c r="S46" s="59" cm="1">
        <f t="array" ref="S46">_xlfn.IFS((F46&gt;0)*AND(I46&gt;0),O46+R46,(F46=0)*AND(I46=0),L46,(F46=0)*AND(I46&gt;0),L46+O46+R46,(F46&gt;0)*AND(I46=0),L46+O46+R46)</f>
        <v>-7081.8045756340398</v>
      </c>
      <c r="U46" s="69">
        <f>IF('Grunddaten Umlage § 4_Plan'!D46&gt;0,'Grunddaten Umlage § 4_Plan'!F46,0)</f>
        <v>0</v>
      </c>
      <c r="V46" s="69">
        <f>IF('Grunddaten Umlage § 4_IST'!D46&gt;0,'Grunddaten Umlage § 4_IST'!F46,0)</f>
        <v>26570.666749946049</v>
      </c>
      <c r="W46" s="59">
        <f t="shared" si="1"/>
        <v>26570.666749946049</v>
      </c>
    </row>
    <row r="47" spans="1:23" s="13" customFormat="1" x14ac:dyDescent="0.25">
      <c r="A47" s="57">
        <v>60663</v>
      </c>
      <c r="B47" s="58" t="s">
        <v>48</v>
      </c>
      <c r="C47" s="58" t="s">
        <v>20</v>
      </c>
      <c r="D47" s="59">
        <f>Finanzkraft!H47</f>
        <v>10266972.859999999</v>
      </c>
      <c r="E47" s="60">
        <f>'landesw Umlage § 4_IST'!E47</f>
        <v>4.8580270496382727E-3</v>
      </c>
      <c r="F47" s="59">
        <f>'Grunddaten Umlage § 4_Plan'!D47</f>
        <v>0</v>
      </c>
      <c r="G47" s="59">
        <f>'Grunddaten Umlage § 4_Plan'!E47</f>
        <v>0</v>
      </c>
      <c r="H47" s="59">
        <f>'Grunddaten Umlage § 4_IST'!D47</f>
        <v>87899.73000000001</v>
      </c>
      <c r="I47" s="59">
        <f>'Grunddaten Umlage § 4_IST'!E47</f>
        <v>35159.892000000007</v>
      </c>
      <c r="J47" s="61">
        <f>'Grunddaten Umlage § 4_Plan'!J47</f>
        <v>19866.344228508384</v>
      </c>
      <c r="K47" s="61">
        <f>'Grunddaten Umlage § 4_IST'!J47</f>
        <v>0</v>
      </c>
      <c r="L47" s="74">
        <f t="shared" si="3"/>
        <v>19866.344228508384</v>
      </c>
      <c r="M47" s="61">
        <f>'Grunddaten Umlage § 4_Plan'!H47</f>
        <v>0</v>
      </c>
      <c r="N47" s="61">
        <f>'Grunddaten Umlage § 4_IST'!H47</f>
        <v>46961.653732610815</v>
      </c>
      <c r="O47" s="71">
        <f t="shared" si="2"/>
        <v>46961.653732610815</v>
      </c>
      <c r="P47" s="59">
        <f>'Grunddaten Umlage § 4_Plan'!I47</f>
        <v>0</v>
      </c>
      <c r="Q47" s="59">
        <f>'Grunddaten Umlage § 4_IST'!I47</f>
        <v>0</v>
      </c>
      <c r="R47" s="74">
        <f t="shared" si="0"/>
        <v>0</v>
      </c>
      <c r="S47" s="59" cm="1">
        <f t="array" ref="S47">_xlfn.IFS((F47&gt;0)*AND(I47&gt;0),O47+R47,(F47=0)*AND(I47=0),L47,(F47=0)*AND(I47&gt;0),L47+O47+R47,(F47&gt;0)*AND(I47=0),L47+O47+R47)</f>
        <v>66827.997961119196</v>
      </c>
      <c r="U47" s="69">
        <f>IF('Grunddaten Umlage § 4_Plan'!D47&gt;0,'Grunddaten Umlage § 4_Plan'!F47,0)</f>
        <v>0</v>
      </c>
      <c r="V47" s="69">
        <f>IF('Grunddaten Umlage § 4_IST'!D47&gt;0,'Grunddaten Umlage § 4_IST'!F47,0)</f>
        <v>40938.076267389195</v>
      </c>
      <c r="W47" s="59">
        <f t="shared" si="1"/>
        <v>40938.076267389195</v>
      </c>
    </row>
    <row r="48" spans="1:23" s="13" customFormat="1" x14ac:dyDescent="0.25">
      <c r="A48" s="57">
        <v>60664</v>
      </c>
      <c r="B48" s="58" t="s">
        <v>49</v>
      </c>
      <c r="C48" s="58" t="s">
        <v>20</v>
      </c>
      <c r="D48" s="59">
        <f>Finanzkraft!H48</f>
        <v>18117558.84</v>
      </c>
      <c r="E48" s="60">
        <f>'landesw Umlage § 4_IST'!E48</f>
        <v>8.5726914951767992E-3</v>
      </c>
      <c r="F48" s="59">
        <f>'Grunddaten Umlage § 4_Plan'!D48</f>
        <v>62576.91186</v>
      </c>
      <c r="G48" s="59">
        <f>'Grunddaten Umlage § 4_Plan'!E48</f>
        <v>25030.764744</v>
      </c>
      <c r="H48" s="59">
        <f>'Grunddaten Umlage § 4_IST'!D48</f>
        <v>178905.524</v>
      </c>
      <c r="I48" s="59">
        <f>'Grunddaten Umlage § 4_IST'!E48</f>
        <v>71562.209600000002</v>
      </c>
      <c r="J48" s="61">
        <f>'Grunddaten Umlage § 4_Plan'!J48</f>
        <v>0</v>
      </c>
      <c r="K48" s="61">
        <f>'Grunddaten Umlage § 4_IST'!J48</f>
        <v>0</v>
      </c>
      <c r="L48" s="74">
        <f t="shared" si="3"/>
        <v>0</v>
      </c>
      <c r="M48" s="61">
        <f>'Grunddaten Umlage § 4_Plan'!H48</f>
        <v>27562.505240559905</v>
      </c>
      <c r="N48" s="61">
        <f>'Grunddaten Umlage § 4_IST'!H48</f>
        <v>106664.36629123877</v>
      </c>
      <c r="O48" s="71">
        <f t="shared" si="2"/>
        <v>79101.861050678854</v>
      </c>
      <c r="P48" s="59">
        <f>'Grunddaten Umlage § 4_Plan'!I48</f>
        <v>0</v>
      </c>
      <c r="Q48" s="59">
        <f>'Grunddaten Umlage § 4_IST'!I48</f>
        <v>0</v>
      </c>
      <c r="R48" s="74">
        <f t="shared" si="0"/>
        <v>0</v>
      </c>
      <c r="S48" s="59" cm="1">
        <f t="array" ref="S48">_xlfn.IFS((F48&gt;0)*AND(I48&gt;0),O48+R48,(F48=0)*AND(I48=0),L48,(F48=0)*AND(I48&gt;0),L48+O48+R48,(F48&gt;0)*AND(I48=0),L48+O48+R48)</f>
        <v>79101.861050678854</v>
      </c>
      <c r="U48" s="69">
        <f>IF('Grunddaten Umlage § 4_Plan'!D48&gt;0,'Grunddaten Umlage § 4_Plan'!F48,0)</f>
        <v>35014.406619440095</v>
      </c>
      <c r="V48" s="69">
        <f>IF('Grunddaten Umlage § 4_IST'!D48&gt;0,'Grunddaten Umlage § 4_IST'!F48,0)</f>
        <v>72241.157708761239</v>
      </c>
      <c r="W48" s="59">
        <f t="shared" si="1"/>
        <v>37226.751089321144</v>
      </c>
    </row>
    <row r="49" spans="1:23" s="13" customFormat="1" x14ac:dyDescent="0.25">
      <c r="A49" s="57">
        <v>60665</v>
      </c>
      <c r="B49" s="58" t="s">
        <v>50</v>
      </c>
      <c r="C49" s="58" t="s">
        <v>20</v>
      </c>
      <c r="D49" s="59">
        <f>Finanzkraft!H49</f>
        <v>8468593.7800000012</v>
      </c>
      <c r="E49" s="60">
        <f>'landesw Umlage § 4_IST'!E49</f>
        <v>4.00708740703133E-3</v>
      </c>
      <c r="F49" s="59">
        <f>'Grunddaten Umlage § 4_Plan'!D49</f>
        <v>42492.667509999999</v>
      </c>
      <c r="G49" s="59">
        <f>'Grunddaten Umlage § 4_Plan'!E49</f>
        <v>16997.067004</v>
      </c>
      <c r="H49" s="59">
        <f>'Grunddaten Umlage § 4_IST'!D49</f>
        <v>94191.7</v>
      </c>
      <c r="I49" s="59">
        <f>'Grunddaten Umlage § 4_IST'!E49</f>
        <v>37676.68</v>
      </c>
      <c r="J49" s="61">
        <f>'Grunddaten Umlage § 4_Plan'!J49</f>
        <v>0</v>
      </c>
      <c r="K49" s="61">
        <f>'Grunddaten Umlage § 4_IST'!J49</f>
        <v>0</v>
      </c>
      <c r="L49" s="74">
        <f t="shared" si="3"/>
        <v>0</v>
      </c>
      <c r="M49" s="61">
        <f>'Grunddaten Umlage § 4_Plan'!H49</f>
        <v>26003.549259475556</v>
      </c>
      <c r="N49" s="61">
        <f>'Grunddaten Umlage § 4_IST'!H49</f>
        <v>60424.401423233539</v>
      </c>
      <c r="O49" s="71">
        <f t="shared" si="2"/>
        <v>34420.852163757983</v>
      </c>
      <c r="P49" s="59">
        <f>'Grunddaten Umlage § 4_Plan'!I49</f>
        <v>0</v>
      </c>
      <c r="Q49" s="59">
        <f>'Grunddaten Umlage § 4_IST'!I49</f>
        <v>0</v>
      </c>
      <c r="R49" s="74">
        <f t="shared" si="0"/>
        <v>0</v>
      </c>
      <c r="S49" s="59" cm="1">
        <f t="array" ref="S49">_xlfn.IFS((F49&gt;0)*AND(I49&gt;0),O49+R49,(F49=0)*AND(I49=0),L49,(F49=0)*AND(I49&gt;0),L49+O49+R49,(F49&gt;0)*AND(I49=0),L49+O49+R49)</f>
        <v>34420.852163757983</v>
      </c>
      <c r="U49" s="69">
        <f>IF('Grunddaten Umlage § 4_Plan'!D49&gt;0,'Grunddaten Umlage § 4_Plan'!F49,0)</f>
        <v>16489.118250524443</v>
      </c>
      <c r="V49" s="69">
        <f>IF('Grunddaten Umlage § 4_IST'!D49&gt;0,'Grunddaten Umlage § 4_IST'!F49,0)</f>
        <v>33767.298576766458</v>
      </c>
      <c r="W49" s="59">
        <f t="shared" si="1"/>
        <v>17278.180326242014</v>
      </c>
    </row>
    <row r="50" spans="1:23" s="13" customFormat="1" x14ac:dyDescent="0.25">
      <c r="A50" s="57">
        <v>60666</v>
      </c>
      <c r="B50" s="58" t="s">
        <v>51</v>
      </c>
      <c r="C50" s="58" t="s">
        <v>20</v>
      </c>
      <c r="D50" s="59">
        <f>Finanzkraft!H50</f>
        <v>3214080.52</v>
      </c>
      <c r="E50" s="60">
        <f>'landesw Umlage § 4_IST'!E50</f>
        <v>1.5208075757858239E-3</v>
      </c>
      <c r="F50" s="59">
        <f>'Grunddaten Umlage § 4_Plan'!D50</f>
        <v>0</v>
      </c>
      <c r="G50" s="59">
        <f>'Grunddaten Umlage § 4_Plan'!E50</f>
        <v>0</v>
      </c>
      <c r="H50" s="59">
        <f>'Grunddaten Umlage § 4_IST'!D50</f>
        <v>28011.38</v>
      </c>
      <c r="I50" s="59">
        <f>'Grunddaten Umlage § 4_IST'!E50</f>
        <v>11204.552000000001</v>
      </c>
      <c r="J50" s="61">
        <f>'Grunddaten Umlage § 4_Plan'!J50</f>
        <v>6320.7315595930559</v>
      </c>
      <c r="K50" s="61">
        <f>'Grunddaten Umlage § 4_IST'!J50</f>
        <v>0</v>
      </c>
      <c r="L50" s="74">
        <f t="shared" si="3"/>
        <v>6320.7315595930559</v>
      </c>
      <c r="M50" s="61">
        <f>'Grunddaten Umlage § 4_Plan'!H50</f>
        <v>0</v>
      </c>
      <c r="N50" s="61">
        <f>'Grunddaten Umlage § 4_IST'!H50</f>
        <v>15195.696618784759</v>
      </c>
      <c r="O50" s="71">
        <f t="shared" si="2"/>
        <v>15195.696618784759</v>
      </c>
      <c r="P50" s="59">
        <f>'Grunddaten Umlage § 4_Plan'!I50</f>
        <v>0</v>
      </c>
      <c r="Q50" s="59">
        <f>'Grunddaten Umlage § 4_IST'!I50</f>
        <v>0</v>
      </c>
      <c r="R50" s="74">
        <f t="shared" si="0"/>
        <v>0</v>
      </c>
      <c r="S50" s="59" cm="1">
        <f t="array" ref="S50">_xlfn.IFS((F50&gt;0)*AND(I50&gt;0),O50+R50,(F50=0)*AND(I50=0),L50,(F50=0)*AND(I50&gt;0),L50+O50+R50,(F50&gt;0)*AND(I50=0),L50+O50+R50)</f>
        <v>21516.428178377813</v>
      </c>
      <c r="U50" s="69">
        <f>IF('Grunddaten Umlage § 4_Plan'!D50&gt;0,'Grunddaten Umlage § 4_Plan'!F50,0)</f>
        <v>0</v>
      </c>
      <c r="V50" s="69">
        <f>IF('Grunddaten Umlage § 4_IST'!D50&gt;0,'Grunddaten Umlage § 4_IST'!F50,0)</f>
        <v>12815.683381215242</v>
      </c>
      <c r="W50" s="59">
        <f t="shared" si="1"/>
        <v>12815.683381215242</v>
      </c>
    </row>
    <row r="51" spans="1:23" s="13" customFormat="1" x14ac:dyDescent="0.25">
      <c r="A51" s="57">
        <v>60667</v>
      </c>
      <c r="B51" s="58" t="s">
        <v>52</v>
      </c>
      <c r="C51" s="58" t="s">
        <v>20</v>
      </c>
      <c r="D51" s="59">
        <f>Finanzkraft!H51</f>
        <v>15797655.67</v>
      </c>
      <c r="E51" s="60">
        <f>'landesw Umlage § 4_IST'!E51</f>
        <v>7.474982121042778E-3</v>
      </c>
      <c r="F51" s="59">
        <f>'Grunddaten Umlage § 4_Plan'!D51</f>
        <v>0</v>
      </c>
      <c r="G51" s="59">
        <f>'Grunddaten Umlage § 4_Plan'!E51</f>
        <v>0</v>
      </c>
      <c r="H51" s="59">
        <f>'Grunddaten Umlage § 4_IST'!D51</f>
        <v>22690.400000000001</v>
      </c>
      <c r="I51" s="59">
        <f>'Grunddaten Umlage § 4_IST'!E51</f>
        <v>9076.1600000000017</v>
      </c>
      <c r="J51" s="61">
        <f>'Grunddaten Umlage § 4_Plan'!J51</f>
        <v>31189.664941955183</v>
      </c>
      <c r="K51" s="61">
        <f>'Grunddaten Umlage § 4_IST'!J51</f>
        <v>0</v>
      </c>
      <c r="L51" s="74">
        <f t="shared" si="3"/>
        <v>31189.664941955183</v>
      </c>
      <c r="M51" s="61">
        <f>'Grunddaten Umlage § 4_Plan'!H51</f>
        <v>0</v>
      </c>
      <c r="N51" s="61">
        <f>'Grunddaten Umlage § 4_IST'!H51</f>
        <v>0</v>
      </c>
      <c r="O51" s="71">
        <f t="shared" si="2"/>
        <v>0</v>
      </c>
      <c r="P51" s="59">
        <f>'Grunddaten Umlage § 4_Plan'!I51</f>
        <v>0</v>
      </c>
      <c r="Q51" s="59">
        <f>'Grunddaten Umlage § 4_IST'!I51</f>
        <v>-40300.477786776712</v>
      </c>
      <c r="R51" s="74">
        <f t="shared" si="0"/>
        <v>-40300.477786776712</v>
      </c>
      <c r="S51" s="59" cm="1">
        <f t="array" ref="S51">_xlfn.IFS((F51&gt;0)*AND(I51&gt;0),O51+R51,(F51=0)*AND(I51=0),L51,(F51=0)*AND(I51&gt;0),L51+O51+R51,(F51&gt;0)*AND(I51=0),L51+O51+R51)</f>
        <v>-9110.8128448215284</v>
      </c>
      <c r="U51" s="69">
        <f>IF('Grunddaten Umlage § 4_Plan'!D51&gt;0,'Grunddaten Umlage § 4_Plan'!F51,0)</f>
        <v>0</v>
      </c>
      <c r="V51" s="69">
        <f>IF('Grunddaten Umlage § 4_IST'!D51&gt;0,'Grunddaten Umlage § 4_IST'!F51,0)</f>
        <v>62990.877786776713</v>
      </c>
      <c r="W51" s="59">
        <f t="shared" si="1"/>
        <v>62990.877786776713</v>
      </c>
    </row>
    <row r="52" spans="1:23" s="13" customFormat="1" x14ac:dyDescent="0.25">
      <c r="A52" s="57">
        <v>60668</v>
      </c>
      <c r="B52" s="58" t="s">
        <v>53</v>
      </c>
      <c r="C52" s="58" t="s">
        <v>20</v>
      </c>
      <c r="D52" s="59">
        <f>Finanzkraft!H52</f>
        <v>4332337.22</v>
      </c>
      <c r="E52" s="60">
        <f>'landesw Umlage § 4_IST'!E52</f>
        <v>2.0499334798976645E-3</v>
      </c>
      <c r="F52" s="59">
        <f>'Grunddaten Umlage § 4_Plan'!D52</f>
        <v>0</v>
      </c>
      <c r="G52" s="59">
        <f>'Grunddaten Umlage § 4_Plan'!E52</f>
        <v>0</v>
      </c>
      <c r="H52" s="59">
        <f>'Grunddaten Umlage § 4_IST'!D52</f>
        <v>0</v>
      </c>
      <c r="I52" s="59">
        <f>'Grunddaten Umlage § 4_IST'!E52</f>
        <v>0</v>
      </c>
      <c r="J52" s="61">
        <f>'Grunddaten Umlage § 4_Plan'!J52</f>
        <v>8445.6280341031597</v>
      </c>
      <c r="K52" s="61">
        <f>'Grunddaten Umlage § 4_IST'!J52</f>
        <v>17274.570990578119</v>
      </c>
      <c r="L52" s="74">
        <f t="shared" si="3"/>
        <v>-8828.9429564749589</v>
      </c>
      <c r="M52" s="61">
        <f>'Grunddaten Umlage § 4_Plan'!H52</f>
        <v>0</v>
      </c>
      <c r="N52" s="61">
        <f>'Grunddaten Umlage § 4_IST'!H52</f>
        <v>0</v>
      </c>
      <c r="O52" s="71">
        <f t="shared" si="2"/>
        <v>0</v>
      </c>
      <c r="P52" s="59">
        <f>'Grunddaten Umlage § 4_Plan'!I52</f>
        <v>0</v>
      </c>
      <c r="Q52" s="59">
        <f>'Grunddaten Umlage § 4_IST'!I52</f>
        <v>0</v>
      </c>
      <c r="R52" s="74">
        <f t="shared" si="0"/>
        <v>0</v>
      </c>
      <c r="S52" s="59" cm="1">
        <f t="array" ref="S52">_xlfn.IFS((F52&gt;0)*AND(I52&gt;0),O52+R52,(F52=0)*AND(I52=0),L52,(F52=0)*AND(I52&gt;0),L52+O52+R52,(F52&gt;0)*AND(I52=0),L52+O52+R52)</f>
        <v>-8828.9429564749589</v>
      </c>
      <c r="U52" s="69">
        <f>IF('Grunddaten Umlage § 4_Plan'!D52&gt;0,'Grunddaten Umlage § 4_Plan'!F52,0)</f>
        <v>0</v>
      </c>
      <c r="V52" s="69">
        <f>IF('Grunddaten Umlage § 4_IST'!D52&gt;0,'Grunddaten Umlage § 4_IST'!F52,0)</f>
        <v>0</v>
      </c>
      <c r="W52" s="59">
        <f t="shared" si="1"/>
        <v>0</v>
      </c>
    </row>
    <row r="53" spans="1:23" s="13" customFormat="1" x14ac:dyDescent="0.25">
      <c r="A53" s="57">
        <v>60669</v>
      </c>
      <c r="B53" s="58" t="s">
        <v>54</v>
      </c>
      <c r="C53" s="58" t="s">
        <v>20</v>
      </c>
      <c r="D53" s="59">
        <f>Finanzkraft!H53</f>
        <v>21985867.09</v>
      </c>
      <c r="E53" s="60">
        <f>'landesw Umlage § 4_IST'!E53</f>
        <v>1.0403060229086054E-2</v>
      </c>
      <c r="F53" s="59">
        <f>'Grunddaten Umlage § 4_Plan'!D53</f>
        <v>25401.82129</v>
      </c>
      <c r="G53" s="59">
        <f>'Grunddaten Umlage § 4_Plan'!E53</f>
        <v>10160.728516000001</v>
      </c>
      <c r="H53" s="59">
        <f>'Grunddaten Umlage § 4_IST'!D53</f>
        <v>36729.083700000003</v>
      </c>
      <c r="I53" s="59">
        <f>'Grunddaten Umlage § 4_IST'!E53</f>
        <v>14691.633480000002</v>
      </c>
      <c r="J53" s="61">
        <f>'Grunddaten Umlage § 4_Plan'!J53</f>
        <v>0</v>
      </c>
      <c r="K53" s="61">
        <f>'Grunddaten Umlage § 4_IST'!J53</f>
        <v>0</v>
      </c>
      <c r="L53" s="74">
        <f t="shared" si="3"/>
        <v>0</v>
      </c>
      <c r="M53" s="61">
        <f>'Grunddaten Umlage § 4_Plan'!H53</f>
        <v>0</v>
      </c>
      <c r="N53" s="61">
        <f>'Grunddaten Umlage § 4_IST'!H53</f>
        <v>0</v>
      </c>
      <c r="O53" s="71">
        <f t="shared" si="2"/>
        <v>0</v>
      </c>
      <c r="P53" s="59">
        <f>'Grunddaten Umlage § 4_Plan'!I53</f>
        <v>-17268.276957891372</v>
      </c>
      <c r="Q53" s="59">
        <f>'Grunddaten Umlage § 4_IST'!I53</f>
        <v>-50936.396282100788</v>
      </c>
      <c r="R53" s="74">
        <f t="shared" si="0"/>
        <v>-33668.119324209416</v>
      </c>
      <c r="S53" s="59" cm="1">
        <f t="array" ref="S53">_xlfn.IFS((F53&gt;0)*AND(I53&gt;0),O53+R53,(F53=0)*AND(I53=0),L53,(F53=0)*AND(I53&gt;0),L53+O53+R53,(F53&gt;0)*AND(I53=0),L53+O53+R53)</f>
        <v>-33668.119324209416</v>
      </c>
      <c r="U53" s="69">
        <f>IF('Grunddaten Umlage § 4_Plan'!D53&gt;0,'Grunddaten Umlage § 4_Plan'!F53,0)</f>
        <v>42670.098247891372</v>
      </c>
      <c r="V53" s="69">
        <f>IF('Grunddaten Umlage § 4_IST'!D53&gt;0,'Grunddaten Umlage § 4_IST'!F53,0)</f>
        <v>87665.479982100791</v>
      </c>
      <c r="W53" s="59">
        <f t="shared" si="1"/>
        <v>44995.381734209419</v>
      </c>
    </row>
    <row r="54" spans="1:23" s="13" customFormat="1" x14ac:dyDescent="0.25">
      <c r="A54" s="57">
        <v>60670</v>
      </c>
      <c r="B54" s="58" t="s">
        <v>55</v>
      </c>
      <c r="C54" s="58" t="s">
        <v>20</v>
      </c>
      <c r="D54" s="59">
        <f>Finanzkraft!H54</f>
        <v>17410083.359999999</v>
      </c>
      <c r="E54" s="60">
        <f>'landesw Umlage § 4_IST'!E54</f>
        <v>8.237935081026132E-3</v>
      </c>
      <c r="F54" s="59">
        <f>'Grunddaten Umlage § 4_Plan'!D54</f>
        <v>5637.7635399999999</v>
      </c>
      <c r="G54" s="59">
        <f>'Grunddaten Umlage § 4_Plan'!E54</f>
        <v>2255.1054159999999</v>
      </c>
      <c r="H54" s="59">
        <f>'Grunddaten Umlage § 4_IST'!D54</f>
        <v>95724.955500000011</v>
      </c>
      <c r="I54" s="59">
        <f>'Grunddaten Umlage § 4_IST'!E54</f>
        <v>38289.982200000006</v>
      </c>
      <c r="J54" s="61">
        <f>'Grunddaten Umlage § 4_Plan'!J54</f>
        <v>0</v>
      </c>
      <c r="K54" s="61">
        <f>'Grunddaten Umlage § 4_IST'!J54</f>
        <v>0</v>
      </c>
      <c r="L54" s="74">
        <f t="shared" si="3"/>
        <v>0</v>
      </c>
      <c r="M54" s="61">
        <f>'Grunddaten Umlage § 4_Plan'!H54</f>
        <v>0</v>
      </c>
      <c r="N54" s="61">
        <f>'Grunddaten Umlage § 4_IST'!H54</f>
        <v>26304.754421053789</v>
      </c>
      <c r="O54" s="71">
        <f t="shared" si="2"/>
        <v>26304.754421053789</v>
      </c>
      <c r="P54" s="59">
        <f>'Grunddaten Umlage § 4_Plan'!I54</f>
        <v>-28276.559445750179</v>
      </c>
      <c r="Q54" s="59">
        <f>'Grunddaten Umlage § 4_IST'!I54</f>
        <v>0</v>
      </c>
      <c r="R54" s="74">
        <f t="shared" si="0"/>
        <v>28276.559445750179</v>
      </c>
      <c r="S54" s="59" cm="1">
        <f t="array" ref="S54">_xlfn.IFS((F54&gt;0)*AND(I54&gt;0),O54+R54,(F54=0)*AND(I54=0),L54,(F54=0)*AND(I54&gt;0),L54+O54+R54,(F54&gt;0)*AND(I54=0),L54+O54+R54)</f>
        <v>54581.313866803968</v>
      </c>
      <c r="U54" s="69">
        <f>IF('Grunddaten Umlage § 4_Plan'!D54&gt;0,'Grunddaten Umlage § 4_Plan'!F54,0)</f>
        <v>33914.322985750179</v>
      </c>
      <c r="V54" s="69">
        <f>IF('Grunddaten Umlage § 4_IST'!D54&gt;0,'Grunddaten Umlage § 4_IST'!F54,0)</f>
        <v>69420.201078946222</v>
      </c>
      <c r="W54" s="59">
        <f t="shared" si="1"/>
        <v>35505.878093196043</v>
      </c>
    </row>
    <row r="55" spans="1:23" s="13" customFormat="1" x14ac:dyDescent="0.25">
      <c r="A55" s="57">
        <v>61001</v>
      </c>
      <c r="B55" s="58" t="s">
        <v>56</v>
      </c>
      <c r="C55" s="58" t="s">
        <v>57</v>
      </c>
      <c r="D55" s="59">
        <f>Finanzkraft!H55</f>
        <v>1880313.23</v>
      </c>
      <c r="E55" s="60">
        <f>'landesw Umlage § 4_IST'!E55</f>
        <v>8.8970845230545504E-4</v>
      </c>
      <c r="F55" s="59">
        <f>'Grunddaten Umlage § 4_Plan'!D55</f>
        <v>0</v>
      </c>
      <c r="G55" s="59">
        <f>'Grunddaten Umlage § 4_Plan'!E55</f>
        <v>0</v>
      </c>
      <c r="H55" s="59">
        <f>'Grunddaten Umlage § 4_IST'!D55</f>
        <v>7346.6649999999991</v>
      </c>
      <c r="I55" s="59">
        <f>'Grunddaten Umlage § 4_IST'!E55</f>
        <v>2938.6659999999997</v>
      </c>
      <c r="J55" s="61">
        <f>'Grunddaten Umlage § 4_Plan'!J55</f>
        <v>3669.2828182420612</v>
      </c>
      <c r="K55" s="61">
        <f>'Grunddaten Umlage § 4_IST'!J55</f>
        <v>0</v>
      </c>
      <c r="L55" s="74">
        <f t="shared" si="3"/>
        <v>3669.2828182420612</v>
      </c>
      <c r="M55" s="61">
        <f>'Grunddaten Umlage § 4_Plan'!H55</f>
        <v>0</v>
      </c>
      <c r="N55" s="61">
        <f>'Grunddaten Umlage § 4_IST'!H55</f>
        <v>0</v>
      </c>
      <c r="O55" s="71">
        <f t="shared" si="2"/>
        <v>0</v>
      </c>
      <c r="P55" s="59">
        <f>'Grunddaten Umlage § 4_Plan'!I55</f>
        <v>0</v>
      </c>
      <c r="Q55" s="59">
        <f>'Grunddaten Umlage § 4_IST'!I55</f>
        <v>-150.81331867950666</v>
      </c>
      <c r="R55" s="74">
        <f t="shared" si="0"/>
        <v>-150.81331867950666</v>
      </c>
      <c r="S55" s="59" cm="1">
        <f t="array" ref="S55">_xlfn.IFS((F55&gt;0)*AND(I55&gt;0),O55+R55,(F55=0)*AND(I55=0),L55,(F55=0)*AND(I55&gt;0),L55+O55+R55,(F55&gt;0)*AND(I55=0),L55+O55+R55)</f>
        <v>3518.4694995625546</v>
      </c>
      <c r="U55" s="69">
        <f>IF('Grunddaten Umlage § 4_Plan'!D55&gt;0,'Grunddaten Umlage § 4_Plan'!F55,0)</f>
        <v>0</v>
      </c>
      <c r="V55" s="69">
        <f>IF('Grunddaten Umlage § 4_IST'!D55&gt;0,'Grunddaten Umlage § 4_IST'!F55,0)</f>
        <v>7497.4783186795057</v>
      </c>
      <c r="W55" s="59">
        <f t="shared" si="1"/>
        <v>7497.4783186795057</v>
      </c>
    </row>
    <row r="56" spans="1:23" s="13" customFormat="1" x14ac:dyDescent="0.25">
      <c r="A56" s="57">
        <v>61002</v>
      </c>
      <c r="B56" s="58" t="s">
        <v>58</v>
      </c>
      <c r="C56" s="58" t="s">
        <v>57</v>
      </c>
      <c r="D56" s="59">
        <f>Finanzkraft!H56</f>
        <v>1319199.08</v>
      </c>
      <c r="E56" s="60">
        <f>'landesw Umlage § 4_IST'!E56</f>
        <v>6.2420587858629287E-4</v>
      </c>
      <c r="F56" s="59">
        <f>'Grunddaten Umlage § 4_Plan'!D56</f>
        <v>40909.236799999999</v>
      </c>
      <c r="G56" s="59">
        <f>'Grunddaten Umlage § 4_Plan'!E56</f>
        <v>16363.69472</v>
      </c>
      <c r="H56" s="59">
        <f>'Grunddaten Umlage § 4_IST'!D56</f>
        <v>15232.7863</v>
      </c>
      <c r="I56" s="59">
        <f>'Grunddaten Umlage § 4_IST'!E56</f>
        <v>6093.1145200000001</v>
      </c>
      <c r="J56" s="61">
        <f>'Grunddaten Umlage § 4_Plan'!J56</f>
        <v>0</v>
      </c>
      <c r="K56" s="61">
        <f>'Grunddaten Umlage § 4_IST'!J56</f>
        <v>0</v>
      </c>
      <c r="L56" s="74">
        <f t="shared" si="3"/>
        <v>0</v>
      </c>
      <c r="M56" s="61">
        <f>'Grunddaten Umlage § 4_Plan'!H56</f>
        <v>38292.240131721781</v>
      </c>
      <c r="N56" s="61">
        <f>'Grunddaten Umlage § 4_IST'!H56</f>
        <v>9972.6698776303347</v>
      </c>
      <c r="O56" s="71">
        <f t="shared" si="2"/>
        <v>-28319.570254091446</v>
      </c>
      <c r="P56" s="59">
        <f>'Grunddaten Umlage § 4_Plan'!I56</f>
        <v>0</v>
      </c>
      <c r="Q56" s="59">
        <f>'Grunddaten Umlage § 4_IST'!I56</f>
        <v>0</v>
      </c>
      <c r="R56" s="74">
        <f t="shared" si="0"/>
        <v>0</v>
      </c>
      <c r="S56" s="59" cm="1">
        <f t="array" ref="S56">_xlfn.IFS((F56&gt;0)*AND(I56&gt;0),O56+R56,(F56=0)*AND(I56=0),L56,(F56=0)*AND(I56&gt;0),L56+O56+R56,(F56&gt;0)*AND(I56=0),L56+O56+R56)</f>
        <v>-28319.570254091446</v>
      </c>
      <c r="U56" s="69">
        <f>IF('Grunddaten Umlage § 4_Plan'!D56&gt;0,'Grunddaten Umlage § 4_Plan'!F56,0)</f>
        <v>2616.9966682782206</v>
      </c>
      <c r="V56" s="69">
        <f>IF('Grunddaten Umlage § 4_IST'!D56&gt;0,'Grunddaten Umlage § 4_IST'!F56,0)</f>
        <v>5260.116422369666</v>
      </c>
      <c r="W56" s="59">
        <f t="shared" si="1"/>
        <v>2643.1197540914454</v>
      </c>
    </row>
    <row r="57" spans="1:23" s="13" customFormat="1" x14ac:dyDescent="0.25">
      <c r="A57" s="57">
        <v>61007</v>
      </c>
      <c r="B57" s="58" t="s">
        <v>59</v>
      </c>
      <c r="C57" s="58" t="s">
        <v>57</v>
      </c>
      <c r="D57" s="59">
        <f>Finanzkraft!H57</f>
        <v>1665131.93</v>
      </c>
      <c r="E57" s="60">
        <f>'landesw Umlage § 4_IST'!E57</f>
        <v>7.8789104319852883E-4</v>
      </c>
      <c r="F57" s="59">
        <f>'Grunddaten Umlage § 4_Plan'!D57</f>
        <v>0</v>
      </c>
      <c r="G57" s="59">
        <f>'Grunddaten Umlage § 4_Plan'!E57</f>
        <v>0</v>
      </c>
      <c r="H57" s="59">
        <f>'Grunddaten Umlage § 4_IST'!D57</f>
        <v>0</v>
      </c>
      <c r="I57" s="59">
        <f>'Grunddaten Umlage § 4_IST'!E57</f>
        <v>0</v>
      </c>
      <c r="J57" s="61">
        <f>'Grunddaten Umlage § 4_Plan'!J57</f>
        <v>3276.5679388984399</v>
      </c>
      <c r="K57" s="61">
        <f>'Grunddaten Umlage § 4_IST'!J57</f>
        <v>6639.4738619777518</v>
      </c>
      <c r="L57" s="74">
        <f t="shared" si="3"/>
        <v>-3362.9059230793118</v>
      </c>
      <c r="M57" s="61">
        <f>'Grunddaten Umlage § 4_Plan'!H57</f>
        <v>0</v>
      </c>
      <c r="N57" s="61">
        <f>'Grunddaten Umlage § 4_IST'!H57</f>
        <v>0</v>
      </c>
      <c r="O57" s="71">
        <f t="shared" si="2"/>
        <v>0</v>
      </c>
      <c r="P57" s="59">
        <f>'Grunddaten Umlage § 4_Plan'!I57</f>
        <v>0</v>
      </c>
      <c r="Q57" s="59">
        <f>'Grunddaten Umlage § 4_IST'!I57</f>
        <v>0</v>
      </c>
      <c r="R57" s="74">
        <f t="shared" si="0"/>
        <v>0</v>
      </c>
      <c r="S57" s="59" cm="1">
        <f t="array" ref="S57">_xlfn.IFS((F57&gt;0)*AND(I57&gt;0),O57+R57,(F57=0)*AND(I57=0),L57,(F57=0)*AND(I57&gt;0),L57+O57+R57,(F57&gt;0)*AND(I57=0),L57+O57+R57)</f>
        <v>-3362.9059230793118</v>
      </c>
      <c r="U57" s="69">
        <f>IF('Grunddaten Umlage § 4_Plan'!D57&gt;0,'Grunddaten Umlage § 4_Plan'!F57,0)</f>
        <v>0</v>
      </c>
      <c r="V57" s="69">
        <f>IF('Grunddaten Umlage § 4_IST'!D57&gt;0,'Grunddaten Umlage § 4_IST'!F57,0)</f>
        <v>0</v>
      </c>
      <c r="W57" s="59">
        <f t="shared" si="1"/>
        <v>0</v>
      </c>
    </row>
    <row r="58" spans="1:23" s="13" customFormat="1" x14ac:dyDescent="0.25">
      <c r="A58" s="57">
        <v>61008</v>
      </c>
      <c r="B58" s="58" t="s">
        <v>60</v>
      </c>
      <c r="C58" s="58" t="s">
        <v>57</v>
      </c>
      <c r="D58" s="59">
        <f>Finanzkraft!H58</f>
        <v>2211350.2799999998</v>
      </c>
      <c r="E58" s="60">
        <f>'landesw Umlage § 4_IST'!E58</f>
        <v>1.0463453661515929E-3</v>
      </c>
      <c r="F58" s="59">
        <f>'Grunddaten Umlage § 4_Plan'!D58</f>
        <v>21514.62</v>
      </c>
      <c r="G58" s="59">
        <f>'Grunddaten Umlage § 4_Plan'!E58</f>
        <v>8605.848</v>
      </c>
      <c r="H58" s="59">
        <f>'Grunddaten Umlage § 4_IST'!D58</f>
        <v>71201.5</v>
      </c>
      <c r="I58" s="59">
        <f>'Grunddaten Umlage § 4_IST'!E58</f>
        <v>28480.600000000002</v>
      </c>
      <c r="J58" s="61">
        <f>'Grunddaten Umlage § 4_Plan'!J58</f>
        <v>0</v>
      </c>
      <c r="K58" s="61">
        <f>'Grunddaten Umlage § 4_IST'!J58</f>
        <v>0</v>
      </c>
      <c r="L58" s="74">
        <f t="shared" si="3"/>
        <v>0</v>
      </c>
      <c r="M58" s="61">
        <f>'Grunddaten Umlage § 4_Plan'!H58</f>
        <v>17200.78535238652</v>
      </c>
      <c r="N58" s="61">
        <f>'Grunddaten Umlage § 4_IST'!H58</f>
        <v>62384.059099844308</v>
      </c>
      <c r="O58" s="71">
        <f t="shared" si="2"/>
        <v>45183.273747457788</v>
      </c>
      <c r="P58" s="59">
        <f>'Grunddaten Umlage § 4_Plan'!I58</f>
        <v>0</v>
      </c>
      <c r="Q58" s="59">
        <f>'Grunddaten Umlage § 4_IST'!I58</f>
        <v>0</v>
      </c>
      <c r="R58" s="74">
        <f t="shared" si="0"/>
        <v>0</v>
      </c>
      <c r="S58" s="59" cm="1">
        <f t="array" ref="S58">_xlfn.IFS((F58&gt;0)*AND(I58&gt;0),O58+R58,(F58=0)*AND(I58=0),L58,(F58=0)*AND(I58&gt;0),L58+O58+R58,(F58&gt;0)*AND(I58=0),L58+O58+R58)</f>
        <v>45183.273747457788</v>
      </c>
      <c r="U58" s="69">
        <f>IF('Grunddaten Umlage § 4_Plan'!D58&gt;0,'Grunddaten Umlage § 4_Plan'!F58,0)</f>
        <v>4313.8346476134811</v>
      </c>
      <c r="V58" s="69">
        <f>IF('Grunddaten Umlage § 4_IST'!D58&gt;0,'Grunddaten Umlage § 4_IST'!F58,0)</f>
        <v>8817.4409001556905</v>
      </c>
      <c r="W58" s="59">
        <f t="shared" si="1"/>
        <v>4503.6062525422094</v>
      </c>
    </row>
    <row r="59" spans="1:23" s="13" customFormat="1" x14ac:dyDescent="0.25">
      <c r="A59" s="57">
        <v>61012</v>
      </c>
      <c r="B59" s="58" t="s">
        <v>61</v>
      </c>
      <c r="C59" s="58" t="s">
        <v>57</v>
      </c>
      <c r="D59" s="59">
        <f>Finanzkraft!H59</f>
        <v>3787959.79</v>
      </c>
      <c r="E59" s="60">
        <f>'landesw Umlage § 4_IST'!E59</f>
        <v>1.7923502256888321E-3</v>
      </c>
      <c r="F59" s="59">
        <f>'Grunddaten Umlage § 4_Plan'!D59</f>
        <v>0</v>
      </c>
      <c r="G59" s="59">
        <f>'Grunddaten Umlage § 4_Plan'!E59</f>
        <v>0</v>
      </c>
      <c r="H59" s="59">
        <f>'Grunddaten Umlage § 4_IST'!D59</f>
        <v>0</v>
      </c>
      <c r="I59" s="59">
        <f>'Grunddaten Umlage § 4_IST'!E59</f>
        <v>0</v>
      </c>
      <c r="J59" s="61">
        <f>'Grunddaten Umlage § 4_Plan'!J59</f>
        <v>7473.1953331163249</v>
      </c>
      <c r="K59" s="61">
        <f>'Grunddaten Umlage § 4_IST'!J59</f>
        <v>15103.944355885204</v>
      </c>
      <c r="L59" s="74">
        <f t="shared" si="3"/>
        <v>-7630.7490227688786</v>
      </c>
      <c r="M59" s="61">
        <f>'Grunddaten Umlage § 4_Plan'!H59</f>
        <v>0</v>
      </c>
      <c r="N59" s="61">
        <f>'Grunddaten Umlage § 4_IST'!H59</f>
        <v>0</v>
      </c>
      <c r="O59" s="71">
        <f t="shared" si="2"/>
        <v>0</v>
      </c>
      <c r="P59" s="59">
        <f>'Grunddaten Umlage § 4_Plan'!I59</f>
        <v>0</v>
      </c>
      <c r="Q59" s="59">
        <f>'Grunddaten Umlage § 4_IST'!I59</f>
        <v>0</v>
      </c>
      <c r="R59" s="74">
        <f t="shared" si="0"/>
        <v>0</v>
      </c>
      <c r="S59" s="59" cm="1">
        <f t="array" ref="S59">_xlfn.IFS((F59&gt;0)*AND(I59&gt;0),O59+R59,(F59=0)*AND(I59=0),L59,(F59=0)*AND(I59&gt;0),L59+O59+R59,(F59&gt;0)*AND(I59=0),L59+O59+R59)</f>
        <v>-7630.7490227688786</v>
      </c>
      <c r="U59" s="69">
        <f>IF('Grunddaten Umlage § 4_Plan'!D59&gt;0,'Grunddaten Umlage § 4_Plan'!F59,0)</f>
        <v>0</v>
      </c>
      <c r="V59" s="69">
        <f>IF('Grunddaten Umlage § 4_IST'!D59&gt;0,'Grunddaten Umlage § 4_IST'!F59,0)</f>
        <v>0</v>
      </c>
      <c r="W59" s="59">
        <f t="shared" si="1"/>
        <v>0</v>
      </c>
    </row>
    <row r="60" spans="1:23" s="13" customFormat="1" x14ac:dyDescent="0.25">
      <c r="A60" s="57">
        <v>61013</v>
      </c>
      <c r="B60" s="58" t="s">
        <v>62</v>
      </c>
      <c r="C60" s="58" t="s">
        <v>57</v>
      </c>
      <c r="D60" s="59">
        <f>Finanzkraft!H60</f>
        <v>2900084.79</v>
      </c>
      <c r="E60" s="60">
        <f>'landesw Umlage § 4_IST'!E60</f>
        <v>1.3722341091358969E-3</v>
      </c>
      <c r="F60" s="59">
        <f>'Grunddaten Umlage § 4_Plan'!D60</f>
        <v>49292.23386</v>
      </c>
      <c r="G60" s="59">
        <f>'Grunddaten Umlage § 4_Plan'!E60</f>
        <v>19716.893544000002</v>
      </c>
      <c r="H60" s="59">
        <f>'Grunddaten Umlage § 4_IST'!D60</f>
        <v>66332.55</v>
      </c>
      <c r="I60" s="59">
        <f>'Grunddaten Umlage § 4_IST'!E60</f>
        <v>26533.020000000004</v>
      </c>
      <c r="J60" s="61">
        <f>'Grunddaten Umlage § 4_Plan'!J60</f>
        <v>0</v>
      </c>
      <c r="K60" s="61">
        <f>'Grunddaten Umlage § 4_IST'!J60</f>
        <v>0</v>
      </c>
      <c r="L60" s="74">
        <f t="shared" si="3"/>
        <v>0</v>
      </c>
      <c r="M60" s="61">
        <f>'Grunddaten Umlage § 4_Plan'!H60</f>
        <v>43625.978666834199</v>
      </c>
      <c r="N60" s="61">
        <f>'Grunddaten Umlage § 4_IST'!H60</f>
        <v>54768.879389993599</v>
      </c>
      <c r="O60" s="71">
        <f t="shared" si="2"/>
        <v>11142.900723159401</v>
      </c>
      <c r="P60" s="59">
        <f>'Grunddaten Umlage § 4_Plan'!I60</f>
        <v>0</v>
      </c>
      <c r="Q60" s="59">
        <f>'Grunddaten Umlage § 4_IST'!I60</f>
        <v>0</v>
      </c>
      <c r="R60" s="74">
        <f t="shared" si="0"/>
        <v>0</v>
      </c>
      <c r="S60" s="59" cm="1">
        <f t="array" ref="S60">_xlfn.IFS((F60&gt;0)*AND(I60&gt;0),O60+R60,(F60=0)*AND(I60=0),L60,(F60=0)*AND(I60&gt;0),L60+O60+R60,(F60&gt;0)*AND(I60=0),L60+O60+R60)</f>
        <v>11142.900723159401</v>
      </c>
      <c r="U60" s="69">
        <f>IF('Grunddaten Umlage § 4_Plan'!D60&gt;0,'Grunddaten Umlage § 4_Plan'!F60,0)</f>
        <v>5666.2551931657981</v>
      </c>
      <c r="V60" s="69">
        <f>IF('Grunddaten Umlage § 4_IST'!D60&gt;0,'Grunddaten Umlage § 4_IST'!F60,0)</f>
        <v>11563.670610006402</v>
      </c>
      <c r="W60" s="59">
        <f t="shared" si="1"/>
        <v>5897.4154168406039</v>
      </c>
    </row>
    <row r="61" spans="1:23" s="13" customFormat="1" x14ac:dyDescent="0.25">
      <c r="A61" s="57">
        <v>61016</v>
      </c>
      <c r="B61" s="58" t="s">
        <v>63</v>
      </c>
      <c r="C61" s="58" t="s">
        <v>57</v>
      </c>
      <c r="D61" s="59">
        <f>Finanzkraft!H61</f>
        <v>2517275.34</v>
      </c>
      <c r="E61" s="60">
        <f>'landesw Umlage § 4_IST'!E61</f>
        <v>1.1911000311251802E-3</v>
      </c>
      <c r="F61" s="59">
        <f>'Grunddaten Umlage § 4_Plan'!D61</f>
        <v>0</v>
      </c>
      <c r="G61" s="59">
        <f>'Grunddaten Umlage § 4_Plan'!E61</f>
        <v>0</v>
      </c>
      <c r="H61" s="59">
        <f>'Grunddaten Umlage § 4_IST'!D61</f>
        <v>2008.1999999999998</v>
      </c>
      <c r="I61" s="59">
        <f>'Grunddaten Umlage § 4_IST'!E61</f>
        <v>803.28</v>
      </c>
      <c r="J61" s="61">
        <f>'Grunddaten Umlage § 4_Plan'!J61</f>
        <v>4911.6310137068049</v>
      </c>
      <c r="K61" s="61">
        <f>'Grunddaten Umlage § 4_IST'!J61</f>
        <v>0</v>
      </c>
      <c r="L61" s="74">
        <f t="shared" si="3"/>
        <v>4911.6310137068049</v>
      </c>
      <c r="M61" s="61">
        <f>'Grunddaten Umlage § 4_Plan'!H61</f>
        <v>0</v>
      </c>
      <c r="N61" s="61">
        <f>'Grunddaten Umlage § 4_IST'!H61</f>
        <v>0</v>
      </c>
      <c r="O61" s="71">
        <f t="shared" si="2"/>
        <v>0</v>
      </c>
      <c r="P61" s="59">
        <f>'Grunddaten Umlage § 4_Plan'!I61</f>
        <v>0</v>
      </c>
      <c r="Q61" s="59">
        <f>'Grunddaten Umlage § 4_IST'!I61</f>
        <v>-8029.073036576242</v>
      </c>
      <c r="R61" s="74">
        <f t="shared" si="0"/>
        <v>-8029.073036576242</v>
      </c>
      <c r="S61" s="59" cm="1">
        <f t="array" ref="S61">_xlfn.IFS((F61&gt;0)*AND(I61&gt;0),O61+R61,(F61=0)*AND(I61=0),L61,(F61=0)*AND(I61&gt;0),L61+O61+R61,(F61&gt;0)*AND(I61=0),L61+O61+R61)</f>
        <v>-3117.4420228694371</v>
      </c>
      <c r="U61" s="69">
        <f>IF('Grunddaten Umlage § 4_Plan'!D61&gt;0,'Grunddaten Umlage § 4_Plan'!F61,0)</f>
        <v>0</v>
      </c>
      <c r="V61" s="69">
        <f>IF('Grunddaten Umlage § 4_IST'!D61&gt;0,'Grunddaten Umlage § 4_IST'!F61,0)</f>
        <v>10037.273036576242</v>
      </c>
      <c r="W61" s="59">
        <f t="shared" si="1"/>
        <v>10037.273036576242</v>
      </c>
    </row>
    <row r="62" spans="1:23" s="13" customFormat="1" x14ac:dyDescent="0.25">
      <c r="A62" s="57">
        <v>61017</v>
      </c>
      <c r="B62" s="58" t="s">
        <v>64</v>
      </c>
      <c r="C62" s="58" t="s">
        <v>57</v>
      </c>
      <c r="D62" s="59">
        <f>Finanzkraft!H62</f>
        <v>1752775.17</v>
      </c>
      <c r="E62" s="60">
        <f>'landesw Umlage § 4_IST'!E62</f>
        <v>8.2936122495938134E-4</v>
      </c>
      <c r="F62" s="59">
        <f>'Grunddaten Umlage § 4_Plan'!D62</f>
        <v>0</v>
      </c>
      <c r="G62" s="59">
        <f>'Grunddaten Umlage § 4_Plan'!E62</f>
        <v>0</v>
      </c>
      <c r="H62" s="59">
        <f>'Grunddaten Umlage § 4_IST'!D62</f>
        <v>37257.482499999998</v>
      </c>
      <c r="I62" s="59">
        <f>'Grunddaten Umlage § 4_IST'!E62</f>
        <v>14902.993</v>
      </c>
      <c r="J62" s="61">
        <f>'Grunddaten Umlage § 4_Plan'!J62</f>
        <v>3470.0390531818994</v>
      </c>
      <c r="K62" s="61">
        <f>'Grunddaten Umlage § 4_IST'!J62</f>
        <v>0</v>
      </c>
      <c r="L62" s="74">
        <f t="shared" si="3"/>
        <v>3470.0390531818994</v>
      </c>
      <c r="M62" s="61">
        <f>'Grunddaten Umlage § 4_Plan'!H62</f>
        <v>0</v>
      </c>
      <c r="N62" s="61">
        <f>'Grunddaten Umlage § 4_IST'!H62</f>
        <v>30268.543835459099</v>
      </c>
      <c r="O62" s="71">
        <f t="shared" si="2"/>
        <v>30268.543835459099</v>
      </c>
      <c r="P62" s="59">
        <f>'Grunddaten Umlage § 4_Plan'!I62</f>
        <v>0</v>
      </c>
      <c r="Q62" s="59">
        <f>'Grunddaten Umlage § 4_IST'!I62</f>
        <v>0</v>
      </c>
      <c r="R62" s="74">
        <f t="shared" si="0"/>
        <v>0</v>
      </c>
      <c r="S62" s="59" cm="1">
        <f t="array" ref="S62">_xlfn.IFS((F62&gt;0)*AND(I62&gt;0),O62+R62,(F62=0)*AND(I62=0),L62,(F62=0)*AND(I62&gt;0),L62+O62+R62,(F62&gt;0)*AND(I62=0),L62+O62+R62)</f>
        <v>33738.582888641002</v>
      </c>
      <c r="U62" s="69">
        <f>IF('Grunddaten Umlage § 4_Plan'!D62&gt;0,'Grunddaten Umlage § 4_Plan'!F62,0)</f>
        <v>0</v>
      </c>
      <c r="V62" s="69">
        <f>IF('Grunddaten Umlage § 4_IST'!D62&gt;0,'Grunddaten Umlage § 4_IST'!F62,0)</f>
        <v>6988.9386645409004</v>
      </c>
      <c r="W62" s="59">
        <f t="shared" si="1"/>
        <v>6988.9386645409004</v>
      </c>
    </row>
    <row r="63" spans="1:23" s="13" customFormat="1" x14ac:dyDescent="0.25">
      <c r="A63" s="57">
        <v>61019</v>
      </c>
      <c r="B63" s="58" t="s">
        <v>65</v>
      </c>
      <c r="C63" s="58" t="s">
        <v>57</v>
      </c>
      <c r="D63" s="59">
        <f>Finanzkraft!H63</f>
        <v>2200720.67</v>
      </c>
      <c r="E63" s="60">
        <f>'landesw Umlage § 4_IST'!E63</f>
        <v>1.0413157499627463E-3</v>
      </c>
      <c r="F63" s="59">
        <f>'Grunddaten Umlage § 4_Plan'!D63</f>
        <v>0</v>
      </c>
      <c r="G63" s="59">
        <f>'Grunddaten Umlage § 4_Plan'!E63</f>
        <v>0</v>
      </c>
      <c r="H63" s="59">
        <f>'Grunddaten Umlage § 4_IST'!D63</f>
        <v>0</v>
      </c>
      <c r="I63" s="59">
        <f>'Grunddaten Umlage § 4_IST'!E63</f>
        <v>0</v>
      </c>
      <c r="J63" s="61">
        <f>'Grunddaten Umlage § 4_Plan'!J63</f>
        <v>4276.807507265471</v>
      </c>
      <c r="K63" s="61">
        <f>'Grunddaten Umlage § 4_IST'!J63</f>
        <v>8775.0568604970322</v>
      </c>
      <c r="L63" s="74">
        <f t="shared" si="3"/>
        <v>-4498.2493532315611</v>
      </c>
      <c r="M63" s="61">
        <f>'Grunddaten Umlage § 4_Plan'!H63</f>
        <v>0</v>
      </c>
      <c r="N63" s="61">
        <f>'Grunddaten Umlage § 4_IST'!H63</f>
        <v>0</v>
      </c>
      <c r="O63" s="71">
        <f t="shared" si="2"/>
        <v>0</v>
      </c>
      <c r="P63" s="59">
        <f>'Grunddaten Umlage § 4_Plan'!I63</f>
        <v>0</v>
      </c>
      <c r="Q63" s="59">
        <f>'Grunddaten Umlage § 4_IST'!I63</f>
        <v>0</v>
      </c>
      <c r="R63" s="74">
        <f t="shared" si="0"/>
        <v>0</v>
      </c>
      <c r="S63" s="59" cm="1">
        <f t="array" ref="S63">_xlfn.IFS((F63&gt;0)*AND(I63&gt;0),O63+R63,(F63=0)*AND(I63=0),L63,(F63=0)*AND(I63&gt;0),L63+O63+R63,(F63&gt;0)*AND(I63=0),L63+O63+R63)</f>
        <v>-4498.2493532315611</v>
      </c>
      <c r="U63" s="69">
        <f>IF('Grunddaten Umlage § 4_Plan'!D63&gt;0,'Grunddaten Umlage § 4_Plan'!F63,0)</f>
        <v>0</v>
      </c>
      <c r="V63" s="69">
        <f>IF('Grunddaten Umlage § 4_IST'!D63&gt;0,'Grunddaten Umlage § 4_IST'!F63,0)</f>
        <v>0</v>
      </c>
      <c r="W63" s="59">
        <f t="shared" si="1"/>
        <v>0</v>
      </c>
    </row>
    <row r="64" spans="1:23" s="13" customFormat="1" x14ac:dyDescent="0.25">
      <c r="A64" s="57">
        <v>61020</v>
      </c>
      <c r="B64" s="58" t="s">
        <v>66</v>
      </c>
      <c r="C64" s="58" t="s">
        <v>57</v>
      </c>
      <c r="D64" s="59">
        <f>Finanzkraft!H64</f>
        <v>1979582.26</v>
      </c>
      <c r="E64" s="60">
        <f>'landesw Umlage § 4_IST'!E64</f>
        <v>9.3667961308549377E-4</v>
      </c>
      <c r="F64" s="59">
        <f>'Grunddaten Umlage § 4_Plan'!D64</f>
        <v>0</v>
      </c>
      <c r="G64" s="59">
        <f>'Grunddaten Umlage § 4_Plan'!E64</f>
        <v>0</v>
      </c>
      <c r="H64" s="59">
        <f>'Grunddaten Umlage § 4_IST'!D64</f>
        <v>0</v>
      </c>
      <c r="I64" s="59">
        <f>'Grunddaten Umlage § 4_IST'!E64</f>
        <v>0</v>
      </c>
      <c r="J64" s="61">
        <f>'Grunddaten Umlage § 4_Plan'!J64</f>
        <v>3894.2693797588227</v>
      </c>
      <c r="K64" s="61">
        <f>'Grunddaten Umlage § 4_IST'!J64</f>
        <v>7893.2992852433308</v>
      </c>
      <c r="L64" s="74">
        <f t="shared" si="3"/>
        <v>-3999.0299054845082</v>
      </c>
      <c r="M64" s="61">
        <f>'Grunddaten Umlage § 4_Plan'!H64</f>
        <v>0</v>
      </c>
      <c r="N64" s="61">
        <f>'Grunddaten Umlage § 4_IST'!H64</f>
        <v>0</v>
      </c>
      <c r="O64" s="71">
        <f t="shared" si="2"/>
        <v>0</v>
      </c>
      <c r="P64" s="59">
        <f>'Grunddaten Umlage § 4_Plan'!I64</f>
        <v>0</v>
      </c>
      <c r="Q64" s="59">
        <f>'Grunddaten Umlage § 4_IST'!I64</f>
        <v>0</v>
      </c>
      <c r="R64" s="74">
        <f t="shared" si="0"/>
        <v>0</v>
      </c>
      <c r="S64" s="59" cm="1">
        <f t="array" ref="S64">_xlfn.IFS((F64&gt;0)*AND(I64&gt;0),O64+R64,(F64=0)*AND(I64=0),L64,(F64=0)*AND(I64&gt;0),L64+O64+R64,(F64&gt;0)*AND(I64=0),L64+O64+R64)</f>
        <v>-3999.0299054845082</v>
      </c>
      <c r="U64" s="69">
        <f>IF('Grunddaten Umlage § 4_Plan'!D64&gt;0,'Grunddaten Umlage § 4_Plan'!F64,0)</f>
        <v>0</v>
      </c>
      <c r="V64" s="69">
        <f>IF('Grunddaten Umlage § 4_IST'!D64&gt;0,'Grunddaten Umlage § 4_IST'!F64,0)</f>
        <v>0</v>
      </c>
      <c r="W64" s="59">
        <f t="shared" si="1"/>
        <v>0</v>
      </c>
    </row>
    <row r="65" spans="1:23" s="13" customFormat="1" x14ac:dyDescent="0.25">
      <c r="A65" s="57">
        <v>61021</v>
      </c>
      <c r="B65" s="58" t="s">
        <v>67</v>
      </c>
      <c r="C65" s="58" t="s">
        <v>57</v>
      </c>
      <c r="D65" s="59">
        <f>Finanzkraft!H65</f>
        <v>4978589.37</v>
      </c>
      <c r="E65" s="60">
        <f>'landesw Umlage § 4_IST'!E65</f>
        <v>2.3557208301124865E-3</v>
      </c>
      <c r="F65" s="59">
        <f>'Grunddaten Umlage § 4_Plan'!D65</f>
        <v>0</v>
      </c>
      <c r="G65" s="59">
        <f>'Grunddaten Umlage § 4_Plan'!E65</f>
        <v>0</v>
      </c>
      <c r="H65" s="59">
        <f>'Grunddaten Umlage § 4_IST'!D65</f>
        <v>29547.45</v>
      </c>
      <c r="I65" s="59">
        <f>'Grunddaten Umlage § 4_IST'!E65</f>
        <v>11818.980000000001</v>
      </c>
      <c r="J65" s="61">
        <f>'Grunddaten Umlage § 4_Plan'!J65</f>
        <v>9931.4200332266919</v>
      </c>
      <c r="K65" s="61">
        <f>'Grunddaten Umlage § 4_IST'!J65</f>
        <v>0</v>
      </c>
      <c r="L65" s="74">
        <f t="shared" si="3"/>
        <v>9931.4200332266919</v>
      </c>
      <c r="M65" s="61">
        <f>'Grunddaten Umlage § 4_Plan'!H65</f>
        <v>0</v>
      </c>
      <c r="N65" s="61">
        <f>'Grunddaten Umlage § 4_IST'!H65</f>
        <v>9696.0415943998014</v>
      </c>
      <c r="O65" s="71">
        <f t="shared" si="2"/>
        <v>9696.0415943998014</v>
      </c>
      <c r="P65" s="59">
        <f>'Grunddaten Umlage § 4_Plan'!I65</f>
        <v>0</v>
      </c>
      <c r="Q65" s="59">
        <f>'Grunddaten Umlage § 4_IST'!I65</f>
        <v>0</v>
      </c>
      <c r="R65" s="74">
        <f t="shared" si="0"/>
        <v>0</v>
      </c>
      <c r="S65" s="59" cm="1">
        <f t="array" ref="S65">_xlfn.IFS((F65&gt;0)*AND(I65&gt;0),O65+R65,(F65=0)*AND(I65=0),L65,(F65=0)*AND(I65&gt;0),L65+O65+R65,(F65&gt;0)*AND(I65=0),L65+O65+R65)</f>
        <v>19627.461627626493</v>
      </c>
      <c r="U65" s="69">
        <f>IF('Grunddaten Umlage § 4_Plan'!D65&gt;0,'Grunddaten Umlage § 4_Plan'!F65,0)</f>
        <v>0</v>
      </c>
      <c r="V65" s="69">
        <f>IF('Grunddaten Umlage § 4_IST'!D65&gt;0,'Grunddaten Umlage § 4_IST'!F65,0)</f>
        <v>19851.408405600199</v>
      </c>
      <c r="W65" s="59">
        <f t="shared" si="1"/>
        <v>19851.408405600199</v>
      </c>
    </row>
    <row r="66" spans="1:23" s="13" customFormat="1" x14ac:dyDescent="0.25">
      <c r="A66" s="57">
        <v>61024</v>
      </c>
      <c r="B66" s="58" t="s">
        <v>68</v>
      </c>
      <c r="C66" s="58" t="s">
        <v>57</v>
      </c>
      <c r="D66" s="59">
        <f>Finanzkraft!H66</f>
        <v>2577071.71</v>
      </c>
      <c r="E66" s="60">
        <f>'landesw Umlage § 4_IST'!E66</f>
        <v>1.2193938999111721E-3</v>
      </c>
      <c r="F66" s="59">
        <f>'Grunddaten Umlage § 4_Plan'!D66</f>
        <v>0</v>
      </c>
      <c r="G66" s="59">
        <f>'Grunddaten Umlage § 4_Plan'!E66</f>
        <v>0</v>
      </c>
      <c r="H66" s="59">
        <f>'Grunddaten Umlage § 4_IST'!D66</f>
        <v>14848.814399999999</v>
      </c>
      <c r="I66" s="59">
        <f>'Grunddaten Umlage § 4_IST'!E66</f>
        <v>5939.5257600000004</v>
      </c>
      <c r="J66" s="61">
        <f>'Grunddaten Umlage § 4_Plan'!J66</f>
        <v>5015.4830544086626</v>
      </c>
      <c r="K66" s="61">
        <f>'Grunddaten Umlage § 4_IST'!J66</f>
        <v>0</v>
      </c>
      <c r="L66" s="74">
        <f t="shared" si="3"/>
        <v>5015.4830544086626</v>
      </c>
      <c r="M66" s="61">
        <f>'Grunddaten Umlage § 4_Plan'!H66</f>
        <v>0</v>
      </c>
      <c r="N66" s="61">
        <f>'Grunddaten Umlage § 4_IST'!H66</f>
        <v>4573.111946208659</v>
      </c>
      <c r="O66" s="71">
        <f t="shared" si="2"/>
        <v>4573.111946208659</v>
      </c>
      <c r="P66" s="59">
        <f>'Grunddaten Umlage § 4_Plan'!I66</f>
        <v>0</v>
      </c>
      <c r="Q66" s="59">
        <f>'Grunddaten Umlage § 4_IST'!I66</f>
        <v>0</v>
      </c>
      <c r="R66" s="74">
        <f t="shared" si="0"/>
        <v>0</v>
      </c>
      <c r="S66" s="59" cm="1">
        <f t="array" ref="S66">_xlfn.IFS((F66&gt;0)*AND(I66&gt;0),O66+R66,(F66=0)*AND(I66=0),L66,(F66=0)*AND(I66&gt;0),L66+O66+R66,(F66&gt;0)*AND(I66=0),L66+O66+R66)</f>
        <v>9588.5950006173225</v>
      </c>
      <c r="U66" s="69">
        <f>IF('Grunddaten Umlage § 4_Plan'!D66&gt;0,'Grunddaten Umlage § 4_Plan'!F66,0)</f>
        <v>0</v>
      </c>
      <c r="V66" s="69">
        <f>IF('Grunddaten Umlage § 4_IST'!D66&gt;0,'Grunddaten Umlage § 4_IST'!F66,0)</f>
        <v>10275.70245379134</v>
      </c>
      <c r="W66" s="59">
        <f t="shared" si="1"/>
        <v>10275.70245379134</v>
      </c>
    </row>
    <row r="67" spans="1:23" s="13" customFormat="1" x14ac:dyDescent="0.25">
      <c r="A67" s="57">
        <v>61027</v>
      </c>
      <c r="B67" s="58" t="s">
        <v>69</v>
      </c>
      <c r="C67" s="58" t="s">
        <v>57</v>
      </c>
      <c r="D67" s="59">
        <f>Finanzkraft!H67</f>
        <v>2064703.63</v>
      </c>
      <c r="E67" s="60">
        <f>'landesw Umlage § 4_IST'!E67</f>
        <v>9.7695652075838169E-4</v>
      </c>
      <c r="F67" s="59">
        <f>'Grunddaten Umlage § 4_Plan'!D67</f>
        <v>0</v>
      </c>
      <c r="G67" s="59">
        <f>'Grunddaten Umlage § 4_Plan'!E67</f>
        <v>0</v>
      </c>
      <c r="H67" s="59">
        <f>'Grunddaten Umlage § 4_IST'!D67</f>
        <v>0</v>
      </c>
      <c r="I67" s="59">
        <f>'Grunddaten Umlage § 4_IST'!E67</f>
        <v>0</v>
      </c>
      <c r="J67" s="61">
        <f>'Grunddaten Umlage § 4_Plan'!J67</f>
        <v>4074.1248243801665</v>
      </c>
      <c r="K67" s="61">
        <f>'Grunddaten Umlage § 4_IST'!J67</f>
        <v>8232.7084942245874</v>
      </c>
      <c r="L67" s="74">
        <f t="shared" si="3"/>
        <v>-4158.5836698444209</v>
      </c>
      <c r="M67" s="61">
        <f>'Grunddaten Umlage § 4_Plan'!H67</f>
        <v>0</v>
      </c>
      <c r="N67" s="61">
        <f>'Grunddaten Umlage § 4_IST'!H67</f>
        <v>0</v>
      </c>
      <c r="O67" s="71">
        <f t="shared" si="2"/>
        <v>0</v>
      </c>
      <c r="P67" s="59">
        <f>'Grunddaten Umlage § 4_Plan'!I67</f>
        <v>0</v>
      </c>
      <c r="Q67" s="59">
        <f>'Grunddaten Umlage § 4_IST'!I67</f>
        <v>0</v>
      </c>
      <c r="R67" s="74">
        <f t="shared" si="0"/>
        <v>0</v>
      </c>
      <c r="S67" s="59" cm="1">
        <f t="array" ref="S67">_xlfn.IFS((F67&gt;0)*AND(I67&gt;0),O67+R67,(F67=0)*AND(I67=0),L67,(F67=0)*AND(I67&gt;0),L67+O67+R67,(F67&gt;0)*AND(I67=0),L67+O67+R67)</f>
        <v>-4158.5836698444209</v>
      </c>
      <c r="U67" s="69">
        <f>IF('Grunddaten Umlage § 4_Plan'!D67&gt;0,'Grunddaten Umlage § 4_Plan'!F67,0)</f>
        <v>0</v>
      </c>
      <c r="V67" s="69">
        <f>IF('Grunddaten Umlage § 4_IST'!D67&gt;0,'Grunddaten Umlage § 4_IST'!F67,0)</f>
        <v>0</v>
      </c>
      <c r="W67" s="59">
        <f t="shared" si="1"/>
        <v>0</v>
      </c>
    </row>
    <row r="68" spans="1:23" s="13" customFormat="1" x14ac:dyDescent="0.25">
      <c r="A68" s="57">
        <v>61030</v>
      </c>
      <c r="B68" s="58" t="s">
        <v>70</v>
      </c>
      <c r="C68" s="58" t="s">
        <v>57</v>
      </c>
      <c r="D68" s="59">
        <f>Finanzkraft!H68</f>
        <v>2054516.78</v>
      </c>
      <c r="E68" s="60">
        <f>'landesw Umlage § 4_IST'!E68</f>
        <v>9.7213640546973501E-4</v>
      </c>
      <c r="F68" s="59">
        <f>'Grunddaten Umlage § 4_Plan'!D68</f>
        <v>0</v>
      </c>
      <c r="G68" s="59">
        <f>'Grunddaten Umlage § 4_Plan'!E68</f>
        <v>0</v>
      </c>
      <c r="H68" s="59">
        <f>'Grunddaten Umlage § 4_IST'!D68</f>
        <v>6824.1095999999998</v>
      </c>
      <c r="I68" s="59">
        <f>'Grunddaten Umlage § 4_IST'!E68</f>
        <v>2729.6438400000002</v>
      </c>
      <c r="J68" s="61">
        <f>'Grunddaten Umlage § 4_Plan'!J68</f>
        <v>3998.8577674551248</v>
      </c>
      <c r="K68" s="61">
        <f>'Grunddaten Umlage § 4_IST'!J68</f>
        <v>0</v>
      </c>
      <c r="L68" s="74">
        <f t="shared" ref="L68:L131" si="4">J68-K68</f>
        <v>3998.8577674551248</v>
      </c>
      <c r="M68" s="61">
        <f>'Grunddaten Umlage § 4_Plan'!H68</f>
        <v>0</v>
      </c>
      <c r="N68" s="61">
        <f>'Grunddaten Umlage § 4_IST'!H68</f>
        <v>0</v>
      </c>
      <c r="O68" s="71">
        <f t="shared" ref="O68:O131" si="5">N68-M68</f>
        <v>0</v>
      </c>
      <c r="P68" s="59">
        <f>'Grunddaten Umlage § 4_Plan'!I68</f>
        <v>0</v>
      </c>
      <c r="Q68" s="59">
        <f>'Grunddaten Umlage § 4_IST'!I68</f>
        <v>-1367.9802963271304</v>
      </c>
      <c r="R68" s="74">
        <f t="shared" ref="R68:R131" si="6">Q68-P68</f>
        <v>-1367.9802963271304</v>
      </c>
      <c r="S68" s="59" cm="1">
        <f t="array" ref="S68">_xlfn.IFS((F68&gt;0)*AND(I68&gt;0),O68+R68,(F68=0)*AND(I68=0),L68,(F68=0)*AND(I68&gt;0),L68+O68+R68,(F68&gt;0)*AND(I68=0),L68+O68+R68)</f>
        <v>2630.8774711279943</v>
      </c>
      <c r="U68" s="69">
        <f>IF('Grunddaten Umlage § 4_Plan'!D68&gt;0,'Grunddaten Umlage § 4_Plan'!F68,0)</f>
        <v>0</v>
      </c>
      <c r="V68" s="69">
        <f>IF('Grunddaten Umlage § 4_IST'!D68&gt;0,'Grunddaten Umlage § 4_IST'!F68,0)</f>
        <v>8192.0898963271302</v>
      </c>
      <c r="W68" s="59">
        <f t="shared" ref="W68:W131" si="7">V68-U68</f>
        <v>8192.0898963271302</v>
      </c>
    </row>
    <row r="69" spans="1:23" s="13" customFormat="1" x14ac:dyDescent="0.25">
      <c r="A69" s="57">
        <v>61032</v>
      </c>
      <c r="B69" s="58" t="s">
        <v>71</v>
      </c>
      <c r="C69" s="58" t="s">
        <v>57</v>
      </c>
      <c r="D69" s="59">
        <f>Finanzkraft!H69</f>
        <v>2452261.09</v>
      </c>
      <c r="E69" s="60">
        <f>'landesw Umlage § 4_IST'!E69</f>
        <v>1.1603372162800707E-3</v>
      </c>
      <c r="F69" s="59">
        <f>'Grunddaten Umlage § 4_Plan'!D69</f>
        <v>0</v>
      </c>
      <c r="G69" s="59">
        <f>'Grunddaten Umlage § 4_Plan'!E69</f>
        <v>0</v>
      </c>
      <c r="H69" s="59">
        <f>'Grunddaten Umlage § 4_IST'!D69</f>
        <v>20882.82</v>
      </c>
      <c r="I69" s="59">
        <f>'Grunddaten Umlage § 4_IST'!E69</f>
        <v>8353.1280000000006</v>
      </c>
      <c r="J69" s="61">
        <f>'Grunddaten Umlage § 4_Plan'!J69</f>
        <v>4775.6772328029001</v>
      </c>
      <c r="K69" s="61">
        <f>'Grunddaten Umlage § 4_IST'!J69</f>
        <v>0</v>
      </c>
      <c r="L69" s="74">
        <f t="shared" si="4"/>
        <v>4775.6772328029001</v>
      </c>
      <c r="M69" s="61">
        <f>'Grunddaten Umlage § 4_Plan'!H69</f>
        <v>0</v>
      </c>
      <c r="N69" s="61">
        <f>'Grunddaten Umlage § 4_IST'!H69</f>
        <v>11104.781925983803</v>
      </c>
      <c r="O69" s="71">
        <f t="shared" si="5"/>
        <v>11104.781925983803</v>
      </c>
      <c r="P69" s="59">
        <f>'Grunddaten Umlage § 4_Plan'!I69</f>
        <v>0</v>
      </c>
      <c r="Q69" s="59">
        <f>'Grunddaten Umlage § 4_IST'!I69</f>
        <v>0</v>
      </c>
      <c r="R69" s="74">
        <f t="shared" si="6"/>
        <v>0</v>
      </c>
      <c r="S69" s="59" cm="1">
        <f t="array" ref="S69">_xlfn.IFS((F69&gt;0)*AND(I69&gt;0),O69+R69,(F69=0)*AND(I69=0),L69,(F69=0)*AND(I69&gt;0),L69+O69+R69,(F69&gt;0)*AND(I69=0),L69+O69+R69)</f>
        <v>15880.459158786703</v>
      </c>
      <c r="U69" s="69">
        <f>IF('Grunddaten Umlage § 4_Plan'!D69&gt;0,'Grunddaten Umlage § 4_Plan'!F69,0)</f>
        <v>0</v>
      </c>
      <c r="V69" s="69">
        <f>IF('Grunddaten Umlage § 4_IST'!D69&gt;0,'Grunddaten Umlage § 4_IST'!F69,0)</f>
        <v>9778.0380740161963</v>
      </c>
      <c r="W69" s="59">
        <f t="shared" si="7"/>
        <v>9778.0380740161963</v>
      </c>
    </row>
    <row r="70" spans="1:23" s="13" customFormat="1" x14ac:dyDescent="0.25">
      <c r="A70" s="57">
        <v>61033</v>
      </c>
      <c r="B70" s="58" t="s">
        <v>72</v>
      </c>
      <c r="C70" s="58" t="s">
        <v>57</v>
      </c>
      <c r="D70" s="59">
        <f>Finanzkraft!H70</f>
        <v>2758501.36</v>
      </c>
      <c r="E70" s="60">
        <f>'landesw Umlage § 4_IST'!E70</f>
        <v>1.3052410292768576E-3</v>
      </c>
      <c r="F70" s="59">
        <f>'Grunddaten Umlage § 4_Plan'!D70</f>
        <v>0</v>
      </c>
      <c r="G70" s="59">
        <f>'Grunddaten Umlage § 4_Plan'!E70</f>
        <v>0</v>
      </c>
      <c r="H70" s="59">
        <f>'Grunddaten Umlage § 4_IST'!D70</f>
        <v>6760.94</v>
      </c>
      <c r="I70" s="59">
        <f>'Grunddaten Umlage § 4_IST'!E70</f>
        <v>2704.3760000000002</v>
      </c>
      <c r="J70" s="61">
        <f>'Grunddaten Umlage § 4_Plan'!J70</f>
        <v>5423.5543995780581</v>
      </c>
      <c r="K70" s="61">
        <f>'Grunddaten Umlage § 4_IST'!J70</f>
        <v>0</v>
      </c>
      <c r="L70" s="74">
        <f t="shared" si="4"/>
        <v>5423.5543995780581</v>
      </c>
      <c r="M70" s="61">
        <f>'Grunddaten Umlage § 4_Plan'!H70</f>
        <v>0</v>
      </c>
      <c r="N70" s="61">
        <f>'Grunddaten Umlage § 4_IST'!H70</f>
        <v>0</v>
      </c>
      <c r="O70" s="71">
        <f t="shared" si="5"/>
        <v>0</v>
      </c>
      <c r="P70" s="59">
        <f>'Grunddaten Umlage § 4_Plan'!I70</f>
        <v>0</v>
      </c>
      <c r="Q70" s="59">
        <f>'Grunddaten Umlage § 4_IST'!I70</f>
        <v>-4238.1870649347775</v>
      </c>
      <c r="R70" s="74">
        <f t="shared" si="6"/>
        <v>-4238.1870649347775</v>
      </c>
      <c r="S70" s="59" cm="1">
        <f t="array" ref="S70">_xlfn.IFS((F70&gt;0)*AND(I70&gt;0),O70+R70,(F70=0)*AND(I70=0),L70,(F70=0)*AND(I70&gt;0),L70+O70+R70,(F70&gt;0)*AND(I70=0),L70+O70+R70)</f>
        <v>1185.3673346432806</v>
      </c>
      <c r="U70" s="69">
        <f>IF('Grunddaten Umlage § 4_Plan'!D70&gt;0,'Grunddaten Umlage § 4_Plan'!F70,0)</f>
        <v>0</v>
      </c>
      <c r="V70" s="69">
        <f>IF('Grunddaten Umlage § 4_IST'!D70&gt;0,'Grunddaten Umlage § 4_IST'!F70,0)</f>
        <v>10999.127064934777</v>
      </c>
      <c r="W70" s="59">
        <f t="shared" si="7"/>
        <v>10999.127064934777</v>
      </c>
    </row>
    <row r="71" spans="1:23" s="13" customFormat="1" x14ac:dyDescent="0.25">
      <c r="A71" s="57">
        <v>61043</v>
      </c>
      <c r="B71" s="58" t="s">
        <v>73</v>
      </c>
      <c r="C71" s="58" t="s">
        <v>57</v>
      </c>
      <c r="D71" s="59">
        <f>Finanzkraft!H71</f>
        <v>4958516.5999999996</v>
      </c>
      <c r="E71" s="60">
        <f>'landesw Umlage § 4_IST'!E71</f>
        <v>2.3462229906859224E-3</v>
      </c>
      <c r="F71" s="59">
        <f>'Grunddaten Umlage § 4_Plan'!D71</f>
        <v>37882.700290000001</v>
      </c>
      <c r="G71" s="59">
        <f>'Grunddaten Umlage § 4_Plan'!E71</f>
        <v>15153.080116000001</v>
      </c>
      <c r="H71" s="59">
        <f>'Grunddaten Umlage § 4_IST'!D71</f>
        <v>45273.2624</v>
      </c>
      <c r="I71" s="59">
        <f>'Grunddaten Umlage § 4_IST'!E71</f>
        <v>18109.304960000001</v>
      </c>
      <c r="J71" s="61">
        <f>'Grunddaten Umlage § 4_Plan'!J71</f>
        <v>0</v>
      </c>
      <c r="K71" s="61">
        <f>'Grunddaten Umlage § 4_IST'!J71</f>
        <v>0</v>
      </c>
      <c r="L71" s="74">
        <f t="shared" si="4"/>
        <v>0</v>
      </c>
      <c r="M71" s="61">
        <f>'Grunddaten Umlage § 4_Plan'!H71</f>
        <v>27873.459932002843</v>
      </c>
      <c r="N71" s="61">
        <f>'Grunddaten Umlage § 4_IST'!H71</f>
        <v>25501.89127514097</v>
      </c>
      <c r="O71" s="71">
        <f t="shared" si="5"/>
        <v>-2371.568656861873</v>
      </c>
      <c r="P71" s="59">
        <f>'Grunddaten Umlage § 4_Plan'!I71</f>
        <v>0</v>
      </c>
      <c r="Q71" s="59">
        <f>'Grunddaten Umlage § 4_IST'!I71</f>
        <v>0</v>
      </c>
      <c r="R71" s="74">
        <f t="shared" si="6"/>
        <v>0</v>
      </c>
      <c r="S71" s="59" cm="1">
        <f t="array" ref="S71">_xlfn.IFS((F71&gt;0)*AND(I71&gt;0),O71+R71,(F71=0)*AND(I71=0),L71,(F71=0)*AND(I71&gt;0),L71+O71+R71,(F71&gt;0)*AND(I71=0),L71+O71+R71)</f>
        <v>-2371.568656861873</v>
      </c>
      <c r="U71" s="69">
        <f>IF('Grunddaten Umlage § 4_Plan'!D71&gt;0,'Grunddaten Umlage § 4_Plan'!F71,0)</f>
        <v>10009.240357997156</v>
      </c>
      <c r="V71" s="69">
        <f>IF('Grunddaten Umlage § 4_IST'!D71&gt;0,'Grunddaten Umlage § 4_IST'!F71,0)</f>
        <v>19771.37112485903</v>
      </c>
      <c r="W71" s="59">
        <f t="shared" si="7"/>
        <v>9762.1307668618738</v>
      </c>
    </row>
    <row r="72" spans="1:23" s="13" customFormat="1" x14ac:dyDescent="0.25">
      <c r="A72" s="57">
        <v>61045</v>
      </c>
      <c r="B72" s="58" t="s">
        <v>74</v>
      </c>
      <c r="C72" s="58" t="s">
        <v>57</v>
      </c>
      <c r="D72" s="59">
        <f>Finanzkraft!H72</f>
        <v>7959839.54</v>
      </c>
      <c r="E72" s="60">
        <f>'landesw Umlage § 4_IST'!E72</f>
        <v>3.7663599897838113E-3</v>
      </c>
      <c r="F72" s="59">
        <f>'Grunddaten Umlage § 4_Plan'!D72</f>
        <v>22910.9375</v>
      </c>
      <c r="G72" s="59">
        <f>'Grunddaten Umlage § 4_Plan'!E72</f>
        <v>9164.375</v>
      </c>
      <c r="H72" s="59">
        <f>'Grunddaten Umlage § 4_IST'!D72</f>
        <v>85824.704899999997</v>
      </c>
      <c r="I72" s="59">
        <f>'Grunddaten Umlage § 4_IST'!E72</f>
        <v>34329.881959999999</v>
      </c>
      <c r="J72" s="61">
        <f>'Grunddaten Umlage § 4_Plan'!J72</f>
        <v>0</v>
      </c>
      <c r="K72" s="61">
        <f>'Grunddaten Umlage § 4_IST'!J72</f>
        <v>0</v>
      </c>
      <c r="L72" s="74">
        <f t="shared" si="4"/>
        <v>0</v>
      </c>
      <c r="M72" s="61">
        <f>'Grunddaten Umlage § 4_Plan'!H72</f>
        <v>7487.6812639589134</v>
      </c>
      <c r="N72" s="61">
        <f>'Grunddaten Umlage § 4_IST'!H72</f>
        <v>54085.990616041119</v>
      </c>
      <c r="O72" s="71">
        <f t="shared" si="5"/>
        <v>46598.309352082208</v>
      </c>
      <c r="P72" s="59">
        <f>'Grunddaten Umlage § 4_Plan'!I72</f>
        <v>0</v>
      </c>
      <c r="Q72" s="59">
        <f>'Grunddaten Umlage § 4_IST'!I72</f>
        <v>0</v>
      </c>
      <c r="R72" s="74">
        <f t="shared" si="6"/>
        <v>0</v>
      </c>
      <c r="S72" s="59" cm="1">
        <f t="array" ref="S72">_xlfn.IFS((F72&gt;0)*AND(I72&gt;0),O72+R72,(F72=0)*AND(I72=0),L72,(F72=0)*AND(I72&gt;0),L72+O72+R72,(F72&gt;0)*AND(I72=0),L72+O72+R72)</f>
        <v>46598.309352082208</v>
      </c>
      <c r="U72" s="69">
        <f>IF('Grunddaten Umlage § 4_Plan'!D72&gt;0,'Grunddaten Umlage § 4_Plan'!F72,0)</f>
        <v>15423.256236041087</v>
      </c>
      <c r="V72" s="69">
        <f>IF('Grunddaten Umlage § 4_IST'!D72&gt;0,'Grunddaten Umlage § 4_IST'!F72,0)</f>
        <v>31738.714283958878</v>
      </c>
      <c r="W72" s="59">
        <f t="shared" si="7"/>
        <v>16315.458047917791</v>
      </c>
    </row>
    <row r="73" spans="1:23" s="13" customFormat="1" x14ac:dyDescent="0.25">
      <c r="A73" s="57">
        <v>61049</v>
      </c>
      <c r="B73" s="58" t="s">
        <v>75</v>
      </c>
      <c r="C73" s="58" t="s">
        <v>57</v>
      </c>
      <c r="D73" s="59">
        <f>Finanzkraft!H73</f>
        <v>3592704.77</v>
      </c>
      <c r="E73" s="60">
        <f>'landesw Umlage § 4_IST'!E73</f>
        <v>1.6999613412852102E-3</v>
      </c>
      <c r="F73" s="59">
        <f>'Grunddaten Umlage § 4_Plan'!D73</f>
        <v>58003.628799999999</v>
      </c>
      <c r="G73" s="59">
        <f>'Grunddaten Umlage § 4_Plan'!E73</f>
        <v>23201.451520000002</v>
      </c>
      <c r="H73" s="59">
        <f>'Grunddaten Umlage § 4_IST'!D73</f>
        <v>37640.47</v>
      </c>
      <c r="I73" s="59">
        <f>'Grunddaten Umlage § 4_IST'!E73</f>
        <v>15056.188000000002</v>
      </c>
      <c r="J73" s="61">
        <f>'Grunddaten Umlage § 4_Plan'!J73</f>
        <v>0</v>
      </c>
      <c r="K73" s="61">
        <f>'Grunddaten Umlage § 4_IST'!J73</f>
        <v>0</v>
      </c>
      <c r="L73" s="74">
        <f t="shared" si="4"/>
        <v>0</v>
      </c>
      <c r="M73" s="61">
        <f>'Grunddaten Umlage § 4_Plan'!H73</f>
        <v>51003.511905713385</v>
      </c>
      <c r="N73" s="61">
        <f>'Grunddaten Umlage § 4_IST'!H73</f>
        <v>23315.076927861992</v>
      </c>
      <c r="O73" s="71">
        <f t="shared" si="5"/>
        <v>-27688.434977851393</v>
      </c>
      <c r="P73" s="59">
        <f>'Grunddaten Umlage § 4_Plan'!I73</f>
        <v>0</v>
      </c>
      <c r="Q73" s="59">
        <f>'Grunddaten Umlage § 4_IST'!I73</f>
        <v>0</v>
      </c>
      <c r="R73" s="74">
        <f t="shared" si="6"/>
        <v>0</v>
      </c>
      <c r="S73" s="59" cm="1">
        <f t="array" ref="S73">_xlfn.IFS((F73&gt;0)*AND(I73&gt;0),O73+R73,(F73=0)*AND(I73=0),L73,(F73=0)*AND(I73&gt;0),L73+O73+R73,(F73&gt;0)*AND(I73=0),L73+O73+R73)</f>
        <v>-27688.434977851393</v>
      </c>
      <c r="U73" s="69">
        <f>IF('Grunddaten Umlage § 4_Plan'!D73&gt;0,'Grunddaten Umlage § 4_Plan'!F73,0)</f>
        <v>7000.1168942866143</v>
      </c>
      <c r="V73" s="69">
        <f>IF('Grunddaten Umlage § 4_IST'!D73&gt;0,'Grunddaten Umlage § 4_IST'!F73,0)</f>
        <v>14325.393072138009</v>
      </c>
      <c r="W73" s="59">
        <f t="shared" si="7"/>
        <v>7325.276177851395</v>
      </c>
    </row>
    <row r="74" spans="1:23" s="13" customFormat="1" x14ac:dyDescent="0.25">
      <c r="A74" s="57">
        <v>61050</v>
      </c>
      <c r="B74" s="58" t="s">
        <v>76</v>
      </c>
      <c r="C74" s="58" t="s">
        <v>57</v>
      </c>
      <c r="D74" s="59">
        <f>Finanzkraft!H74</f>
        <v>4428907.84</v>
      </c>
      <c r="E74" s="60">
        <f>'landesw Umlage § 4_IST'!E74</f>
        <v>2.0956278330977311E-3</v>
      </c>
      <c r="F74" s="59">
        <f>'Grunddaten Umlage § 4_Plan'!D74</f>
        <v>148183.23826000001</v>
      </c>
      <c r="G74" s="59">
        <f>'Grunddaten Umlage § 4_Plan'!E74</f>
        <v>59273.295304000007</v>
      </c>
      <c r="H74" s="59">
        <f>'Grunddaten Umlage § 4_IST'!D74</f>
        <v>270939.15409999999</v>
      </c>
      <c r="I74" s="59">
        <f>'Grunddaten Umlage § 4_IST'!E74</f>
        <v>108375.66164000001</v>
      </c>
      <c r="J74" s="61">
        <f>'Grunddaten Umlage § 4_Plan'!J74</f>
        <v>0</v>
      </c>
      <c r="K74" s="61">
        <f>'Grunddaten Umlage § 4_IST'!J74</f>
        <v>0</v>
      </c>
      <c r="L74" s="74">
        <f t="shared" si="4"/>
        <v>0</v>
      </c>
      <c r="M74" s="61">
        <f>'Grunddaten Umlage § 4_Plan'!H74</f>
        <v>139408.4625416566</v>
      </c>
      <c r="N74" s="61">
        <f>'Grunddaten Umlage § 4_IST'!H74</f>
        <v>253279.52166427561</v>
      </c>
      <c r="O74" s="71">
        <f t="shared" si="5"/>
        <v>113871.05912261902</v>
      </c>
      <c r="P74" s="59">
        <f>'Grunddaten Umlage § 4_Plan'!I74</f>
        <v>0</v>
      </c>
      <c r="Q74" s="59">
        <f>'Grunddaten Umlage § 4_IST'!I74</f>
        <v>0</v>
      </c>
      <c r="R74" s="74">
        <f t="shared" si="6"/>
        <v>0</v>
      </c>
      <c r="S74" s="59" cm="1">
        <f t="array" ref="S74">_xlfn.IFS((F74&gt;0)*AND(I74&gt;0),O74+R74,(F74=0)*AND(I74=0),L74,(F74=0)*AND(I74&gt;0),L74+O74+R74,(F74&gt;0)*AND(I74=0),L74+O74+R74)</f>
        <v>113871.05912261902</v>
      </c>
      <c r="U74" s="69">
        <f>IF('Grunddaten Umlage § 4_Plan'!D74&gt;0,'Grunddaten Umlage § 4_Plan'!F74,0)</f>
        <v>8774.7757183434023</v>
      </c>
      <c r="V74" s="69">
        <f>IF('Grunddaten Umlage § 4_IST'!D74&gt;0,'Grunddaten Umlage § 4_IST'!F74,0)</f>
        <v>17659.632435724383</v>
      </c>
      <c r="W74" s="59">
        <f t="shared" si="7"/>
        <v>8884.8567173809806</v>
      </c>
    </row>
    <row r="75" spans="1:23" s="13" customFormat="1" x14ac:dyDescent="0.25">
      <c r="A75" s="57">
        <v>61051</v>
      </c>
      <c r="B75" s="58" t="s">
        <v>77</v>
      </c>
      <c r="C75" s="58" t="s">
        <v>57</v>
      </c>
      <c r="D75" s="59">
        <f>Finanzkraft!H75</f>
        <v>4078553.61</v>
      </c>
      <c r="E75" s="60">
        <f>'landesw Umlage § 4_IST'!E75</f>
        <v>1.9298506026030177E-3</v>
      </c>
      <c r="F75" s="59">
        <f>'Grunddaten Umlage § 4_Plan'!D75</f>
        <v>0</v>
      </c>
      <c r="G75" s="59">
        <f>'Grunddaten Umlage § 4_Plan'!E75</f>
        <v>0</v>
      </c>
      <c r="H75" s="59">
        <f>'Grunddaten Umlage § 4_IST'!D75</f>
        <v>52871.340060000002</v>
      </c>
      <c r="I75" s="59">
        <f>'Grunddaten Umlage § 4_IST'!E75</f>
        <v>21148.536024000001</v>
      </c>
      <c r="J75" s="61">
        <f>'Grunddaten Umlage § 4_Plan'!J75</f>
        <v>7930.0889085299677</v>
      </c>
      <c r="K75" s="61">
        <f>'Grunddaten Umlage § 4_IST'!J75</f>
        <v>0</v>
      </c>
      <c r="L75" s="74">
        <f t="shared" si="4"/>
        <v>7930.0889085299677</v>
      </c>
      <c r="M75" s="61">
        <f>'Grunddaten Umlage § 4_Plan'!H75</f>
        <v>0</v>
      </c>
      <c r="N75" s="61">
        <f>'Grunddaten Umlage § 4_IST'!H75</f>
        <v>36608.694680141125</v>
      </c>
      <c r="O75" s="71">
        <f t="shared" si="5"/>
        <v>36608.694680141125</v>
      </c>
      <c r="P75" s="59">
        <f>'Grunddaten Umlage § 4_Plan'!I75</f>
        <v>0</v>
      </c>
      <c r="Q75" s="59">
        <f>'Grunddaten Umlage § 4_IST'!I75</f>
        <v>0</v>
      </c>
      <c r="R75" s="74">
        <f t="shared" si="6"/>
        <v>0</v>
      </c>
      <c r="S75" s="59" cm="1">
        <f t="array" ref="S75">_xlfn.IFS((F75&gt;0)*AND(I75&gt;0),O75+R75,(F75=0)*AND(I75=0),L75,(F75=0)*AND(I75&gt;0),L75+O75+R75,(F75&gt;0)*AND(I75=0),L75+O75+R75)</f>
        <v>44538.783588671096</v>
      </c>
      <c r="U75" s="69">
        <f>IF('Grunddaten Umlage § 4_Plan'!D75&gt;0,'Grunddaten Umlage § 4_Plan'!F75,0)</f>
        <v>0</v>
      </c>
      <c r="V75" s="69">
        <f>IF('Grunddaten Umlage § 4_IST'!D75&gt;0,'Grunddaten Umlage § 4_IST'!F75,0)</f>
        <v>16262.645379858881</v>
      </c>
      <c r="W75" s="59">
        <f t="shared" si="7"/>
        <v>16262.645379858881</v>
      </c>
    </row>
    <row r="76" spans="1:23" s="13" customFormat="1" x14ac:dyDescent="0.25">
      <c r="A76" s="57">
        <v>61052</v>
      </c>
      <c r="B76" s="58" t="s">
        <v>78</v>
      </c>
      <c r="C76" s="58" t="s">
        <v>57</v>
      </c>
      <c r="D76" s="59">
        <f>Finanzkraft!H76</f>
        <v>3410503.03</v>
      </c>
      <c r="E76" s="60">
        <f>'landesw Umlage § 4_IST'!E76</f>
        <v>1.613748881830909E-3</v>
      </c>
      <c r="F76" s="59">
        <f>'Grunddaten Umlage § 4_Plan'!D76</f>
        <v>0</v>
      </c>
      <c r="G76" s="59">
        <f>'Grunddaten Umlage § 4_Plan'!E76</f>
        <v>0</v>
      </c>
      <c r="H76" s="59">
        <f>'Grunddaten Umlage § 4_IST'!D76</f>
        <v>50576.01</v>
      </c>
      <c r="I76" s="59">
        <f>'Grunddaten Umlage § 4_IST'!E76</f>
        <v>20230.404000000002</v>
      </c>
      <c r="J76" s="61">
        <f>'Grunddaten Umlage § 4_Plan'!J76</f>
        <v>6652.3432919275583</v>
      </c>
      <c r="K76" s="61">
        <f>'Grunddaten Umlage § 4_IST'!J76</f>
        <v>0</v>
      </c>
      <c r="L76" s="74">
        <f t="shared" si="4"/>
        <v>6652.3432919275583</v>
      </c>
      <c r="M76" s="61">
        <f>'Grunddaten Umlage § 4_Plan'!H76</f>
        <v>0</v>
      </c>
      <c r="N76" s="61">
        <f>'Grunddaten Umlage § 4_IST'!H76</f>
        <v>36977.120136731974</v>
      </c>
      <c r="O76" s="71">
        <f t="shared" si="5"/>
        <v>36977.120136731974</v>
      </c>
      <c r="P76" s="59">
        <f>'Grunddaten Umlage § 4_Plan'!I76</f>
        <v>0</v>
      </c>
      <c r="Q76" s="59">
        <f>'Grunddaten Umlage § 4_IST'!I76</f>
        <v>0</v>
      </c>
      <c r="R76" s="74">
        <f t="shared" si="6"/>
        <v>0</v>
      </c>
      <c r="S76" s="59" cm="1">
        <f t="array" ref="S76">_xlfn.IFS((F76&gt;0)*AND(I76&gt;0),O76+R76,(F76=0)*AND(I76=0),L76,(F76=0)*AND(I76&gt;0),L76+O76+R76,(F76&gt;0)*AND(I76=0),L76+O76+R76)</f>
        <v>43629.463428659532</v>
      </c>
      <c r="U76" s="69">
        <f>IF('Grunddaten Umlage § 4_Plan'!D76&gt;0,'Grunddaten Umlage § 4_Plan'!F76,0)</f>
        <v>0</v>
      </c>
      <c r="V76" s="69">
        <f>IF('Grunddaten Umlage § 4_IST'!D76&gt;0,'Grunddaten Umlage § 4_IST'!F76,0)</f>
        <v>13598.889863268027</v>
      </c>
      <c r="W76" s="59">
        <f t="shared" si="7"/>
        <v>13598.889863268027</v>
      </c>
    </row>
    <row r="77" spans="1:23" s="13" customFormat="1" x14ac:dyDescent="0.25">
      <c r="A77" s="57">
        <v>61053</v>
      </c>
      <c r="B77" s="58" t="s">
        <v>57</v>
      </c>
      <c r="C77" s="58" t="s">
        <v>57</v>
      </c>
      <c r="D77" s="59">
        <f>Finanzkraft!H77</f>
        <v>20904197.43</v>
      </c>
      <c r="E77" s="60">
        <f>'landesw Umlage § 4_IST'!E77</f>
        <v>9.8912462271687415E-3</v>
      </c>
      <c r="F77" s="59">
        <f>'Grunddaten Umlage § 4_Plan'!D77</f>
        <v>313351.97574999998</v>
      </c>
      <c r="G77" s="59">
        <f>'Grunddaten Umlage § 4_Plan'!E77</f>
        <v>125340.79029999999</v>
      </c>
      <c r="H77" s="59">
        <f>'Grunddaten Umlage § 4_IST'!D77</f>
        <v>581795.92790000001</v>
      </c>
      <c r="I77" s="59">
        <f>'Grunddaten Umlage § 4_IST'!E77</f>
        <v>232718.37116000001</v>
      </c>
      <c r="J77" s="61">
        <f>'Grunddaten Umlage § 4_Plan'!J77</f>
        <v>0</v>
      </c>
      <c r="K77" s="61">
        <f>'Grunddaten Umlage § 4_IST'!J77</f>
        <v>0</v>
      </c>
      <c r="L77" s="74">
        <f t="shared" si="4"/>
        <v>0</v>
      </c>
      <c r="M77" s="61">
        <f>'Grunddaten Umlage § 4_Plan'!H77</f>
        <v>272604.37410859758</v>
      </c>
      <c r="N77" s="61">
        <f>'Grunddaten Umlage § 4_IST'!H77</f>
        <v>498443.44997225556</v>
      </c>
      <c r="O77" s="71">
        <f t="shared" si="5"/>
        <v>225839.07586365798</v>
      </c>
      <c r="P77" s="59">
        <f>'Grunddaten Umlage § 4_Plan'!I77</f>
        <v>0</v>
      </c>
      <c r="Q77" s="59">
        <f>'Grunddaten Umlage § 4_IST'!I77</f>
        <v>0</v>
      </c>
      <c r="R77" s="74">
        <f t="shared" si="6"/>
        <v>0</v>
      </c>
      <c r="S77" s="59" cm="1">
        <f t="array" ref="S77">_xlfn.IFS((F77&gt;0)*AND(I77&gt;0),O77+R77,(F77=0)*AND(I77=0),L77,(F77=0)*AND(I77&gt;0),L77+O77+R77,(F77&gt;0)*AND(I77=0),L77+O77+R77)</f>
        <v>225839.07586365798</v>
      </c>
      <c r="U77" s="69">
        <f>IF('Grunddaten Umlage § 4_Plan'!D77&gt;0,'Grunddaten Umlage § 4_Plan'!F77,0)</f>
        <v>40747.60164140242</v>
      </c>
      <c r="V77" s="69">
        <f>IF('Grunddaten Umlage § 4_IST'!D77&gt;0,'Grunddaten Umlage § 4_IST'!F77,0)</f>
        <v>83352.477927744432</v>
      </c>
      <c r="W77" s="59">
        <f t="shared" si="7"/>
        <v>42604.876286342012</v>
      </c>
    </row>
    <row r="78" spans="1:23" s="13" customFormat="1" x14ac:dyDescent="0.25">
      <c r="A78" s="57">
        <v>61054</v>
      </c>
      <c r="B78" s="58" t="s">
        <v>79</v>
      </c>
      <c r="C78" s="58" t="s">
        <v>57</v>
      </c>
      <c r="D78" s="59">
        <f>Finanzkraft!H78</f>
        <v>4612047.8099999996</v>
      </c>
      <c r="E78" s="60">
        <f>'landesw Umlage § 4_IST'!E78</f>
        <v>2.1822842351611085E-3</v>
      </c>
      <c r="F78" s="59">
        <f>'Grunddaten Umlage § 4_Plan'!D78</f>
        <v>0</v>
      </c>
      <c r="G78" s="59">
        <f>'Grunddaten Umlage § 4_Plan'!E78</f>
        <v>0</v>
      </c>
      <c r="H78" s="59">
        <f>'Grunddaten Umlage § 4_IST'!D78</f>
        <v>21030.295769999997</v>
      </c>
      <c r="I78" s="59">
        <f>'Grunddaten Umlage § 4_IST'!E78</f>
        <v>8412.1183079999992</v>
      </c>
      <c r="J78" s="61">
        <f>'Grunddaten Umlage § 4_Plan'!J78</f>
        <v>8977.2979674391645</v>
      </c>
      <c r="K78" s="61">
        <f>'Grunddaten Umlage § 4_IST'!J78</f>
        <v>0</v>
      </c>
      <c r="L78" s="74">
        <f t="shared" si="4"/>
        <v>8977.2979674391645</v>
      </c>
      <c r="M78" s="61">
        <f>'Grunddaten Umlage § 4_Plan'!H78</f>
        <v>0</v>
      </c>
      <c r="N78" s="61">
        <f>'Grunddaten Umlage § 4_IST'!H78</f>
        <v>2640.4190683462512</v>
      </c>
      <c r="O78" s="71">
        <f t="shared" si="5"/>
        <v>2640.4190683462512</v>
      </c>
      <c r="P78" s="59">
        <f>'Grunddaten Umlage § 4_Plan'!I78</f>
        <v>0</v>
      </c>
      <c r="Q78" s="59">
        <f>'Grunddaten Umlage § 4_IST'!I78</f>
        <v>0</v>
      </c>
      <c r="R78" s="74">
        <f t="shared" si="6"/>
        <v>0</v>
      </c>
      <c r="S78" s="59" cm="1">
        <f t="array" ref="S78">_xlfn.IFS((F78&gt;0)*AND(I78&gt;0),O78+R78,(F78=0)*AND(I78=0),L78,(F78=0)*AND(I78&gt;0),L78+O78+R78,(F78&gt;0)*AND(I78=0),L78+O78+R78)</f>
        <v>11617.717035785416</v>
      </c>
      <c r="U78" s="69">
        <f>IF('Grunddaten Umlage § 4_Plan'!D78&gt;0,'Grunddaten Umlage § 4_Plan'!F78,0)</f>
        <v>0</v>
      </c>
      <c r="V78" s="69">
        <f>IF('Grunddaten Umlage § 4_IST'!D78&gt;0,'Grunddaten Umlage § 4_IST'!F78,0)</f>
        <v>18389.876701653746</v>
      </c>
      <c r="W78" s="59">
        <f t="shared" si="7"/>
        <v>18389.876701653746</v>
      </c>
    </row>
    <row r="79" spans="1:23" s="13" customFormat="1" x14ac:dyDescent="0.25">
      <c r="A79" s="57">
        <v>61055</v>
      </c>
      <c r="B79" s="58" t="s">
        <v>80</v>
      </c>
      <c r="C79" s="58" t="s">
        <v>57</v>
      </c>
      <c r="D79" s="59">
        <f>Finanzkraft!H79</f>
        <v>1858188.89</v>
      </c>
      <c r="E79" s="60">
        <f>'landesw Umlage § 4_IST'!E79</f>
        <v>8.7923987080231912E-4</v>
      </c>
      <c r="F79" s="59">
        <f>'Grunddaten Umlage § 4_Plan'!D79</f>
        <v>0</v>
      </c>
      <c r="G79" s="59">
        <f>'Grunddaten Umlage § 4_Plan'!E79</f>
        <v>0</v>
      </c>
      <c r="H79" s="59">
        <f>'Grunddaten Umlage § 4_IST'!D79</f>
        <v>30651.156599999998</v>
      </c>
      <c r="I79" s="59">
        <f>'Grunddaten Umlage § 4_IST'!E79</f>
        <v>12260.46264</v>
      </c>
      <c r="J79" s="61">
        <f>'Grunddaten Umlage § 4_Plan'!J79</f>
        <v>3710.733952592916</v>
      </c>
      <c r="K79" s="61">
        <f>'Grunddaten Umlage § 4_IST'!J79</f>
        <v>0</v>
      </c>
      <c r="L79" s="74">
        <f t="shared" si="4"/>
        <v>3710.733952592916</v>
      </c>
      <c r="M79" s="61">
        <f>'Grunddaten Umlage § 4_Plan'!H79</f>
        <v>0</v>
      </c>
      <c r="N79" s="61">
        <f>'Grunddaten Umlage § 4_IST'!H79</f>
        <v>23241.895902096949</v>
      </c>
      <c r="O79" s="71">
        <f t="shared" si="5"/>
        <v>23241.895902096949</v>
      </c>
      <c r="P79" s="59">
        <f>'Grunddaten Umlage § 4_Plan'!I79</f>
        <v>0</v>
      </c>
      <c r="Q79" s="59">
        <f>'Grunddaten Umlage § 4_IST'!I79</f>
        <v>0</v>
      </c>
      <c r="R79" s="74">
        <f t="shared" si="6"/>
        <v>0</v>
      </c>
      <c r="S79" s="59" cm="1">
        <f t="array" ref="S79">_xlfn.IFS((F79&gt;0)*AND(I79&gt;0),O79+R79,(F79=0)*AND(I79=0),L79,(F79=0)*AND(I79&gt;0),L79+O79+R79,(F79&gt;0)*AND(I79=0),L79+O79+R79)</f>
        <v>26952.629854689865</v>
      </c>
      <c r="U79" s="69">
        <f>IF('Grunddaten Umlage § 4_Plan'!D79&gt;0,'Grunddaten Umlage § 4_Plan'!F79,0)</f>
        <v>0</v>
      </c>
      <c r="V79" s="69">
        <f>IF('Grunddaten Umlage § 4_IST'!D79&gt;0,'Grunddaten Umlage § 4_IST'!F79,0)</f>
        <v>7409.2606979030488</v>
      </c>
      <c r="W79" s="59">
        <f t="shared" si="7"/>
        <v>7409.2606979030488</v>
      </c>
    </row>
    <row r="80" spans="1:23" s="13" customFormat="1" x14ac:dyDescent="0.25">
      <c r="A80" s="57">
        <v>61057</v>
      </c>
      <c r="B80" s="58" t="s">
        <v>81</v>
      </c>
      <c r="C80" s="58" t="s">
        <v>57</v>
      </c>
      <c r="D80" s="59">
        <f>Finanzkraft!H80</f>
        <v>3508249.51</v>
      </c>
      <c r="E80" s="60">
        <f>'landesw Umlage § 4_IST'!E80</f>
        <v>1.6599996171081936E-3</v>
      </c>
      <c r="F80" s="59">
        <f>'Grunddaten Umlage § 4_Plan'!D80</f>
        <v>0</v>
      </c>
      <c r="G80" s="59">
        <f>'Grunddaten Umlage § 4_Plan'!E80</f>
        <v>0</v>
      </c>
      <c r="H80" s="59">
        <f>'Grunddaten Umlage § 4_IST'!D80</f>
        <v>7586.7000000000016</v>
      </c>
      <c r="I80" s="59">
        <f>'Grunddaten Umlage § 4_IST'!E80</f>
        <v>3034.6800000000007</v>
      </c>
      <c r="J80" s="61">
        <f>'Grunddaten Umlage § 4_Plan'!J80</f>
        <v>6857.8886713139536</v>
      </c>
      <c r="K80" s="61">
        <f>'Grunddaten Umlage § 4_IST'!J80</f>
        <v>0</v>
      </c>
      <c r="L80" s="74">
        <f t="shared" si="4"/>
        <v>6857.8886713139536</v>
      </c>
      <c r="M80" s="61">
        <f>'Grunddaten Umlage § 4_Plan'!H80</f>
        <v>0</v>
      </c>
      <c r="N80" s="61">
        <f>'Grunddaten Umlage § 4_IST'!H80</f>
        <v>0</v>
      </c>
      <c r="O80" s="71">
        <f t="shared" si="5"/>
        <v>0</v>
      </c>
      <c r="P80" s="59">
        <f>'Grunddaten Umlage § 4_Plan'!I80</f>
        <v>0</v>
      </c>
      <c r="Q80" s="59">
        <f>'Grunddaten Umlage § 4_IST'!I80</f>
        <v>-6401.9398808899487</v>
      </c>
      <c r="R80" s="74">
        <f t="shared" si="6"/>
        <v>-6401.9398808899487</v>
      </c>
      <c r="S80" s="59" cm="1">
        <f t="array" ref="S80">_xlfn.IFS((F80&gt;0)*AND(I80&gt;0),O80+R80,(F80=0)*AND(I80=0),L80,(F80=0)*AND(I80&gt;0),L80+O80+R80,(F80&gt;0)*AND(I80=0),L80+O80+R80)</f>
        <v>455.94879042400498</v>
      </c>
      <c r="U80" s="69">
        <f>IF('Grunddaten Umlage § 4_Plan'!D80&gt;0,'Grunddaten Umlage § 4_Plan'!F80,0)</f>
        <v>0</v>
      </c>
      <c r="V80" s="69">
        <f>IF('Grunddaten Umlage § 4_IST'!D80&gt;0,'Grunddaten Umlage § 4_IST'!F80,0)</f>
        <v>13988.63988088995</v>
      </c>
      <c r="W80" s="59">
        <f t="shared" si="7"/>
        <v>13988.63988088995</v>
      </c>
    </row>
    <row r="81" spans="1:23" s="13" customFormat="1" x14ac:dyDescent="0.25">
      <c r="A81" s="57">
        <v>61059</v>
      </c>
      <c r="B81" s="58" t="s">
        <v>82</v>
      </c>
      <c r="C81" s="58" t="s">
        <v>57</v>
      </c>
      <c r="D81" s="59">
        <f>Finanzkraft!H81</f>
        <v>7587862.25</v>
      </c>
      <c r="E81" s="60">
        <f>'landesw Umlage § 4_IST'!E81</f>
        <v>3.5903513686145199E-3</v>
      </c>
      <c r="F81" s="59">
        <f>'Grunddaten Umlage § 4_Plan'!D81</f>
        <v>121387.11230000001</v>
      </c>
      <c r="G81" s="59">
        <f>'Grunddaten Umlage § 4_Plan'!E81</f>
        <v>48554.844920000003</v>
      </c>
      <c r="H81" s="59">
        <f>'Grunddaten Umlage § 4_IST'!D81</f>
        <v>180379.10989999998</v>
      </c>
      <c r="I81" s="59">
        <f>'Grunddaten Umlage § 4_IST'!E81</f>
        <v>72151.643960000001</v>
      </c>
      <c r="J81" s="61">
        <f>'Grunddaten Umlage § 4_Plan'!J81</f>
        <v>0</v>
      </c>
      <c r="K81" s="61">
        <f>'Grunddaten Umlage § 4_IST'!J81</f>
        <v>0</v>
      </c>
      <c r="L81" s="74">
        <f t="shared" si="4"/>
        <v>0</v>
      </c>
      <c r="M81" s="61">
        <f>'Grunddaten Umlage § 4_Plan'!H81</f>
        <v>106451.96686578426</v>
      </c>
      <c r="N81" s="61">
        <f>'Grunddaten Umlage § 4_IST'!H81</f>
        <v>150123.60151084629</v>
      </c>
      <c r="O81" s="71">
        <f t="shared" si="5"/>
        <v>43671.634645062033</v>
      </c>
      <c r="P81" s="59">
        <f>'Grunddaten Umlage § 4_Plan'!I81</f>
        <v>0</v>
      </c>
      <c r="Q81" s="59">
        <f>'Grunddaten Umlage § 4_IST'!I81</f>
        <v>0</v>
      </c>
      <c r="R81" s="74">
        <f t="shared" si="6"/>
        <v>0</v>
      </c>
      <c r="S81" s="59" cm="1">
        <f t="array" ref="S81">_xlfn.IFS((F81&gt;0)*AND(I81&gt;0),O81+R81,(F81=0)*AND(I81=0),L81,(F81=0)*AND(I81&gt;0),L81+O81+R81,(F81&gt;0)*AND(I81=0),L81+O81+R81)</f>
        <v>43671.634645062033</v>
      </c>
      <c r="U81" s="69">
        <f>IF('Grunddaten Umlage § 4_Plan'!D81&gt;0,'Grunddaten Umlage § 4_Plan'!F81,0)</f>
        <v>14935.145434215752</v>
      </c>
      <c r="V81" s="69">
        <f>IF('Grunddaten Umlage § 4_IST'!D81&gt;0,'Grunddaten Umlage § 4_IST'!F81,0)</f>
        <v>30255.508389153703</v>
      </c>
      <c r="W81" s="59">
        <f t="shared" si="7"/>
        <v>15320.362954937951</v>
      </c>
    </row>
    <row r="82" spans="1:23" s="13" customFormat="1" x14ac:dyDescent="0.25">
      <c r="A82" s="57">
        <v>61060</v>
      </c>
      <c r="B82" s="58" t="s">
        <v>83</v>
      </c>
      <c r="C82" s="58" t="s">
        <v>57</v>
      </c>
      <c r="D82" s="59">
        <f>Finanzkraft!H82</f>
        <v>5589193.7199999997</v>
      </c>
      <c r="E82" s="60">
        <f>'landesw Umlage § 4_IST'!E82</f>
        <v>2.6446406986439003E-3</v>
      </c>
      <c r="F82" s="59">
        <f>'Grunddaten Umlage § 4_Plan'!D82</f>
        <v>0</v>
      </c>
      <c r="G82" s="59">
        <f>'Grunddaten Umlage § 4_Plan'!E82</f>
        <v>0</v>
      </c>
      <c r="H82" s="59">
        <f>'Grunddaten Umlage § 4_IST'!D82</f>
        <v>22624.046499999997</v>
      </c>
      <c r="I82" s="59">
        <f>'Grunddaten Umlage § 4_IST'!E82</f>
        <v>9049.6185999999998</v>
      </c>
      <c r="J82" s="61">
        <f>'Grunddaten Umlage § 4_Plan'!J82</f>
        <v>11012.733414233802</v>
      </c>
      <c r="K82" s="61">
        <f>'Grunddaten Umlage § 4_IST'!J82</f>
        <v>0</v>
      </c>
      <c r="L82" s="74">
        <f t="shared" si="4"/>
        <v>11012.733414233802</v>
      </c>
      <c r="M82" s="61">
        <f>'Grunddaten Umlage § 4_Plan'!H82</f>
        <v>0</v>
      </c>
      <c r="N82" s="61">
        <f>'Grunddaten Umlage § 4_IST'!H82</f>
        <v>337.94115009526286</v>
      </c>
      <c r="O82" s="71">
        <f t="shared" si="5"/>
        <v>337.94115009526286</v>
      </c>
      <c r="P82" s="59">
        <f>'Grunddaten Umlage § 4_Plan'!I82</f>
        <v>0</v>
      </c>
      <c r="Q82" s="59">
        <f>'Grunddaten Umlage § 4_IST'!I82</f>
        <v>0</v>
      </c>
      <c r="R82" s="74">
        <f t="shared" si="6"/>
        <v>0</v>
      </c>
      <c r="S82" s="59" cm="1">
        <f t="array" ref="S82">_xlfn.IFS((F82&gt;0)*AND(I82&gt;0),O82+R82,(F82=0)*AND(I82=0),L82,(F82=0)*AND(I82&gt;0),L82+O82+R82,(F82&gt;0)*AND(I82=0),L82+O82+R82)</f>
        <v>11350.674564329065</v>
      </c>
      <c r="U82" s="69">
        <f>IF('Grunddaten Umlage § 4_Plan'!D82&gt;0,'Grunddaten Umlage § 4_Plan'!F82,0)</f>
        <v>0</v>
      </c>
      <c r="V82" s="69">
        <f>IF('Grunddaten Umlage § 4_IST'!D82&gt;0,'Grunddaten Umlage § 4_IST'!F82,0)</f>
        <v>22286.105349904734</v>
      </c>
      <c r="W82" s="59">
        <f t="shared" si="7"/>
        <v>22286.105349904734</v>
      </c>
    </row>
    <row r="83" spans="1:23" s="13" customFormat="1" x14ac:dyDescent="0.25">
      <c r="A83" s="57">
        <v>61061</v>
      </c>
      <c r="B83" s="58" t="s">
        <v>84</v>
      </c>
      <c r="C83" s="58" t="s">
        <v>57</v>
      </c>
      <c r="D83" s="59">
        <f>Finanzkraft!H83</f>
        <v>8738705.6500000004</v>
      </c>
      <c r="E83" s="60">
        <f>'landesw Umlage § 4_IST'!E83</f>
        <v>4.1348963326788037E-3</v>
      </c>
      <c r="F83" s="59">
        <f>'Grunddaten Umlage § 4_Plan'!D83</f>
        <v>142485.1698</v>
      </c>
      <c r="G83" s="59">
        <f>'Grunddaten Umlage § 4_Plan'!E83</f>
        <v>56994.067920000001</v>
      </c>
      <c r="H83" s="59">
        <f>'Grunddaten Umlage § 4_IST'!D83</f>
        <v>88438.684249999991</v>
      </c>
      <c r="I83" s="59">
        <f>'Grunddaten Umlage § 4_IST'!E83</f>
        <v>35375.473699999995</v>
      </c>
      <c r="J83" s="61">
        <f>'Grunddaten Umlage § 4_Plan'!J83</f>
        <v>0</v>
      </c>
      <c r="K83" s="61">
        <f>'Grunddaten Umlage § 4_IST'!J83</f>
        <v>0</v>
      </c>
      <c r="L83" s="74">
        <f t="shared" si="4"/>
        <v>0</v>
      </c>
      <c r="M83" s="61">
        <f>'Grunddaten Umlage § 4_Plan'!H83</f>
        <v>125338.81541760052</v>
      </c>
      <c r="N83" s="61">
        <f>'Grunddaten Umlage § 4_IST'!H83</f>
        <v>53594.353476346339</v>
      </c>
      <c r="O83" s="71">
        <f t="shared" si="5"/>
        <v>-71744.46194125418</v>
      </c>
      <c r="P83" s="59">
        <f>'Grunddaten Umlage § 4_Plan'!I83</f>
        <v>0</v>
      </c>
      <c r="Q83" s="59">
        <f>'Grunddaten Umlage § 4_IST'!I83</f>
        <v>0</v>
      </c>
      <c r="R83" s="74">
        <f t="shared" si="6"/>
        <v>0</v>
      </c>
      <c r="S83" s="59" cm="1">
        <f t="array" ref="S83">_xlfn.IFS((F83&gt;0)*AND(I83&gt;0),O83+R83,(F83=0)*AND(I83=0),L83,(F83=0)*AND(I83&gt;0),L83+O83+R83,(F83&gt;0)*AND(I83=0),L83+O83+R83)</f>
        <v>-71744.46194125418</v>
      </c>
      <c r="U83" s="69">
        <f>IF('Grunddaten Umlage § 4_Plan'!D83&gt;0,'Grunddaten Umlage § 4_Plan'!F83,0)</f>
        <v>17146.354382399484</v>
      </c>
      <c r="V83" s="69">
        <f>IF('Grunddaten Umlage § 4_IST'!D83&gt;0,'Grunddaten Umlage § 4_IST'!F83,0)</f>
        <v>34844.330773653652</v>
      </c>
      <c r="W83" s="59">
        <f t="shared" si="7"/>
        <v>17697.976391254168</v>
      </c>
    </row>
    <row r="84" spans="1:23" s="13" customFormat="1" x14ac:dyDescent="0.25">
      <c r="A84" s="57">
        <v>61101</v>
      </c>
      <c r="B84" s="58" t="s">
        <v>85</v>
      </c>
      <c r="C84" s="58" t="s">
        <v>86</v>
      </c>
      <c r="D84" s="59">
        <f>Finanzkraft!H84</f>
        <v>5499062.9500000002</v>
      </c>
      <c r="E84" s="60">
        <f>'landesw Umlage § 4_IST'!E84</f>
        <v>2.6019934914645951E-3</v>
      </c>
      <c r="F84" s="59">
        <f>'Grunddaten Umlage § 4_Plan'!D84</f>
        <v>0</v>
      </c>
      <c r="G84" s="59">
        <f>'Grunddaten Umlage § 4_Plan'!E84</f>
        <v>0</v>
      </c>
      <c r="H84" s="59">
        <f>'Grunddaten Umlage § 4_IST'!D84</f>
        <v>12530.11</v>
      </c>
      <c r="I84" s="59">
        <f>'Grunddaten Umlage § 4_IST'!E84</f>
        <v>5012.0440000000008</v>
      </c>
      <c r="J84" s="61">
        <f>'Grunddaten Umlage § 4_Plan'!J84</f>
        <v>10609.996998074659</v>
      </c>
      <c r="K84" s="61">
        <f>'Grunddaten Umlage § 4_IST'!J84</f>
        <v>0</v>
      </c>
      <c r="L84" s="74">
        <f t="shared" si="4"/>
        <v>10609.996998074659</v>
      </c>
      <c r="M84" s="61">
        <f>'Grunddaten Umlage § 4_Plan'!H84</f>
        <v>0</v>
      </c>
      <c r="N84" s="61">
        <f>'Grunddaten Umlage § 4_IST'!H84</f>
        <v>0</v>
      </c>
      <c r="O84" s="71">
        <f t="shared" si="5"/>
        <v>0</v>
      </c>
      <c r="P84" s="59">
        <f>'Grunddaten Umlage § 4_Plan'!I84</f>
        <v>0</v>
      </c>
      <c r="Q84" s="59">
        <f>'Grunddaten Umlage § 4_IST'!I84</f>
        <v>-9396.611879566186</v>
      </c>
      <c r="R84" s="74">
        <f t="shared" si="6"/>
        <v>-9396.611879566186</v>
      </c>
      <c r="S84" s="59" cm="1">
        <f t="array" ref="S84">_xlfn.IFS((F84&gt;0)*AND(I84&gt;0),O84+R84,(F84=0)*AND(I84=0),L84,(F84=0)*AND(I84&gt;0),L84+O84+R84,(F84&gt;0)*AND(I84=0),L84+O84+R84)</f>
        <v>1213.3851185084732</v>
      </c>
      <c r="U84" s="69">
        <f>IF('Grunddaten Umlage § 4_Plan'!D84&gt;0,'Grunddaten Umlage § 4_Plan'!F84,0)</f>
        <v>0</v>
      </c>
      <c r="V84" s="69">
        <f>IF('Grunddaten Umlage § 4_IST'!D84&gt;0,'Grunddaten Umlage § 4_IST'!F84,0)</f>
        <v>21926.721879566187</v>
      </c>
      <c r="W84" s="59">
        <f t="shared" si="7"/>
        <v>21926.721879566187</v>
      </c>
    </row>
    <row r="85" spans="1:23" s="13" customFormat="1" x14ac:dyDescent="0.25">
      <c r="A85" s="57">
        <v>61105</v>
      </c>
      <c r="B85" s="58" t="s">
        <v>87</v>
      </c>
      <c r="C85" s="58" t="s">
        <v>86</v>
      </c>
      <c r="D85" s="59">
        <f>Finanzkraft!H85</f>
        <v>1387884.5</v>
      </c>
      <c r="E85" s="60">
        <f>'landesw Umlage § 4_IST'!E85</f>
        <v>6.5670578219232669E-4</v>
      </c>
      <c r="F85" s="59">
        <f>'Grunddaten Umlage § 4_Plan'!D85</f>
        <v>0</v>
      </c>
      <c r="G85" s="59">
        <f>'Grunddaten Umlage § 4_Plan'!E85</f>
        <v>0</v>
      </c>
      <c r="H85" s="59">
        <f>'Grunddaten Umlage § 4_IST'!D85</f>
        <v>0</v>
      </c>
      <c r="I85" s="59">
        <f>'Grunddaten Umlage § 4_IST'!E85</f>
        <v>0</v>
      </c>
      <c r="J85" s="61">
        <f>'Grunddaten Umlage § 4_Plan'!J85</f>
        <v>2775.4503686223134</v>
      </c>
      <c r="K85" s="61">
        <f>'Grunddaten Umlage § 4_IST'!J85</f>
        <v>5533.9896468107854</v>
      </c>
      <c r="L85" s="74">
        <f t="shared" si="4"/>
        <v>-2758.5392781884721</v>
      </c>
      <c r="M85" s="61">
        <f>'Grunddaten Umlage § 4_Plan'!H85</f>
        <v>0</v>
      </c>
      <c r="N85" s="61">
        <f>'Grunddaten Umlage § 4_IST'!H85</f>
        <v>0</v>
      </c>
      <c r="O85" s="71">
        <f t="shared" si="5"/>
        <v>0</v>
      </c>
      <c r="P85" s="59">
        <f>'Grunddaten Umlage § 4_Plan'!I85</f>
        <v>0</v>
      </c>
      <c r="Q85" s="59">
        <f>'Grunddaten Umlage § 4_IST'!I85</f>
        <v>0</v>
      </c>
      <c r="R85" s="74">
        <f t="shared" si="6"/>
        <v>0</v>
      </c>
      <c r="S85" s="59" cm="1">
        <f t="array" ref="S85">_xlfn.IFS((F85&gt;0)*AND(I85&gt;0),O85+R85,(F85=0)*AND(I85=0),L85,(F85=0)*AND(I85&gt;0),L85+O85+R85,(F85&gt;0)*AND(I85=0),L85+O85+R85)</f>
        <v>-2758.5392781884721</v>
      </c>
      <c r="U85" s="69">
        <f>IF('Grunddaten Umlage § 4_Plan'!D85&gt;0,'Grunddaten Umlage § 4_Plan'!F85,0)</f>
        <v>0</v>
      </c>
      <c r="V85" s="69">
        <f>IF('Grunddaten Umlage § 4_IST'!D85&gt;0,'Grunddaten Umlage § 4_IST'!F85,0)</f>
        <v>0</v>
      </c>
      <c r="W85" s="59">
        <f t="shared" si="7"/>
        <v>0</v>
      </c>
    </row>
    <row r="86" spans="1:23" s="13" customFormat="1" x14ac:dyDescent="0.25">
      <c r="A86" s="57">
        <v>61106</v>
      </c>
      <c r="B86" s="58" t="s">
        <v>88</v>
      </c>
      <c r="C86" s="58" t="s">
        <v>86</v>
      </c>
      <c r="D86" s="59">
        <f>Finanzkraft!H86</f>
        <v>2161181</v>
      </c>
      <c r="E86" s="60">
        <f>'landesw Umlage § 4_IST'!E86</f>
        <v>1.0226067508241463E-3</v>
      </c>
      <c r="F86" s="59">
        <f>'Grunddaten Umlage § 4_Plan'!D86</f>
        <v>22104.77909</v>
      </c>
      <c r="G86" s="59">
        <f>'Grunddaten Umlage § 4_Plan'!E86</f>
        <v>8841.9116360000007</v>
      </c>
      <c r="H86" s="59">
        <f>'Grunddaten Umlage § 4_IST'!D86</f>
        <v>56779.130000000005</v>
      </c>
      <c r="I86" s="59">
        <f>'Grunddaten Umlage § 4_IST'!E86</f>
        <v>22711.652000000002</v>
      </c>
      <c r="J86" s="61">
        <f>'Grunddaten Umlage § 4_Plan'!J86</f>
        <v>0</v>
      </c>
      <c r="K86" s="61">
        <f>'Grunddaten Umlage § 4_IST'!J86</f>
        <v>0</v>
      </c>
      <c r="L86" s="74">
        <f t="shared" si="4"/>
        <v>0</v>
      </c>
      <c r="M86" s="61">
        <f>'Grunddaten Umlage § 4_Plan'!H86</f>
        <v>17902.624808541859</v>
      </c>
      <c r="N86" s="61">
        <f>'Grunddaten Umlage § 4_IST'!H86</f>
        <v>48161.731881580083</v>
      </c>
      <c r="O86" s="71">
        <f t="shared" si="5"/>
        <v>30259.107073038223</v>
      </c>
      <c r="P86" s="59">
        <f>'Grunddaten Umlage § 4_Plan'!I86</f>
        <v>0</v>
      </c>
      <c r="Q86" s="59">
        <f>'Grunddaten Umlage § 4_IST'!I86</f>
        <v>0</v>
      </c>
      <c r="R86" s="74">
        <f t="shared" si="6"/>
        <v>0</v>
      </c>
      <c r="S86" s="59" cm="1">
        <f t="array" ref="S86">_xlfn.IFS((F86&gt;0)*AND(I86&gt;0),O86+R86,(F86=0)*AND(I86=0),L86,(F86=0)*AND(I86&gt;0),L86+O86+R86,(F86&gt;0)*AND(I86=0),L86+O86+R86)</f>
        <v>30259.107073038223</v>
      </c>
      <c r="U86" s="69">
        <f>IF('Grunddaten Umlage § 4_Plan'!D86&gt;0,'Grunddaten Umlage § 4_Plan'!F86,0)</f>
        <v>4202.1542814581408</v>
      </c>
      <c r="V86" s="69">
        <f>IF('Grunddaten Umlage § 4_IST'!D86&gt;0,'Grunddaten Umlage § 4_IST'!F86,0)</f>
        <v>8617.3981184199256</v>
      </c>
      <c r="W86" s="59">
        <f t="shared" si="7"/>
        <v>4415.2438369617848</v>
      </c>
    </row>
    <row r="87" spans="1:23" s="13" customFormat="1" x14ac:dyDescent="0.25">
      <c r="A87" s="57">
        <v>61107</v>
      </c>
      <c r="B87" s="58" t="s">
        <v>89</v>
      </c>
      <c r="C87" s="58" t="s">
        <v>86</v>
      </c>
      <c r="D87" s="59">
        <f>Finanzkraft!H87</f>
        <v>1647269.96</v>
      </c>
      <c r="E87" s="60">
        <f>'landesw Umlage § 4_IST'!E87</f>
        <v>7.7943928876194148E-4</v>
      </c>
      <c r="F87" s="59">
        <f>'Grunddaten Umlage § 4_Plan'!D87</f>
        <v>0</v>
      </c>
      <c r="G87" s="59">
        <f>'Grunddaten Umlage § 4_Plan'!E87</f>
        <v>0</v>
      </c>
      <c r="H87" s="59">
        <f>'Grunddaten Umlage § 4_IST'!D87</f>
        <v>6660.53</v>
      </c>
      <c r="I87" s="59">
        <f>'Grunddaten Umlage § 4_IST'!E87</f>
        <v>2664.212</v>
      </c>
      <c r="J87" s="61">
        <f>'Grunddaten Umlage § 4_Plan'!J87</f>
        <v>3189.4429935430462</v>
      </c>
      <c r="K87" s="61">
        <f>'Grunddaten Umlage § 4_IST'!J87</f>
        <v>0</v>
      </c>
      <c r="L87" s="74">
        <f t="shared" si="4"/>
        <v>3189.4429935430462</v>
      </c>
      <c r="M87" s="61">
        <f>'Grunddaten Umlage § 4_Plan'!H87</f>
        <v>0</v>
      </c>
      <c r="N87" s="61">
        <f>'Grunddaten Umlage § 4_IST'!H87</f>
        <v>92.278172025541608</v>
      </c>
      <c r="O87" s="71">
        <f t="shared" si="5"/>
        <v>92.278172025541608</v>
      </c>
      <c r="P87" s="59">
        <f>'Grunddaten Umlage § 4_Plan'!I87</f>
        <v>0</v>
      </c>
      <c r="Q87" s="59">
        <f>'Grunddaten Umlage § 4_IST'!I87</f>
        <v>0</v>
      </c>
      <c r="R87" s="74">
        <f t="shared" si="6"/>
        <v>0</v>
      </c>
      <c r="S87" s="59" cm="1">
        <f t="array" ref="S87">_xlfn.IFS((F87&gt;0)*AND(I87&gt;0),O87+R87,(F87=0)*AND(I87=0),L87,(F87=0)*AND(I87&gt;0),L87+O87+R87,(F87&gt;0)*AND(I87=0),L87+O87+R87)</f>
        <v>3281.7211655685878</v>
      </c>
      <c r="U87" s="69">
        <f>IF('Grunddaten Umlage § 4_Plan'!D87&gt;0,'Grunddaten Umlage § 4_Plan'!F87,0)</f>
        <v>0</v>
      </c>
      <c r="V87" s="69">
        <f>IF('Grunddaten Umlage § 4_IST'!D87&gt;0,'Grunddaten Umlage § 4_IST'!F87,0)</f>
        <v>6568.2518279744581</v>
      </c>
      <c r="W87" s="59">
        <f t="shared" si="7"/>
        <v>6568.2518279744581</v>
      </c>
    </row>
    <row r="88" spans="1:23" s="13" customFormat="1" x14ac:dyDescent="0.25">
      <c r="A88" s="57">
        <v>61108</v>
      </c>
      <c r="B88" s="58" t="s">
        <v>86</v>
      </c>
      <c r="C88" s="58" t="s">
        <v>86</v>
      </c>
      <c r="D88" s="59">
        <f>Finanzkraft!H88</f>
        <v>52432549.020000003</v>
      </c>
      <c r="E88" s="60">
        <f>'landesw Umlage § 4_IST'!E88</f>
        <v>2.4809527101510694E-2</v>
      </c>
      <c r="F88" s="59">
        <f>'Grunddaten Umlage § 4_Plan'!D88</f>
        <v>416678.97753999999</v>
      </c>
      <c r="G88" s="59">
        <f>'Grunddaten Umlage § 4_Plan'!E88</f>
        <v>166671.59101600002</v>
      </c>
      <c r="H88" s="59">
        <f>'Grunddaten Umlage § 4_IST'!D88</f>
        <v>741300.14000000013</v>
      </c>
      <c r="I88" s="59">
        <f>'Grunddaten Umlage § 4_IST'!E88</f>
        <v>296520.05600000004</v>
      </c>
      <c r="J88" s="61">
        <f>'Grunddaten Umlage § 4_Plan'!J88</f>
        <v>0</v>
      </c>
      <c r="K88" s="61">
        <f>'Grunddaten Umlage § 4_IST'!J88</f>
        <v>0</v>
      </c>
      <c r="L88" s="74">
        <f t="shared" si="4"/>
        <v>0</v>
      </c>
      <c r="M88" s="61">
        <f>'Grunddaten Umlage § 4_Plan'!H88</f>
        <v>315706.21043832594</v>
      </c>
      <c r="N88" s="61">
        <f>'Grunddaten Umlage § 4_IST'!H88</f>
        <v>532232.89886244223</v>
      </c>
      <c r="O88" s="71">
        <f t="shared" si="5"/>
        <v>216526.68842411629</v>
      </c>
      <c r="P88" s="59">
        <f>'Grunddaten Umlage § 4_Plan'!I88</f>
        <v>0</v>
      </c>
      <c r="Q88" s="59">
        <f>'Grunddaten Umlage § 4_IST'!I88</f>
        <v>0</v>
      </c>
      <c r="R88" s="74">
        <f t="shared" si="6"/>
        <v>0</v>
      </c>
      <c r="S88" s="59" cm="1">
        <f t="array" ref="S88">_xlfn.IFS((F88&gt;0)*AND(I88&gt;0),O88+R88,(F88=0)*AND(I88=0),L88,(F88=0)*AND(I88&gt;0),L88+O88+R88,(F88&gt;0)*AND(I88=0),L88+O88+R88)</f>
        <v>216526.68842411629</v>
      </c>
      <c r="U88" s="69">
        <f>IF('Grunddaten Umlage § 4_Plan'!D88&gt;0,'Grunddaten Umlage § 4_Plan'!F88,0)</f>
        <v>100972.76710167404</v>
      </c>
      <c r="V88" s="69">
        <f>IF('Grunddaten Umlage § 4_IST'!D88&gt;0,'Grunddaten Umlage § 4_IST'!F88,0)</f>
        <v>209067.24113755792</v>
      </c>
      <c r="W88" s="59">
        <f t="shared" si="7"/>
        <v>108094.47403588389</v>
      </c>
    </row>
    <row r="89" spans="1:23" s="13" customFormat="1" x14ac:dyDescent="0.25">
      <c r="A89" s="57">
        <v>61109</v>
      </c>
      <c r="B89" s="58" t="s">
        <v>90</v>
      </c>
      <c r="C89" s="58" t="s">
        <v>86</v>
      </c>
      <c r="D89" s="59">
        <f>Finanzkraft!H89</f>
        <v>2274819.23</v>
      </c>
      <c r="E89" s="60">
        <f>'landesw Umlage § 4_IST'!E89</f>
        <v>1.07637699086869E-3</v>
      </c>
      <c r="F89" s="59">
        <f>'Grunddaten Umlage § 4_Plan'!D89</f>
        <v>0</v>
      </c>
      <c r="G89" s="59">
        <f>'Grunddaten Umlage § 4_Plan'!E89</f>
        <v>0</v>
      </c>
      <c r="H89" s="59">
        <f>'Grunddaten Umlage § 4_IST'!D89</f>
        <v>12019.077000000001</v>
      </c>
      <c r="I89" s="59">
        <f>'Grunddaten Umlage § 4_IST'!E89</f>
        <v>4807.6308000000008</v>
      </c>
      <c r="J89" s="61">
        <f>'Grunddaten Umlage § 4_Plan'!J89</f>
        <v>4451.4603215362849</v>
      </c>
      <c r="K89" s="61">
        <f>'Grunddaten Umlage § 4_IST'!J89</f>
        <v>0</v>
      </c>
      <c r="L89" s="74">
        <f t="shared" si="4"/>
        <v>4451.4603215362849</v>
      </c>
      <c r="M89" s="61">
        <f>'Grunddaten Umlage § 4_Plan'!H89</f>
        <v>0</v>
      </c>
      <c r="N89" s="61">
        <f>'Grunddaten Umlage § 4_IST'!H89</f>
        <v>2948.5627985761203</v>
      </c>
      <c r="O89" s="71">
        <f t="shared" si="5"/>
        <v>2948.5627985761203</v>
      </c>
      <c r="P89" s="59">
        <f>'Grunddaten Umlage § 4_Plan'!I89</f>
        <v>0</v>
      </c>
      <c r="Q89" s="59">
        <f>'Grunddaten Umlage § 4_IST'!I89</f>
        <v>0</v>
      </c>
      <c r="R89" s="74">
        <f t="shared" si="6"/>
        <v>0</v>
      </c>
      <c r="S89" s="59" cm="1">
        <f t="array" ref="S89">_xlfn.IFS((F89&gt;0)*AND(I89&gt;0),O89+R89,(F89=0)*AND(I89=0),L89,(F89=0)*AND(I89&gt;0),L89+O89+R89,(F89&gt;0)*AND(I89=0),L89+O89+R89)</f>
        <v>7400.0231201124052</v>
      </c>
      <c r="U89" s="69">
        <f>IF('Grunddaten Umlage § 4_Plan'!D89&gt;0,'Grunddaten Umlage § 4_Plan'!F89,0)</f>
        <v>0</v>
      </c>
      <c r="V89" s="69">
        <f>IF('Grunddaten Umlage § 4_IST'!D89&gt;0,'Grunddaten Umlage § 4_IST'!F89,0)</f>
        <v>9070.5142014238809</v>
      </c>
      <c r="W89" s="59">
        <f t="shared" si="7"/>
        <v>9070.5142014238809</v>
      </c>
    </row>
    <row r="90" spans="1:23" s="13" customFormat="1" x14ac:dyDescent="0.25">
      <c r="A90" s="57">
        <v>61110</v>
      </c>
      <c r="B90" s="58" t="s">
        <v>91</v>
      </c>
      <c r="C90" s="58" t="s">
        <v>86</v>
      </c>
      <c r="D90" s="59">
        <f>Finanzkraft!H90</f>
        <v>4233082.55</v>
      </c>
      <c r="E90" s="60">
        <f>'landesw Umlage § 4_IST'!E90</f>
        <v>2.0029691138437234E-3</v>
      </c>
      <c r="F90" s="59">
        <f>'Grunddaten Umlage § 4_Plan'!D90</f>
        <v>0</v>
      </c>
      <c r="G90" s="59">
        <f>'Grunddaten Umlage § 4_Plan'!E90</f>
        <v>0</v>
      </c>
      <c r="H90" s="59">
        <f>'Grunddaten Umlage § 4_IST'!D90</f>
        <v>36389.879999999997</v>
      </c>
      <c r="I90" s="59">
        <f>'Grunddaten Umlage § 4_IST'!E90</f>
        <v>14555.951999999999</v>
      </c>
      <c r="J90" s="61">
        <f>'Grunddaten Umlage § 4_Plan'!J90</f>
        <v>8169.1149383412367</v>
      </c>
      <c r="K90" s="61">
        <f>'Grunddaten Umlage § 4_IST'!J90</f>
        <v>0</v>
      </c>
      <c r="L90" s="74">
        <f t="shared" si="4"/>
        <v>8169.1149383412367</v>
      </c>
      <c r="M90" s="61">
        <f>'Grunddaten Umlage § 4_Plan'!H90</f>
        <v>0</v>
      </c>
      <c r="N90" s="61">
        <f>'Grunddaten Umlage § 4_IST'!H90</f>
        <v>19511.072717552936</v>
      </c>
      <c r="O90" s="71">
        <f t="shared" si="5"/>
        <v>19511.072717552936</v>
      </c>
      <c r="P90" s="59">
        <f>'Grunddaten Umlage § 4_Plan'!I90</f>
        <v>0</v>
      </c>
      <c r="Q90" s="59">
        <f>'Grunddaten Umlage § 4_IST'!I90</f>
        <v>0</v>
      </c>
      <c r="R90" s="74">
        <f t="shared" si="6"/>
        <v>0</v>
      </c>
      <c r="S90" s="59" cm="1">
        <f t="array" ref="S90">_xlfn.IFS((F90&gt;0)*AND(I90&gt;0),O90+R90,(F90=0)*AND(I90=0),L90,(F90=0)*AND(I90&gt;0),L90+O90+R90,(F90&gt;0)*AND(I90=0),L90+O90+R90)</f>
        <v>27680.187655894173</v>
      </c>
      <c r="U90" s="69">
        <f>IF('Grunddaten Umlage § 4_Plan'!D90&gt;0,'Grunddaten Umlage § 4_Plan'!F90,0)</f>
        <v>0</v>
      </c>
      <c r="V90" s="69">
        <f>IF('Grunddaten Umlage § 4_IST'!D90&gt;0,'Grunddaten Umlage § 4_IST'!F90,0)</f>
        <v>16878.807282447062</v>
      </c>
      <c r="W90" s="59">
        <f t="shared" si="7"/>
        <v>16878.807282447062</v>
      </c>
    </row>
    <row r="91" spans="1:23" s="13" customFormat="1" x14ac:dyDescent="0.25">
      <c r="A91" s="57">
        <v>61111</v>
      </c>
      <c r="B91" s="58" t="s">
        <v>92</v>
      </c>
      <c r="C91" s="58" t="s">
        <v>86</v>
      </c>
      <c r="D91" s="59">
        <f>Finanzkraft!H91</f>
        <v>1839677.33</v>
      </c>
      <c r="E91" s="60">
        <f>'landesw Umlage § 4_IST'!E91</f>
        <v>8.7048074964389413E-4</v>
      </c>
      <c r="F91" s="59">
        <f>'Grunddaten Umlage § 4_Plan'!D91</f>
        <v>0</v>
      </c>
      <c r="G91" s="59">
        <f>'Grunddaten Umlage § 4_Plan'!E91</f>
        <v>0</v>
      </c>
      <c r="H91" s="59">
        <f>'Grunddaten Umlage § 4_IST'!D91</f>
        <v>5404.77</v>
      </c>
      <c r="I91" s="59">
        <f>'Grunddaten Umlage § 4_IST'!E91</f>
        <v>2161.9080000000004</v>
      </c>
      <c r="J91" s="61">
        <f>'Grunddaten Umlage § 4_Plan'!J91</f>
        <v>3573.2123459127806</v>
      </c>
      <c r="K91" s="61">
        <f>'Grunddaten Umlage § 4_IST'!J91</f>
        <v>0</v>
      </c>
      <c r="L91" s="74">
        <f t="shared" si="4"/>
        <v>3573.2123459127806</v>
      </c>
      <c r="M91" s="61">
        <f>'Grunddaten Umlage § 4_Plan'!H91</f>
        <v>0</v>
      </c>
      <c r="N91" s="61">
        <f>'Grunddaten Umlage § 4_IST'!H91</f>
        <v>0</v>
      </c>
      <c r="O91" s="71">
        <f t="shared" si="5"/>
        <v>0</v>
      </c>
      <c r="P91" s="59">
        <f>'Grunddaten Umlage § 4_Plan'!I91</f>
        <v>0</v>
      </c>
      <c r="Q91" s="59">
        <f>'Grunddaten Umlage § 4_IST'!I91</f>
        <v>-1930.6785172883683</v>
      </c>
      <c r="R91" s="74">
        <f t="shared" si="6"/>
        <v>-1930.6785172883683</v>
      </c>
      <c r="S91" s="59" cm="1">
        <f t="array" ref="S91">_xlfn.IFS((F91&gt;0)*AND(I91&gt;0),O91+R91,(F91=0)*AND(I91=0),L91,(F91=0)*AND(I91&gt;0),L91+O91+R91,(F91&gt;0)*AND(I91=0),L91+O91+R91)</f>
        <v>1642.5338286244123</v>
      </c>
      <c r="U91" s="69">
        <f>IF('Grunddaten Umlage § 4_Plan'!D91&gt;0,'Grunddaten Umlage § 4_Plan'!F91,0)</f>
        <v>0</v>
      </c>
      <c r="V91" s="69">
        <f>IF('Grunddaten Umlage § 4_IST'!D91&gt;0,'Grunddaten Umlage § 4_IST'!F91,0)</f>
        <v>7335.4485172883687</v>
      </c>
      <c r="W91" s="59">
        <f t="shared" si="7"/>
        <v>7335.4485172883687</v>
      </c>
    </row>
    <row r="92" spans="1:23" s="13" customFormat="1" x14ac:dyDescent="0.25">
      <c r="A92" s="57">
        <v>61112</v>
      </c>
      <c r="B92" s="58" t="s">
        <v>93</v>
      </c>
      <c r="C92" s="58" t="s">
        <v>86</v>
      </c>
      <c r="D92" s="59">
        <f>Finanzkraft!H92</f>
        <v>655250.52</v>
      </c>
      <c r="E92" s="60">
        <f>'landesw Umlage § 4_IST'!E92</f>
        <v>3.1004511201654665E-4</v>
      </c>
      <c r="F92" s="59">
        <f>'Grunddaten Umlage § 4_Plan'!D92</f>
        <v>0</v>
      </c>
      <c r="G92" s="59">
        <f>'Grunddaten Umlage § 4_Plan'!E92</f>
        <v>0</v>
      </c>
      <c r="H92" s="59">
        <f>'Grunddaten Umlage § 4_IST'!D92</f>
        <v>0</v>
      </c>
      <c r="I92" s="59">
        <f>'Grunddaten Umlage § 4_IST'!E92</f>
        <v>0</v>
      </c>
      <c r="J92" s="61">
        <f>'Grunddaten Umlage § 4_Plan'!J92</f>
        <v>1263.2664045095369</v>
      </c>
      <c r="K92" s="61">
        <f>'Grunddaten Umlage § 4_IST'!J92</f>
        <v>2612.7171200106231</v>
      </c>
      <c r="L92" s="74">
        <f t="shared" si="4"/>
        <v>-1349.4507155010863</v>
      </c>
      <c r="M92" s="61">
        <f>'Grunddaten Umlage § 4_Plan'!H92</f>
        <v>0</v>
      </c>
      <c r="N92" s="61">
        <f>'Grunddaten Umlage § 4_IST'!H92</f>
        <v>0</v>
      </c>
      <c r="O92" s="71">
        <f t="shared" si="5"/>
        <v>0</v>
      </c>
      <c r="P92" s="59">
        <f>'Grunddaten Umlage § 4_Plan'!I92</f>
        <v>0</v>
      </c>
      <c r="Q92" s="59">
        <f>'Grunddaten Umlage § 4_IST'!I92</f>
        <v>0</v>
      </c>
      <c r="R92" s="74">
        <f t="shared" si="6"/>
        <v>0</v>
      </c>
      <c r="S92" s="59" cm="1">
        <f t="array" ref="S92">_xlfn.IFS((F92&gt;0)*AND(I92&gt;0),O92+R92,(F92=0)*AND(I92=0),L92,(F92=0)*AND(I92&gt;0),L92+O92+R92,(F92&gt;0)*AND(I92=0),L92+O92+R92)</f>
        <v>-1349.4507155010863</v>
      </c>
      <c r="U92" s="69">
        <f>IF('Grunddaten Umlage § 4_Plan'!D92&gt;0,'Grunddaten Umlage § 4_Plan'!F92,0)</f>
        <v>0</v>
      </c>
      <c r="V92" s="69">
        <f>IF('Grunddaten Umlage § 4_IST'!D92&gt;0,'Grunddaten Umlage § 4_IST'!F92,0)</f>
        <v>0</v>
      </c>
      <c r="W92" s="59">
        <f t="shared" si="7"/>
        <v>0</v>
      </c>
    </row>
    <row r="93" spans="1:23" s="13" customFormat="1" x14ac:dyDescent="0.25">
      <c r="A93" s="57">
        <v>61113</v>
      </c>
      <c r="B93" s="58" t="s">
        <v>94</v>
      </c>
      <c r="C93" s="58" t="s">
        <v>86</v>
      </c>
      <c r="D93" s="59">
        <f>Finanzkraft!H93</f>
        <v>4072890.11</v>
      </c>
      <c r="E93" s="60">
        <f>'landesw Umlage § 4_IST'!E93</f>
        <v>1.9271708023765246E-3</v>
      </c>
      <c r="F93" s="59">
        <f>'Grunddaten Umlage § 4_Plan'!D93</f>
        <v>0</v>
      </c>
      <c r="G93" s="59">
        <f>'Grunddaten Umlage § 4_Plan'!E93</f>
        <v>0</v>
      </c>
      <c r="H93" s="59">
        <f>'Grunddaten Umlage § 4_IST'!D93</f>
        <v>18944.52</v>
      </c>
      <c r="I93" s="59">
        <f>'Grunddaten Umlage § 4_IST'!E93</f>
        <v>7577.8080000000009</v>
      </c>
      <c r="J93" s="61">
        <f>'Grunddaten Umlage § 4_Plan'!J93</f>
        <v>7883.8446534354271</v>
      </c>
      <c r="K93" s="61">
        <f>'Grunddaten Umlage § 4_IST'!J93</f>
        <v>0</v>
      </c>
      <c r="L93" s="74">
        <f t="shared" si="4"/>
        <v>7883.8446534354271</v>
      </c>
      <c r="M93" s="61">
        <f>'Grunddaten Umlage § 4_Plan'!H93</f>
        <v>0</v>
      </c>
      <c r="N93" s="61">
        <f>'Grunddaten Umlage § 4_IST'!H93</f>
        <v>2704.4570110855475</v>
      </c>
      <c r="O93" s="71">
        <f t="shared" si="5"/>
        <v>2704.4570110855475</v>
      </c>
      <c r="P93" s="59">
        <f>'Grunddaten Umlage § 4_Plan'!I93</f>
        <v>0</v>
      </c>
      <c r="Q93" s="59">
        <f>'Grunddaten Umlage § 4_IST'!I93</f>
        <v>0</v>
      </c>
      <c r="R93" s="74">
        <f t="shared" si="6"/>
        <v>0</v>
      </c>
      <c r="S93" s="59" cm="1">
        <f t="array" ref="S93">_xlfn.IFS((F93&gt;0)*AND(I93&gt;0),O93+R93,(F93=0)*AND(I93=0),L93,(F93=0)*AND(I93&gt;0),L93+O93+R93,(F93&gt;0)*AND(I93=0),L93+O93+R93)</f>
        <v>10588.301664520975</v>
      </c>
      <c r="U93" s="69">
        <f>IF('Grunddaten Umlage § 4_Plan'!D93&gt;0,'Grunddaten Umlage § 4_Plan'!F93,0)</f>
        <v>0</v>
      </c>
      <c r="V93" s="69">
        <f>IF('Grunddaten Umlage § 4_IST'!D93&gt;0,'Grunddaten Umlage § 4_IST'!F93,0)</f>
        <v>16240.062988914453</v>
      </c>
      <c r="W93" s="59">
        <f t="shared" si="7"/>
        <v>16240.062988914453</v>
      </c>
    </row>
    <row r="94" spans="1:23" s="13" customFormat="1" x14ac:dyDescent="0.25">
      <c r="A94" s="57">
        <v>61114</v>
      </c>
      <c r="B94" s="58" t="s">
        <v>95</v>
      </c>
      <c r="C94" s="58" t="s">
        <v>86</v>
      </c>
      <c r="D94" s="59">
        <f>Finanzkraft!H94</f>
        <v>3733747.02</v>
      </c>
      <c r="E94" s="60">
        <f>'landesw Umlage § 4_IST'!E94</f>
        <v>1.766698350819084E-3</v>
      </c>
      <c r="F94" s="59">
        <f>'Grunddaten Umlage § 4_Plan'!D94</f>
        <v>0</v>
      </c>
      <c r="G94" s="59">
        <f>'Grunddaten Umlage § 4_Plan'!E94</f>
        <v>0</v>
      </c>
      <c r="H94" s="59">
        <f>'Grunddaten Umlage § 4_IST'!D94</f>
        <v>10043.880000000001</v>
      </c>
      <c r="I94" s="59">
        <f>'Grunddaten Umlage § 4_IST'!E94</f>
        <v>4017.5520000000006</v>
      </c>
      <c r="J94" s="61">
        <f>'Grunddaten Umlage § 4_Plan'!J94</f>
        <v>7223.0075138052753</v>
      </c>
      <c r="K94" s="61">
        <f>'Grunddaten Umlage § 4_IST'!J94</f>
        <v>0</v>
      </c>
      <c r="L94" s="74">
        <f t="shared" si="4"/>
        <v>7223.0075138052753</v>
      </c>
      <c r="M94" s="61">
        <f>'Grunddaten Umlage § 4_Plan'!H94</f>
        <v>0</v>
      </c>
      <c r="N94" s="61">
        <f>'Grunddaten Umlage § 4_IST'!H94</f>
        <v>0</v>
      </c>
      <c r="O94" s="71">
        <f t="shared" si="5"/>
        <v>0</v>
      </c>
      <c r="P94" s="59">
        <f>'Grunddaten Umlage § 4_Plan'!I94</f>
        <v>0</v>
      </c>
      <c r="Q94" s="59">
        <f>'Grunddaten Umlage § 4_IST'!I94</f>
        <v>-4843.8987398667687</v>
      </c>
      <c r="R94" s="74">
        <f t="shared" si="6"/>
        <v>-4843.8987398667687</v>
      </c>
      <c r="S94" s="59" cm="1">
        <f t="array" ref="S94">_xlfn.IFS((F94&gt;0)*AND(I94&gt;0),O94+R94,(F94=0)*AND(I94=0),L94,(F94=0)*AND(I94&gt;0),L94+O94+R94,(F94&gt;0)*AND(I94=0),L94+O94+R94)</f>
        <v>2379.1087739385066</v>
      </c>
      <c r="U94" s="69">
        <f>IF('Grunddaten Umlage § 4_Plan'!D94&gt;0,'Grunddaten Umlage § 4_Plan'!F94,0)</f>
        <v>0</v>
      </c>
      <c r="V94" s="69">
        <f>IF('Grunddaten Umlage § 4_IST'!D94&gt;0,'Grunddaten Umlage § 4_IST'!F94,0)</f>
        <v>14887.77873986677</v>
      </c>
      <c r="W94" s="59">
        <f t="shared" si="7"/>
        <v>14887.77873986677</v>
      </c>
    </row>
    <row r="95" spans="1:23" s="13" customFormat="1" x14ac:dyDescent="0.25">
      <c r="A95" s="57">
        <v>61115</v>
      </c>
      <c r="B95" s="58" t="s">
        <v>96</v>
      </c>
      <c r="C95" s="58" t="s">
        <v>86</v>
      </c>
      <c r="D95" s="59">
        <f>Finanzkraft!H95</f>
        <v>2353434.7400000002</v>
      </c>
      <c r="E95" s="60">
        <f>'landesw Umlage § 4_IST'!E95</f>
        <v>1.1135755185466046E-3</v>
      </c>
      <c r="F95" s="59">
        <f>'Grunddaten Umlage § 4_Plan'!D95</f>
        <v>0</v>
      </c>
      <c r="G95" s="59">
        <f>'Grunddaten Umlage § 4_Plan'!E95</f>
        <v>0</v>
      </c>
      <c r="H95" s="59">
        <f>'Grunddaten Umlage § 4_IST'!D95</f>
        <v>18073.8</v>
      </c>
      <c r="I95" s="59">
        <f>'Grunddaten Umlage § 4_IST'!E95</f>
        <v>7229.52</v>
      </c>
      <c r="J95" s="61">
        <f>'Grunddaten Umlage § 4_Plan'!J95</f>
        <v>4586.5700678030698</v>
      </c>
      <c r="K95" s="61">
        <f>'Grunddaten Umlage § 4_IST'!J95</f>
        <v>0</v>
      </c>
      <c r="L95" s="74">
        <f t="shared" si="4"/>
        <v>4586.5700678030698</v>
      </c>
      <c r="M95" s="61">
        <f>'Grunddaten Umlage § 4_Plan'!H95</f>
        <v>0</v>
      </c>
      <c r="N95" s="61">
        <f>'Grunddaten Umlage § 4_IST'!H95</f>
        <v>8689.8177697749106</v>
      </c>
      <c r="O95" s="71">
        <f t="shared" si="5"/>
        <v>8689.8177697749106</v>
      </c>
      <c r="P95" s="59">
        <f>'Grunddaten Umlage § 4_Plan'!I95</f>
        <v>0</v>
      </c>
      <c r="Q95" s="59">
        <f>'Grunddaten Umlage § 4_IST'!I95</f>
        <v>0</v>
      </c>
      <c r="R95" s="74">
        <f t="shared" si="6"/>
        <v>0</v>
      </c>
      <c r="S95" s="59" cm="1">
        <f t="array" ref="S95">_xlfn.IFS((F95&gt;0)*AND(I95&gt;0),O95+R95,(F95=0)*AND(I95=0),L95,(F95=0)*AND(I95&gt;0),L95+O95+R95,(F95&gt;0)*AND(I95=0),L95+O95+R95)</f>
        <v>13276.38783757798</v>
      </c>
      <c r="U95" s="69">
        <f>IF('Grunddaten Umlage § 4_Plan'!D95&gt;0,'Grunddaten Umlage § 4_Plan'!F95,0)</f>
        <v>0</v>
      </c>
      <c r="V95" s="69">
        <f>IF('Grunddaten Umlage § 4_IST'!D95&gt;0,'Grunddaten Umlage § 4_IST'!F95,0)</f>
        <v>9383.9822302250886</v>
      </c>
      <c r="W95" s="59">
        <f t="shared" si="7"/>
        <v>9383.9822302250886</v>
      </c>
    </row>
    <row r="96" spans="1:23" s="13" customFormat="1" x14ac:dyDescent="0.25">
      <c r="A96" s="57">
        <v>61116</v>
      </c>
      <c r="B96" s="58" t="s">
        <v>97</v>
      </c>
      <c r="C96" s="58" t="s">
        <v>86</v>
      </c>
      <c r="D96" s="59">
        <f>Finanzkraft!H96</f>
        <v>2804667.99</v>
      </c>
      <c r="E96" s="60">
        <f>'landesw Umlage § 4_IST'!E96</f>
        <v>1.3270857093387316E-3</v>
      </c>
      <c r="F96" s="59">
        <f>'Grunddaten Umlage § 4_Plan'!D96</f>
        <v>0</v>
      </c>
      <c r="G96" s="59">
        <f>'Grunddaten Umlage § 4_Plan'!E96</f>
        <v>0</v>
      </c>
      <c r="H96" s="59">
        <f>'Grunddaten Umlage § 4_IST'!D96</f>
        <v>16545.04</v>
      </c>
      <c r="I96" s="59">
        <f>'Grunddaten Umlage § 4_IST'!E96</f>
        <v>6618.0160000000005</v>
      </c>
      <c r="J96" s="61">
        <f>'Grunddaten Umlage § 4_Plan'!J96</f>
        <v>5483.656255639241</v>
      </c>
      <c r="K96" s="61">
        <f>'Grunddaten Umlage § 4_IST'!J96</f>
        <v>0</v>
      </c>
      <c r="L96" s="74">
        <f t="shared" si="4"/>
        <v>5483.656255639241</v>
      </c>
      <c r="M96" s="61">
        <f>'Grunddaten Umlage § 4_Plan'!H96</f>
        <v>0</v>
      </c>
      <c r="N96" s="61">
        <f>'Grunddaten Umlage § 4_IST'!H96</f>
        <v>5361.8301439913666</v>
      </c>
      <c r="O96" s="71">
        <f t="shared" si="5"/>
        <v>5361.8301439913666</v>
      </c>
      <c r="P96" s="59">
        <f>'Grunddaten Umlage § 4_Plan'!I96</f>
        <v>0</v>
      </c>
      <c r="Q96" s="59">
        <f>'Grunddaten Umlage § 4_IST'!I96</f>
        <v>0</v>
      </c>
      <c r="R96" s="74">
        <f t="shared" si="6"/>
        <v>0</v>
      </c>
      <c r="S96" s="59" cm="1">
        <f t="array" ref="S96">_xlfn.IFS((F96&gt;0)*AND(I96&gt;0),O96+R96,(F96=0)*AND(I96=0),L96,(F96=0)*AND(I96&gt;0),L96+O96+R96,(F96&gt;0)*AND(I96=0),L96+O96+R96)</f>
        <v>10845.486399630609</v>
      </c>
      <c r="U96" s="69">
        <f>IF('Grunddaten Umlage § 4_Plan'!D96&gt;0,'Grunddaten Umlage § 4_Plan'!F96,0)</f>
        <v>0</v>
      </c>
      <c r="V96" s="69">
        <f>IF('Grunddaten Umlage § 4_IST'!D96&gt;0,'Grunddaten Umlage § 4_IST'!F96,0)</f>
        <v>11183.209856008634</v>
      </c>
      <c r="W96" s="59">
        <f t="shared" si="7"/>
        <v>11183.209856008634</v>
      </c>
    </row>
    <row r="97" spans="1:23" s="13" customFormat="1" x14ac:dyDescent="0.25">
      <c r="A97" s="57">
        <v>61118</v>
      </c>
      <c r="B97" s="58" t="s">
        <v>98</v>
      </c>
      <c r="C97" s="58" t="s">
        <v>86</v>
      </c>
      <c r="D97" s="59">
        <f>Finanzkraft!H97</f>
        <v>1314475.6399999999</v>
      </c>
      <c r="E97" s="60">
        <f>'landesw Umlage § 4_IST'!E97</f>
        <v>6.2197088687059997E-4</v>
      </c>
      <c r="F97" s="59">
        <f>'Grunddaten Umlage § 4_Plan'!D97</f>
        <v>0</v>
      </c>
      <c r="G97" s="59">
        <f>'Grunddaten Umlage § 4_Plan'!E97</f>
        <v>0</v>
      </c>
      <c r="H97" s="59">
        <f>'Grunddaten Umlage § 4_IST'!D97</f>
        <v>0</v>
      </c>
      <c r="I97" s="59">
        <f>'Grunddaten Umlage § 4_IST'!E97</f>
        <v>0</v>
      </c>
      <c r="J97" s="61">
        <f>'Grunddaten Umlage § 4_Plan'!J97</f>
        <v>2531.3444746840569</v>
      </c>
      <c r="K97" s="61">
        <f>'Grunddaten Umlage § 4_IST'!J97</f>
        <v>5241.2823853461732</v>
      </c>
      <c r="L97" s="74">
        <f t="shared" si="4"/>
        <v>-2709.9379106621163</v>
      </c>
      <c r="M97" s="61">
        <f>'Grunddaten Umlage § 4_Plan'!H97</f>
        <v>0</v>
      </c>
      <c r="N97" s="61">
        <f>'Grunddaten Umlage § 4_IST'!H97</f>
        <v>0</v>
      </c>
      <c r="O97" s="71">
        <f t="shared" si="5"/>
        <v>0</v>
      </c>
      <c r="P97" s="59">
        <f>'Grunddaten Umlage § 4_Plan'!I97</f>
        <v>0</v>
      </c>
      <c r="Q97" s="59">
        <f>'Grunddaten Umlage § 4_IST'!I97</f>
        <v>0</v>
      </c>
      <c r="R97" s="74">
        <f t="shared" si="6"/>
        <v>0</v>
      </c>
      <c r="S97" s="59" cm="1">
        <f t="array" ref="S97">_xlfn.IFS((F97&gt;0)*AND(I97&gt;0),O97+R97,(F97=0)*AND(I97=0),L97,(F97=0)*AND(I97&gt;0),L97+O97+R97,(F97&gt;0)*AND(I97=0),L97+O97+R97)</f>
        <v>-2709.9379106621163</v>
      </c>
      <c r="U97" s="69">
        <f>IF('Grunddaten Umlage § 4_Plan'!D97&gt;0,'Grunddaten Umlage § 4_Plan'!F97,0)</f>
        <v>0</v>
      </c>
      <c r="V97" s="69">
        <f>IF('Grunddaten Umlage § 4_IST'!D97&gt;0,'Grunddaten Umlage § 4_IST'!F97,0)</f>
        <v>0</v>
      </c>
      <c r="W97" s="59">
        <f t="shared" si="7"/>
        <v>0</v>
      </c>
    </row>
    <row r="98" spans="1:23" s="13" customFormat="1" x14ac:dyDescent="0.25">
      <c r="A98" s="57">
        <v>61119</v>
      </c>
      <c r="B98" s="58" t="s">
        <v>99</v>
      </c>
      <c r="C98" s="58" t="s">
        <v>86</v>
      </c>
      <c r="D98" s="59">
        <f>Finanzkraft!H98</f>
        <v>741949.7</v>
      </c>
      <c r="E98" s="60">
        <f>'landesw Umlage § 4_IST'!E98</f>
        <v>3.5106859258523469E-4</v>
      </c>
      <c r="F98" s="59">
        <f>'Grunddaten Umlage § 4_Plan'!D98</f>
        <v>0</v>
      </c>
      <c r="G98" s="59">
        <f>'Grunddaten Umlage § 4_Plan'!E98</f>
        <v>0</v>
      </c>
      <c r="H98" s="59">
        <f>'Grunddaten Umlage § 4_IST'!D98</f>
        <v>0</v>
      </c>
      <c r="I98" s="59">
        <f>'Grunddaten Umlage § 4_IST'!E98</f>
        <v>0</v>
      </c>
      <c r="J98" s="61">
        <f>'Grunddaten Umlage § 4_Plan'!J98</f>
        <v>1428.8056898403183</v>
      </c>
      <c r="K98" s="61">
        <f>'Grunddaten Umlage § 4_IST'!J98</f>
        <v>2958.4176192286664</v>
      </c>
      <c r="L98" s="74">
        <f t="shared" si="4"/>
        <v>-1529.611929388348</v>
      </c>
      <c r="M98" s="61">
        <f>'Grunddaten Umlage § 4_Plan'!H98</f>
        <v>0</v>
      </c>
      <c r="N98" s="61">
        <f>'Grunddaten Umlage § 4_IST'!H98</f>
        <v>0</v>
      </c>
      <c r="O98" s="71">
        <f t="shared" si="5"/>
        <v>0</v>
      </c>
      <c r="P98" s="59">
        <f>'Grunddaten Umlage § 4_Plan'!I98</f>
        <v>0</v>
      </c>
      <c r="Q98" s="59">
        <f>'Grunddaten Umlage § 4_IST'!I98</f>
        <v>0</v>
      </c>
      <c r="R98" s="74">
        <f t="shared" si="6"/>
        <v>0</v>
      </c>
      <c r="S98" s="59" cm="1">
        <f t="array" ref="S98">_xlfn.IFS((F98&gt;0)*AND(I98&gt;0),O98+R98,(F98=0)*AND(I98=0),L98,(F98=0)*AND(I98&gt;0),L98+O98+R98,(F98&gt;0)*AND(I98=0),L98+O98+R98)</f>
        <v>-1529.611929388348</v>
      </c>
      <c r="U98" s="69">
        <f>IF('Grunddaten Umlage § 4_Plan'!D98&gt;0,'Grunddaten Umlage § 4_Plan'!F98,0)</f>
        <v>0</v>
      </c>
      <c r="V98" s="69">
        <f>IF('Grunddaten Umlage § 4_IST'!D98&gt;0,'Grunddaten Umlage § 4_IST'!F98,0)</f>
        <v>0</v>
      </c>
      <c r="W98" s="59">
        <f t="shared" si="7"/>
        <v>0</v>
      </c>
    </row>
    <row r="99" spans="1:23" s="13" customFormat="1" x14ac:dyDescent="0.25">
      <c r="A99" s="57">
        <v>61120</v>
      </c>
      <c r="B99" s="58" t="s">
        <v>100</v>
      </c>
      <c r="C99" s="58" t="s">
        <v>86</v>
      </c>
      <c r="D99" s="59">
        <f>Finanzkraft!H99</f>
        <v>15527852.99</v>
      </c>
      <c r="E99" s="60">
        <f>'landesw Umlage § 4_IST'!E99</f>
        <v>7.3473194949330509E-3</v>
      </c>
      <c r="F99" s="59">
        <f>'Grunddaten Umlage § 4_Plan'!D99</f>
        <v>159988.01965999999</v>
      </c>
      <c r="G99" s="59">
        <f>'Grunddaten Umlage § 4_Plan'!E99</f>
        <v>63995.207863999996</v>
      </c>
      <c r="H99" s="59">
        <f>'Grunddaten Umlage § 4_IST'!D99</f>
        <v>226059.63</v>
      </c>
      <c r="I99" s="59">
        <f>'Grunddaten Umlage § 4_IST'!E99</f>
        <v>90423.852000000014</v>
      </c>
      <c r="J99" s="61">
        <f>'Grunddaten Umlage § 4_Plan'!J99</f>
        <v>0</v>
      </c>
      <c r="K99" s="61">
        <f>'Grunddaten Umlage § 4_IST'!J99</f>
        <v>0</v>
      </c>
      <c r="L99" s="74">
        <f t="shared" si="4"/>
        <v>0</v>
      </c>
      <c r="M99" s="61">
        <f>'Grunddaten Umlage § 4_Plan'!H99</f>
        <v>129845.79197769894</v>
      </c>
      <c r="N99" s="61">
        <f>'Grunddaten Umlage § 4_IST'!H99</f>
        <v>164144.55155949586</v>
      </c>
      <c r="O99" s="71">
        <f t="shared" si="5"/>
        <v>34298.759581796912</v>
      </c>
      <c r="P99" s="59">
        <f>'Grunddaten Umlage § 4_Plan'!I99</f>
        <v>0</v>
      </c>
      <c r="Q99" s="59">
        <f>'Grunddaten Umlage § 4_IST'!I99</f>
        <v>0</v>
      </c>
      <c r="R99" s="74">
        <f t="shared" si="6"/>
        <v>0</v>
      </c>
      <c r="S99" s="59" cm="1">
        <f t="array" ref="S99">_xlfn.IFS((F99&gt;0)*AND(I99&gt;0),O99+R99,(F99=0)*AND(I99=0),L99,(F99=0)*AND(I99&gt;0),L99+O99+R99,(F99&gt;0)*AND(I99=0),L99+O99+R99)</f>
        <v>34298.759581796912</v>
      </c>
      <c r="U99" s="69">
        <f>IF('Grunddaten Umlage § 4_Plan'!D99&gt;0,'Grunddaten Umlage § 4_Plan'!F99,0)</f>
        <v>30142.227682301047</v>
      </c>
      <c r="V99" s="69">
        <f>IF('Grunddaten Umlage § 4_IST'!D99&gt;0,'Grunddaten Umlage § 4_IST'!F99,0)</f>
        <v>61915.078440504163</v>
      </c>
      <c r="W99" s="59">
        <f t="shared" si="7"/>
        <v>31772.850758203116</v>
      </c>
    </row>
    <row r="100" spans="1:23" s="13" customFormat="1" x14ac:dyDescent="0.25">
      <c r="A100" s="57">
        <v>61203</v>
      </c>
      <c r="B100" s="58" t="s">
        <v>101</v>
      </c>
      <c r="C100" s="58" t="s">
        <v>102</v>
      </c>
      <c r="D100" s="59">
        <f>Finanzkraft!H100</f>
        <v>3484180.97</v>
      </c>
      <c r="E100" s="60">
        <f>'landesw Umlage § 4_IST'!E100</f>
        <v>1.6486110978280036E-3</v>
      </c>
      <c r="F100" s="59">
        <f>'Grunddaten Umlage § 4_Plan'!D100</f>
        <v>0</v>
      </c>
      <c r="G100" s="59">
        <f>'Grunddaten Umlage § 4_Plan'!E100</f>
        <v>0</v>
      </c>
      <c r="H100" s="59">
        <f>'Grunddaten Umlage § 4_IST'!D100</f>
        <v>5945.25</v>
      </c>
      <c r="I100" s="59">
        <f>'Grunddaten Umlage § 4_IST'!E100</f>
        <v>2378.1</v>
      </c>
      <c r="J100" s="61">
        <f>'Grunddaten Umlage § 4_Plan'!J100</f>
        <v>7057.6986053109222</v>
      </c>
      <c r="K100" s="61">
        <f>'Grunddaten Umlage § 4_IST'!J100</f>
        <v>0</v>
      </c>
      <c r="L100" s="74">
        <f t="shared" si="4"/>
        <v>7057.6986053109222</v>
      </c>
      <c r="M100" s="61">
        <f>'Grunddaten Umlage § 4_Plan'!H100</f>
        <v>0</v>
      </c>
      <c r="N100" s="61">
        <f>'Grunddaten Umlage § 4_IST'!H100</f>
        <v>0</v>
      </c>
      <c r="O100" s="71">
        <f t="shared" si="5"/>
        <v>0</v>
      </c>
      <c r="P100" s="59">
        <f>'Grunddaten Umlage § 4_Plan'!I100</f>
        <v>0</v>
      </c>
      <c r="Q100" s="59">
        <f>'Grunddaten Umlage § 4_IST'!I100</f>
        <v>-7947.4200424964474</v>
      </c>
      <c r="R100" s="74">
        <f t="shared" si="6"/>
        <v>-7947.4200424964474</v>
      </c>
      <c r="S100" s="59" cm="1">
        <f t="array" ref="S100">_xlfn.IFS((F100&gt;0)*AND(I100&gt;0),O100+R100,(F100=0)*AND(I100=0),L100,(F100=0)*AND(I100&gt;0),L100+O100+R100,(F100&gt;0)*AND(I100=0),L100+O100+R100)</f>
        <v>-889.72143718552525</v>
      </c>
      <c r="U100" s="69">
        <f>IF('Grunddaten Umlage § 4_Plan'!D100&gt;0,'Grunddaten Umlage § 4_Plan'!F100,0)</f>
        <v>0</v>
      </c>
      <c r="V100" s="69">
        <f>IF('Grunddaten Umlage § 4_IST'!D100&gt;0,'Grunddaten Umlage § 4_IST'!F100,0)</f>
        <v>13892.670042496447</v>
      </c>
      <c r="W100" s="59">
        <f t="shared" si="7"/>
        <v>13892.670042496447</v>
      </c>
    </row>
    <row r="101" spans="1:23" s="13" customFormat="1" x14ac:dyDescent="0.25">
      <c r="A101" s="57">
        <v>61204</v>
      </c>
      <c r="B101" s="58" t="s">
        <v>103</v>
      </c>
      <c r="C101" s="58" t="s">
        <v>102</v>
      </c>
      <c r="D101" s="59">
        <f>Finanzkraft!H101</f>
        <v>3163745.21</v>
      </c>
      <c r="E101" s="60">
        <f>'landesw Umlage § 4_IST'!E101</f>
        <v>1.4969903999866537E-3</v>
      </c>
      <c r="F101" s="59">
        <f>'Grunddaten Umlage § 4_Plan'!D101</f>
        <v>0</v>
      </c>
      <c r="G101" s="59">
        <f>'Grunddaten Umlage § 4_Plan'!E101</f>
        <v>0</v>
      </c>
      <c r="H101" s="59">
        <f>'Grunddaten Umlage § 4_IST'!D101</f>
        <v>4886.62</v>
      </c>
      <c r="I101" s="59">
        <f>'Grunddaten Umlage § 4_IST'!E101</f>
        <v>1954.6480000000001</v>
      </c>
      <c r="J101" s="61">
        <f>'Grunddaten Umlage § 4_Plan'!J101</f>
        <v>6157.7419409651402</v>
      </c>
      <c r="K101" s="61">
        <f>'Grunddaten Umlage § 4_IST'!J101</f>
        <v>0</v>
      </c>
      <c r="L101" s="74">
        <f t="shared" si="4"/>
        <v>6157.7419409651402</v>
      </c>
      <c r="M101" s="61">
        <f>'Grunddaten Umlage § 4_Plan'!H101</f>
        <v>0</v>
      </c>
      <c r="N101" s="61">
        <f>'Grunddaten Umlage § 4_IST'!H101</f>
        <v>0</v>
      </c>
      <c r="O101" s="71">
        <f t="shared" si="5"/>
        <v>0</v>
      </c>
      <c r="P101" s="59">
        <f>'Grunddaten Umlage § 4_Plan'!I101</f>
        <v>0</v>
      </c>
      <c r="Q101" s="59">
        <f>'Grunddaten Umlage § 4_IST'!I101</f>
        <v>-7728.3585787558068</v>
      </c>
      <c r="R101" s="74">
        <f t="shared" si="6"/>
        <v>-7728.3585787558068</v>
      </c>
      <c r="S101" s="59" cm="1">
        <f t="array" ref="S101">_xlfn.IFS((F101&gt;0)*AND(I101&gt;0),O101+R101,(F101=0)*AND(I101=0),L101,(F101=0)*AND(I101&gt;0),L101+O101+R101,(F101&gt;0)*AND(I101=0),L101+O101+R101)</f>
        <v>-1570.6166377906666</v>
      </c>
      <c r="U101" s="69">
        <f>IF('Grunddaten Umlage § 4_Plan'!D101&gt;0,'Grunddaten Umlage § 4_Plan'!F101,0)</f>
        <v>0</v>
      </c>
      <c r="V101" s="69">
        <f>IF('Grunddaten Umlage § 4_IST'!D101&gt;0,'Grunddaten Umlage § 4_IST'!F101,0)</f>
        <v>12614.978578755807</v>
      </c>
      <c r="W101" s="59">
        <f t="shared" si="7"/>
        <v>12614.978578755807</v>
      </c>
    </row>
    <row r="102" spans="1:23" s="13" customFormat="1" x14ac:dyDescent="0.25">
      <c r="A102" s="57">
        <v>61205</v>
      </c>
      <c r="B102" s="58" t="s">
        <v>104</v>
      </c>
      <c r="C102" s="58" t="s">
        <v>102</v>
      </c>
      <c r="D102" s="59">
        <f>Finanzkraft!H102</f>
        <v>1960698.01</v>
      </c>
      <c r="E102" s="60">
        <f>'landesw Umlage § 4_IST'!E102</f>
        <v>9.2774414607266556E-4</v>
      </c>
      <c r="F102" s="59">
        <f>'Grunddaten Umlage § 4_Plan'!D102</f>
        <v>0</v>
      </c>
      <c r="G102" s="59">
        <f>'Grunddaten Umlage § 4_Plan'!E102</f>
        <v>0</v>
      </c>
      <c r="H102" s="59">
        <f>'Grunddaten Umlage § 4_IST'!D102</f>
        <v>0</v>
      </c>
      <c r="I102" s="59">
        <f>'Grunddaten Umlage § 4_IST'!E102</f>
        <v>0</v>
      </c>
      <c r="J102" s="61">
        <f>'Grunddaten Umlage § 4_Plan'!J102</f>
        <v>3785.6537784941625</v>
      </c>
      <c r="K102" s="61">
        <f>'Grunddaten Umlage § 4_IST'!J102</f>
        <v>7818.0010569053184</v>
      </c>
      <c r="L102" s="74">
        <f t="shared" si="4"/>
        <v>-4032.3472784111559</v>
      </c>
      <c r="M102" s="61">
        <f>'Grunddaten Umlage § 4_Plan'!H102</f>
        <v>0</v>
      </c>
      <c r="N102" s="61">
        <f>'Grunddaten Umlage § 4_IST'!H102</f>
        <v>0</v>
      </c>
      <c r="O102" s="71">
        <f t="shared" si="5"/>
        <v>0</v>
      </c>
      <c r="P102" s="59">
        <f>'Grunddaten Umlage § 4_Plan'!I102</f>
        <v>0</v>
      </c>
      <c r="Q102" s="59">
        <f>'Grunddaten Umlage § 4_IST'!I102</f>
        <v>0</v>
      </c>
      <c r="R102" s="74">
        <f t="shared" si="6"/>
        <v>0</v>
      </c>
      <c r="S102" s="59" cm="1">
        <f t="array" ref="S102">_xlfn.IFS((F102&gt;0)*AND(I102&gt;0),O102+R102,(F102=0)*AND(I102=0),L102,(F102=0)*AND(I102&gt;0),L102+O102+R102,(F102&gt;0)*AND(I102=0),L102+O102+R102)</f>
        <v>-4032.3472784111559</v>
      </c>
      <c r="U102" s="69">
        <f>IF('Grunddaten Umlage § 4_Plan'!D102&gt;0,'Grunddaten Umlage § 4_Plan'!F102,0)</f>
        <v>0</v>
      </c>
      <c r="V102" s="69">
        <f>IF('Grunddaten Umlage § 4_IST'!D102&gt;0,'Grunddaten Umlage § 4_IST'!F102,0)</f>
        <v>0</v>
      </c>
      <c r="W102" s="59">
        <f t="shared" si="7"/>
        <v>0</v>
      </c>
    </row>
    <row r="103" spans="1:23" s="13" customFormat="1" x14ac:dyDescent="0.25">
      <c r="A103" s="57">
        <v>61206</v>
      </c>
      <c r="B103" s="58" t="s">
        <v>105</v>
      </c>
      <c r="C103" s="58" t="s">
        <v>102</v>
      </c>
      <c r="D103" s="59">
        <f>Finanzkraft!H103</f>
        <v>1561612.86</v>
      </c>
      <c r="E103" s="60">
        <f>'landesw Umlage § 4_IST'!E103</f>
        <v>7.3890888954224686E-4</v>
      </c>
      <c r="F103" s="59">
        <f>'Grunddaten Umlage § 4_Plan'!D103</f>
        <v>0</v>
      </c>
      <c r="G103" s="59">
        <f>'Grunddaten Umlage § 4_Plan'!E103</f>
        <v>0</v>
      </c>
      <c r="H103" s="59">
        <f>'Grunddaten Umlage § 4_IST'!D103</f>
        <v>0</v>
      </c>
      <c r="I103" s="59">
        <f>'Grunddaten Umlage § 4_IST'!E103</f>
        <v>0</v>
      </c>
      <c r="J103" s="61">
        <f>'Grunddaten Umlage § 4_Plan'!J103</f>
        <v>3017.4474180730917</v>
      </c>
      <c r="K103" s="61">
        <f>'Grunddaten Umlage § 4_IST'!J103</f>
        <v>6226.706472740766</v>
      </c>
      <c r="L103" s="74">
        <f t="shared" si="4"/>
        <v>-3209.2590546676743</v>
      </c>
      <c r="M103" s="61">
        <f>'Grunddaten Umlage § 4_Plan'!H103</f>
        <v>0</v>
      </c>
      <c r="N103" s="61">
        <f>'Grunddaten Umlage § 4_IST'!H103</f>
        <v>0</v>
      </c>
      <c r="O103" s="71">
        <f t="shared" si="5"/>
        <v>0</v>
      </c>
      <c r="P103" s="59">
        <f>'Grunddaten Umlage § 4_Plan'!I103</f>
        <v>0</v>
      </c>
      <c r="Q103" s="59">
        <f>'Grunddaten Umlage § 4_IST'!I103</f>
        <v>0</v>
      </c>
      <c r="R103" s="74">
        <f t="shared" si="6"/>
        <v>0</v>
      </c>
      <c r="S103" s="59" cm="1">
        <f t="array" ref="S103">_xlfn.IFS((F103&gt;0)*AND(I103&gt;0),O103+R103,(F103=0)*AND(I103=0),L103,(F103=0)*AND(I103&gt;0),L103+O103+R103,(F103&gt;0)*AND(I103=0),L103+O103+R103)</f>
        <v>-3209.2590546676743</v>
      </c>
      <c r="U103" s="69">
        <f>IF('Grunddaten Umlage § 4_Plan'!D103&gt;0,'Grunddaten Umlage § 4_Plan'!F103,0)</f>
        <v>0</v>
      </c>
      <c r="V103" s="69">
        <f>IF('Grunddaten Umlage § 4_IST'!D103&gt;0,'Grunddaten Umlage § 4_IST'!F103,0)</f>
        <v>0</v>
      </c>
      <c r="W103" s="59">
        <f t="shared" si="7"/>
        <v>0</v>
      </c>
    </row>
    <row r="104" spans="1:23" s="13" customFormat="1" x14ac:dyDescent="0.25">
      <c r="A104" s="57">
        <v>61207</v>
      </c>
      <c r="B104" s="58" t="s">
        <v>106</v>
      </c>
      <c r="C104" s="58" t="s">
        <v>102</v>
      </c>
      <c r="D104" s="59">
        <f>Finanzkraft!H104</f>
        <v>7472826.9199999999</v>
      </c>
      <c r="E104" s="60">
        <f>'landesw Umlage § 4_IST'!E104</f>
        <v>3.5359200622865055E-3</v>
      </c>
      <c r="F104" s="59">
        <f>'Grunddaten Umlage § 4_Plan'!D104</f>
        <v>83544.548640000008</v>
      </c>
      <c r="G104" s="59">
        <f>'Grunddaten Umlage § 4_Plan'!E104</f>
        <v>33417.819456000005</v>
      </c>
      <c r="H104" s="59">
        <f>'Grunddaten Umlage § 4_IST'!D104</f>
        <v>192929.27000000002</v>
      </c>
      <c r="I104" s="59">
        <f>'Grunddaten Umlage § 4_IST'!E104</f>
        <v>77171.708000000013</v>
      </c>
      <c r="J104" s="61">
        <f>'Grunddaten Umlage § 4_Plan'!J104</f>
        <v>0</v>
      </c>
      <c r="K104" s="61">
        <f>'Grunddaten Umlage § 4_IST'!J104</f>
        <v>0</v>
      </c>
      <c r="L104" s="74">
        <f t="shared" si="4"/>
        <v>0</v>
      </c>
      <c r="M104" s="61">
        <f>'Grunddaten Umlage § 4_Plan'!H104</f>
        <v>69018.776739508306</v>
      </c>
      <c r="N104" s="61">
        <f>'Grunddaten Umlage § 4_IST'!H104</f>
        <v>163132.4484289767</v>
      </c>
      <c r="O104" s="71">
        <f t="shared" si="5"/>
        <v>94113.671689468392</v>
      </c>
      <c r="P104" s="59">
        <f>'Grunddaten Umlage § 4_Plan'!I104</f>
        <v>0</v>
      </c>
      <c r="Q104" s="59">
        <f>'Grunddaten Umlage § 4_IST'!I104</f>
        <v>0</v>
      </c>
      <c r="R104" s="74">
        <f t="shared" si="6"/>
        <v>0</v>
      </c>
      <c r="S104" s="59" cm="1">
        <f t="array" ref="S104">_xlfn.IFS((F104&gt;0)*AND(I104&gt;0),O104+R104,(F104=0)*AND(I104=0),L104,(F104=0)*AND(I104&gt;0),L104+O104+R104,(F104&gt;0)*AND(I104=0),L104+O104+R104)</f>
        <v>94113.671689468392</v>
      </c>
      <c r="U104" s="69">
        <f>IF('Grunddaten Umlage § 4_Plan'!D104&gt;0,'Grunddaten Umlage § 4_Plan'!F104,0)</f>
        <v>14525.7719004917</v>
      </c>
      <c r="V104" s="69">
        <f>IF('Grunddaten Umlage § 4_IST'!D104&gt;0,'Grunddaten Umlage § 4_IST'!F104,0)</f>
        <v>29796.821571023327</v>
      </c>
      <c r="W104" s="59">
        <f t="shared" si="7"/>
        <v>15271.049670531627</v>
      </c>
    </row>
    <row r="105" spans="1:23" s="13" customFormat="1" x14ac:dyDescent="0.25">
      <c r="A105" s="57">
        <v>61213</v>
      </c>
      <c r="B105" s="58" t="s">
        <v>107</v>
      </c>
      <c r="C105" s="58" t="s">
        <v>102</v>
      </c>
      <c r="D105" s="59">
        <f>Finanzkraft!H105</f>
        <v>4743350.25</v>
      </c>
      <c r="E105" s="60">
        <f>'landesw Umlage § 4_IST'!E105</f>
        <v>2.2444126554755951E-3</v>
      </c>
      <c r="F105" s="59">
        <f>'Grunddaten Umlage § 4_Plan'!D105</f>
        <v>256649.4216</v>
      </c>
      <c r="G105" s="59">
        <f>'Grunddaten Umlage § 4_Plan'!E105</f>
        <v>102659.76864000001</v>
      </c>
      <c r="H105" s="59">
        <f>'Grunddaten Umlage § 4_IST'!D105</f>
        <v>464564.42000000004</v>
      </c>
      <c r="I105" s="59">
        <f>'Grunddaten Umlage § 4_IST'!E105</f>
        <v>185825.76800000004</v>
      </c>
      <c r="J105" s="61">
        <f>'Grunddaten Umlage § 4_Plan'!J105</f>
        <v>0</v>
      </c>
      <c r="K105" s="61">
        <f>'Grunddaten Umlage § 4_IST'!J105</f>
        <v>0</v>
      </c>
      <c r="L105" s="74">
        <f t="shared" si="4"/>
        <v>0</v>
      </c>
      <c r="M105" s="61">
        <f>'Grunddaten Umlage § 4_Plan'!H105</f>
        <v>246644.40022122674</v>
      </c>
      <c r="N105" s="61">
        <f>'Grunddaten Umlage § 4_IST'!H105</f>
        <v>445650.99372086994</v>
      </c>
      <c r="O105" s="71">
        <f t="shared" si="5"/>
        <v>199006.5934996432</v>
      </c>
      <c r="P105" s="59">
        <f>'Grunddaten Umlage § 4_Plan'!I105</f>
        <v>0</v>
      </c>
      <c r="Q105" s="59">
        <f>'Grunddaten Umlage § 4_IST'!I105</f>
        <v>0</v>
      </c>
      <c r="R105" s="74">
        <f t="shared" si="6"/>
        <v>0</v>
      </c>
      <c r="S105" s="59" cm="1">
        <f t="array" ref="S105">_xlfn.IFS((F105&gt;0)*AND(I105&gt;0),O105+R105,(F105=0)*AND(I105=0),L105,(F105=0)*AND(I105&gt;0),L105+O105+R105,(F105&gt;0)*AND(I105=0),L105+O105+R105)</f>
        <v>199006.5934996432</v>
      </c>
      <c r="U105" s="69">
        <f>IF('Grunddaten Umlage § 4_Plan'!D105&gt;0,'Grunddaten Umlage § 4_Plan'!F105,0)</f>
        <v>10005.021378773265</v>
      </c>
      <c r="V105" s="69">
        <f>IF('Grunddaten Umlage § 4_IST'!D105&gt;0,'Grunddaten Umlage § 4_IST'!F105,0)</f>
        <v>18913.426279130108</v>
      </c>
      <c r="W105" s="59">
        <f t="shared" si="7"/>
        <v>8908.4049003568434</v>
      </c>
    </row>
    <row r="106" spans="1:23" s="13" customFormat="1" x14ac:dyDescent="0.25">
      <c r="A106" s="57">
        <v>61215</v>
      </c>
      <c r="B106" s="58" t="s">
        <v>108</v>
      </c>
      <c r="C106" s="58" t="s">
        <v>102</v>
      </c>
      <c r="D106" s="59">
        <f>Finanzkraft!H106</f>
        <v>1937977.69</v>
      </c>
      <c r="E106" s="60">
        <f>'landesw Umlage § 4_IST'!E106</f>
        <v>9.1699356450967529E-4</v>
      </c>
      <c r="F106" s="59">
        <f>'Grunddaten Umlage § 4_Plan'!D106</f>
        <v>30965.296739999998</v>
      </c>
      <c r="G106" s="59">
        <f>'Grunddaten Umlage § 4_Plan'!E106</f>
        <v>12386.118696</v>
      </c>
      <c r="H106" s="59">
        <f>'Grunddaten Umlage § 4_IST'!D106</f>
        <v>15815.37</v>
      </c>
      <c r="I106" s="59">
        <f>'Grunddaten Umlage § 4_IST'!E106</f>
        <v>6326.148000000001</v>
      </c>
      <c r="J106" s="61">
        <f>'Grunddaten Umlage § 4_Plan'!J106</f>
        <v>0</v>
      </c>
      <c r="K106" s="61">
        <f>'Grunddaten Umlage § 4_IST'!J106</f>
        <v>0</v>
      </c>
      <c r="L106" s="74">
        <f t="shared" si="4"/>
        <v>0</v>
      </c>
      <c r="M106" s="61">
        <f>'Grunddaten Umlage § 4_Plan'!H106</f>
        <v>27192.351066213738</v>
      </c>
      <c r="N106" s="61">
        <f>'Grunddaten Umlage § 4_IST'!H106</f>
        <v>8087.9629483251092</v>
      </c>
      <c r="O106" s="71">
        <f t="shared" si="5"/>
        <v>-19104.388117888629</v>
      </c>
      <c r="P106" s="59">
        <f>'Grunddaten Umlage § 4_Plan'!I106</f>
        <v>0</v>
      </c>
      <c r="Q106" s="59">
        <f>'Grunddaten Umlage § 4_IST'!I106</f>
        <v>0</v>
      </c>
      <c r="R106" s="74">
        <f t="shared" si="6"/>
        <v>0</v>
      </c>
      <c r="S106" s="59" cm="1">
        <f t="array" ref="S106">_xlfn.IFS((F106&gt;0)*AND(I106&gt;0),O106+R106,(F106=0)*AND(I106=0),L106,(F106=0)*AND(I106&gt;0),L106+O106+R106,(F106&gt;0)*AND(I106=0),L106+O106+R106)</f>
        <v>-19104.388117888629</v>
      </c>
      <c r="U106" s="69">
        <f>IF('Grunddaten Umlage § 4_Plan'!D106&gt;0,'Grunddaten Umlage § 4_Plan'!F106,0)</f>
        <v>3772.9456737862592</v>
      </c>
      <c r="V106" s="69">
        <f>IF('Grunddaten Umlage § 4_IST'!D106&gt;0,'Grunddaten Umlage § 4_IST'!F106,0)</f>
        <v>7727.4070516748916</v>
      </c>
      <c r="W106" s="59">
        <f t="shared" si="7"/>
        <v>3954.4613778886323</v>
      </c>
    </row>
    <row r="107" spans="1:23" s="13" customFormat="1" x14ac:dyDescent="0.25">
      <c r="A107" s="57">
        <v>61217</v>
      </c>
      <c r="B107" s="58" t="s">
        <v>109</v>
      </c>
      <c r="C107" s="58" t="s">
        <v>102</v>
      </c>
      <c r="D107" s="59">
        <f>Finanzkraft!H107</f>
        <v>4259888</v>
      </c>
      <c r="E107" s="60">
        <f>'landesw Umlage § 4_IST'!E107</f>
        <v>2.0156526577620156E-3</v>
      </c>
      <c r="F107" s="59">
        <f>'Grunddaten Umlage § 4_Plan'!D107</f>
        <v>0</v>
      </c>
      <c r="G107" s="59">
        <f>'Grunddaten Umlage § 4_Plan'!E107</f>
        <v>0</v>
      </c>
      <c r="H107" s="59">
        <f>'Grunddaten Umlage § 4_IST'!D107</f>
        <v>56000.380000000005</v>
      </c>
      <c r="I107" s="59">
        <f>'Grunddaten Umlage § 4_IST'!E107</f>
        <v>22400.152000000002</v>
      </c>
      <c r="J107" s="61">
        <f>'Grunddaten Umlage § 4_Plan'!J107</f>
        <v>8375.2292597367814</v>
      </c>
      <c r="K107" s="61">
        <f>'Grunddaten Umlage § 4_IST'!J107</f>
        <v>0</v>
      </c>
      <c r="L107" s="74">
        <f t="shared" si="4"/>
        <v>8375.2292597367814</v>
      </c>
      <c r="M107" s="61">
        <f>'Grunddaten Umlage § 4_Plan'!H107</f>
        <v>0</v>
      </c>
      <c r="N107" s="61">
        <f>'Grunddaten Umlage § 4_IST'!H107</f>
        <v>39014.689844534252</v>
      </c>
      <c r="O107" s="71">
        <f t="shared" si="5"/>
        <v>39014.689844534252</v>
      </c>
      <c r="P107" s="59">
        <f>'Grunddaten Umlage § 4_Plan'!I107</f>
        <v>0</v>
      </c>
      <c r="Q107" s="59">
        <f>'Grunddaten Umlage § 4_IST'!I107</f>
        <v>0</v>
      </c>
      <c r="R107" s="74">
        <f t="shared" si="6"/>
        <v>0</v>
      </c>
      <c r="S107" s="59" cm="1">
        <f t="array" ref="S107">_xlfn.IFS((F107&gt;0)*AND(I107&gt;0),O107+R107,(F107=0)*AND(I107=0),L107,(F107=0)*AND(I107&gt;0),L107+O107+R107,(F107&gt;0)*AND(I107=0),L107+O107+R107)</f>
        <v>47389.91910427103</v>
      </c>
      <c r="U107" s="69">
        <f>IF('Grunddaten Umlage § 4_Plan'!D107&gt;0,'Grunddaten Umlage § 4_Plan'!F107,0)</f>
        <v>0</v>
      </c>
      <c r="V107" s="69">
        <f>IF('Grunddaten Umlage § 4_IST'!D107&gt;0,'Grunddaten Umlage § 4_IST'!F107,0)</f>
        <v>16985.690155465749</v>
      </c>
      <c r="W107" s="59">
        <f t="shared" si="7"/>
        <v>16985.690155465749</v>
      </c>
    </row>
    <row r="108" spans="1:23" s="13" customFormat="1" x14ac:dyDescent="0.25">
      <c r="A108" s="57">
        <v>61222</v>
      </c>
      <c r="B108" s="58" t="s">
        <v>110</v>
      </c>
      <c r="C108" s="58" t="s">
        <v>102</v>
      </c>
      <c r="D108" s="59">
        <f>Finanzkraft!H108</f>
        <v>2155782.2599999998</v>
      </c>
      <c r="E108" s="60">
        <f>'landesw Umlage § 4_IST'!E108</f>
        <v>1.0200522271771476E-3</v>
      </c>
      <c r="F108" s="59">
        <f>'Grunddaten Umlage § 4_Plan'!D108</f>
        <v>0</v>
      </c>
      <c r="G108" s="59">
        <f>'Grunddaten Umlage § 4_Plan'!E108</f>
        <v>0</v>
      </c>
      <c r="H108" s="59">
        <f>'Grunddaten Umlage § 4_IST'!D108</f>
        <v>0</v>
      </c>
      <c r="I108" s="59">
        <f>'Grunddaten Umlage § 4_IST'!E108</f>
        <v>0</v>
      </c>
      <c r="J108" s="61">
        <f>'Grunddaten Umlage § 4_Plan'!J108</f>
        <v>4155.635819578185</v>
      </c>
      <c r="K108" s="61">
        <f>'Grunddaten Umlage § 4_IST'!J108</f>
        <v>8595.8714198612033</v>
      </c>
      <c r="L108" s="74">
        <f t="shared" si="4"/>
        <v>-4440.2356002830184</v>
      </c>
      <c r="M108" s="61">
        <f>'Grunddaten Umlage § 4_Plan'!H108</f>
        <v>0</v>
      </c>
      <c r="N108" s="61">
        <f>'Grunddaten Umlage § 4_IST'!H108</f>
        <v>0</v>
      </c>
      <c r="O108" s="71">
        <f t="shared" si="5"/>
        <v>0</v>
      </c>
      <c r="P108" s="59">
        <f>'Grunddaten Umlage § 4_Plan'!I108</f>
        <v>0</v>
      </c>
      <c r="Q108" s="59">
        <f>'Grunddaten Umlage § 4_IST'!I108</f>
        <v>0</v>
      </c>
      <c r="R108" s="74">
        <f t="shared" si="6"/>
        <v>0</v>
      </c>
      <c r="S108" s="59" cm="1">
        <f t="array" ref="S108">_xlfn.IFS((F108&gt;0)*AND(I108&gt;0),O108+R108,(F108=0)*AND(I108=0),L108,(F108=0)*AND(I108&gt;0),L108+O108+R108,(F108&gt;0)*AND(I108=0),L108+O108+R108)</f>
        <v>-4440.2356002830184</v>
      </c>
      <c r="U108" s="69">
        <f>IF('Grunddaten Umlage § 4_Plan'!D108&gt;0,'Grunddaten Umlage § 4_Plan'!F108,0)</f>
        <v>0</v>
      </c>
      <c r="V108" s="69">
        <f>IF('Grunddaten Umlage § 4_IST'!D108&gt;0,'Grunddaten Umlage § 4_IST'!F108,0)</f>
        <v>0</v>
      </c>
      <c r="W108" s="59">
        <f t="shared" si="7"/>
        <v>0</v>
      </c>
    </row>
    <row r="109" spans="1:23" s="13" customFormat="1" x14ac:dyDescent="0.25">
      <c r="A109" s="57">
        <v>61236</v>
      </c>
      <c r="B109" s="58" t="s">
        <v>111</v>
      </c>
      <c r="C109" s="58" t="s">
        <v>102</v>
      </c>
      <c r="D109" s="59">
        <f>Finanzkraft!H109</f>
        <v>4802245</v>
      </c>
      <c r="E109" s="60">
        <f>'landesw Umlage § 4_IST'!E109</f>
        <v>2.2722799044186965E-3</v>
      </c>
      <c r="F109" s="59">
        <f>'Grunddaten Umlage § 4_Plan'!D109</f>
        <v>0</v>
      </c>
      <c r="G109" s="59">
        <f>'Grunddaten Umlage § 4_Plan'!E109</f>
        <v>0</v>
      </c>
      <c r="H109" s="59">
        <f>'Grunddaten Umlage § 4_IST'!D109</f>
        <v>5675.6</v>
      </c>
      <c r="I109" s="59">
        <f>'Grunddaten Umlage § 4_IST'!E109</f>
        <v>2270.2400000000002</v>
      </c>
      <c r="J109" s="61">
        <f>'Grunddaten Umlage § 4_Plan'!J109</f>
        <v>9323.3580999516125</v>
      </c>
      <c r="K109" s="61">
        <f>'Grunddaten Umlage § 4_IST'!J109</f>
        <v>0</v>
      </c>
      <c r="L109" s="74">
        <f t="shared" si="4"/>
        <v>9323.3580999516125</v>
      </c>
      <c r="M109" s="61">
        <f>'Grunddaten Umlage § 4_Plan'!H109</f>
        <v>0</v>
      </c>
      <c r="N109" s="61">
        <f>'Grunddaten Umlage § 4_IST'!H109</f>
        <v>0</v>
      </c>
      <c r="O109" s="71">
        <f t="shared" si="5"/>
        <v>0</v>
      </c>
      <c r="P109" s="59">
        <f>'Grunddaten Umlage § 4_Plan'!I109</f>
        <v>0</v>
      </c>
      <c r="Q109" s="59">
        <f>'Grunddaten Umlage § 4_IST'!I109</f>
        <v>-13472.660616390529</v>
      </c>
      <c r="R109" s="74">
        <f t="shared" si="6"/>
        <v>-13472.660616390529</v>
      </c>
      <c r="S109" s="59" cm="1">
        <f t="array" ref="S109">_xlfn.IFS((F109&gt;0)*AND(I109&gt;0),O109+R109,(F109=0)*AND(I109=0),L109,(F109=0)*AND(I109&gt;0),L109+O109+R109,(F109&gt;0)*AND(I109=0),L109+O109+R109)</f>
        <v>-4149.3025164389164</v>
      </c>
      <c r="U109" s="69">
        <f>IF('Grunddaten Umlage § 4_Plan'!D109&gt;0,'Grunddaten Umlage § 4_Plan'!F109,0)</f>
        <v>0</v>
      </c>
      <c r="V109" s="69">
        <f>IF('Grunddaten Umlage § 4_IST'!D109&gt;0,'Grunddaten Umlage § 4_IST'!F109,0)</f>
        <v>19148.260616390529</v>
      </c>
      <c r="W109" s="59">
        <f t="shared" si="7"/>
        <v>19148.260616390529</v>
      </c>
    </row>
    <row r="110" spans="1:23" s="13" customFormat="1" x14ac:dyDescent="0.25">
      <c r="A110" s="57">
        <v>61243</v>
      </c>
      <c r="B110" s="58" t="s">
        <v>112</v>
      </c>
      <c r="C110" s="58" t="s">
        <v>102</v>
      </c>
      <c r="D110" s="59">
        <f>Finanzkraft!H110</f>
        <v>1966900.32</v>
      </c>
      <c r="E110" s="60">
        <f>'landesw Umlage § 4_IST'!E110</f>
        <v>9.306788952106157E-4</v>
      </c>
      <c r="F110" s="59">
        <f>'Grunddaten Umlage § 4_Plan'!D110</f>
        <v>0</v>
      </c>
      <c r="G110" s="59">
        <f>'Grunddaten Umlage § 4_Plan'!E110</f>
        <v>0</v>
      </c>
      <c r="H110" s="59">
        <f>'Grunddaten Umlage § 4_IST'!D110</f>
        <v>3508.35</v>
      </c>
      <c r="I110" s="59">
        <f>'Grunddaten Umlage § 4_IST'!E110</f>
        <v>1403.3400000000001</v>
      </c>
      <c r="J110" s="61">
        <f>'Grunddaten Umlage § 4_Plan'!J110</f>
        <v>3807.1347286502269</v>
      </c>
      <c r="K110" s="61">
        <f>'Grunddaten Umlage § 4_IST'!J110</f>
        <v>0</v>
      </c>
      <c r="L110" s="74">
        <f t="shared" si="4"/>
        <v>3807.1347286502269</v>
      </c>
      <c r="M110" s="61">
        <f>'Grunddaten Umlage § 4_Plan'!H110</f>
        <v>0</v>
      </c>
      <c r="N110" s="61">
        <f>'Grunddaten Umlage § 4_IST'!H110</f>
        <v>0</v>
      </c>
      <c r="O110" s="71">
        <f t="shared" si="5"/>
        <v>0</v>
      </c>
      <c r="P110" s="59">
        <f>'Grunddaten Umlage § 4_Plan'!I110</f>
        <v>0</v>
      </c>
      <c r="Q110" s="59">
        <f>'Grunddaten Umlage § 4_IST'!I110</f>
        <v>-4334.3818751587914</v>
      </c>
      <c r="R110" s="74">
        <f t="shared" si="6"/>
        <v>-4334.3818751587914</v>
      </c>
      <c r="S110" s="59" cm="1">
        <f t="array" ref="S110">_xlfn.IFS((F110&gt;0)*AND(I110&gt;0),O110+R110,(F110=0)*AND(I110=0),L110,(F110=0)*AND(I110&gt;0),L110+O110+R110,(F110&gt;0)*AND(I110=0),L110+O110+R110)</f>
        <v>-527.24714650856458</v>
      </c>
      <c r="U110" s="69">
        <f>IF('Grunddaten Umlage § 4_Plan'!D110&gt;0,'Grunddaten Umlage § 4_Plan'!F110,0)</f>
        <v>0</v>
      </c>
      <c r="V110" s="69">
        <f>IF('Grunddaten Umlage § 4_IST'!D110&gt;0,'Grunddaten Umlage § 4_IST'!F110,0)</f>
        <v>7842.7318751587909</v>
      </c>
      <c r="W110" s="59">
        <f t="shared" si="7"/>
        <v>7842.7318751587909</v>
      </c>
    </row>
    <row r="111" spans="1:23" s="13" customFormat="1" x14ac:dyDescent="0.25">
      <c r="A111" s="57">
        <v>61247</v>
      </c>
      <c r="B111" s="58" t="s">
        <v>113</v>
      </c>
      <c r="C111" s="58" t="s">
        <v>102</v>
      </c>
      <c r="D111" s="59">
        <f>Finanzkraft!H111</f>
        <v>4968290.34</v>
      </c>
      <c r="E111" s="60">
        <f>'landesw Umlage § 4_IST'!E111</f>
        <v>2.3508476345749816E-3</v>
      </c>
      <c r="F111" s="59">
        <f>'Grunddaten Umlage § 4_Plan'!D111</f>
        <v>0</v>
      </c>
      <c r="G111" s="59">
        <f>'Grunddaten Umlage § 4_Plan'!E111</f>
        <v>0</v>
      </c>
      <c r="H111" s="59">
        <f>'Grunddaten Umlage § 4_IST'!D111</f>
        <v>26248.82</v>
      </c>
      <c r="I111" s="59">
        <f>'Grunddaten Umlage § 4_IST'!E111</f>
        <v>10499.528</v>
      </c>
      <c r="J111" s="61">
        <f>'Grunddaten Umlage § 4_Plan'!J111</f>
        <v>9590.5207616625976</v>
      </c>
      <c r="K111" s="61">
        <f>'Grunddaten Umlage § 4_IST'!J111</f>
        <v>0</v>
      </c>
      <c r="L111" s="74">
        <f t="shared" si="4"/>
        <v>9590.5207616625976</v>
      </c>
      <c r="M111" s="61">
        <f>'Grunddaten Umlage § 4_Plan'!H111</f>
        <v>0</v>
      </c>
      <c r="N111" s="61">
        <f>'Grunddaten Umlage § 4_IST'!H111</f>
        <v>6438.477493898059</v>
      </c>
      <c r="O111" s="71">
        <f t="shared" si="5"/>
        <v>6438.477493898059</v>
      </c>
      <c r="P111" s="59">
        <f>'Grunddaten Umlage § 4_Plan'!I111</f>
        <v>0</v>
      </c>
      <c r="Q111" s="59">
        <f>'Grunddaten Umlage § 4_IST'!I111</f>
        <v>0</v>
      </c>
      <c r="R111" s="74">
        <f t="shared" si="6"/>
        <v>0</v>
      </c>
      <c r="S111" s="59" cm="1">
        <f t="array" ref="S111">_xlfn.IFS((F111&gt;0)*AND(I111&gt;0),O111+R111,(F111=0)*AND(I111=0),L111,(F111=0)*AND(I111&gt;0),L111+O111+R111,(F111&gt;0)*AND(I111=0),L111+O111+R111)</f>
        <v>16028.998255560657</v>
      </c>
      <c r="U111" s="69">
        <f>IF('Grunddaten Umlage § 4_Plan'!D111&gt;0,'Grunddaten Umlage § 4_Plan'!F111,0)</f>
        <v>0</v>
      </c>
      <c r="V111" s="69">
        <f>IF('Grunddaten Umlage § 4_IST'!D111&gt;0,'Grunddaten Umlage § 4_IST'!F111,0)</f>
        <v>19810.342506101941</v>
      </c>
      <c r="W111" s="59">
        <f t="shared" si="7"/>
        <v>19810.342506101941</v>
      </c>
    </row>
    <row r="112" spans="1:23" s="13" customFormat="1" x14ac:dyDescent="0.25">
      <c r="A112" s="57">
        <v>61251</v>
      </c>
      <c r="B112" s="58" t="s">
        <v>114</v>
      </c>
      <c r="C112" s="58" t="s">
        <v>102</v>
      </c>
      <c r="D112" s="59">
        <f>Finanzkraft!H112</f>
        <v>707180.33</v>
      </c>
      <c r="E112" s="60">
        <f>'landesw Umlage § 4_IST'!E112</f>
        <v>3.3461675792450862E-4</v>
      </c>
      <c r="F112" s="59">
        <f>'Grunddaten Umlage § 4_Plan'!D112</f>
        <v>0</v>
      </c>
      <c r="G112" s="59">
        <f>'Grunddaten Umlage § 4_Plan'!E112</f>
        <v>0</v>
      </c>
      <c r="H112" s="59">
        <f>'Grunddaten Umlage § 4_IST'!D112</f>
        <v>0</v>
      </c>
      <c r="I112" s="59">
        <f>'Grunddaten Umlage § 4_IST'!E112</f>
        <v>0</v>
      </c>
      <c r="J112" s="61">
        <f>'Grunddaten Umlage § 4_Plan'!J112</f>
        <v>1364.8763584492995</v>
      </c>
      <c r="K112" s="61">
        <f>'Grunddaten Umlage § 4_IST'!J112</f>
        <v>2819.7797616791845</v>
      </c>
      <c r="L112" s="74">
        <f t="shared" si="4"/>
        <v>-1454.903403229885</v>
      </c>
      <c r="M112" s="61">
        <f>'Grunddaten Umlage § 4_Plan'!H112</f>
        <v>0</v>
      </c>
      <c r="N112" s="61">
        <f>'Grunddaten Umlage § 4_IST'!H112</f>
        <v>0</v>
      </c>
      <c r="O112" s="71">
        <f t="shared" si="5"/>
        <v>0</v>
      </c>
      <c r="P112" s="59">
        <f>'Grunddaten Umlage § 4_Plan'!I112</f>
        <v>0</v>
      </c>
      <c r="Q112" s="59">
        <f>'Grunddaten Umlage § 4_IST'!I112</f>
        <v>0</v>
      </c>
      <c r="R112" s="74">
        <f t="shared" si="6"/>
        <v>0</v>
      </c>
      <c r="S112" s="59" cm="1">
        <f t="array" ref="S112">_xlfn.IFS((F112&gt;0)*AND(I112&gt;0),O112+R112,(F112=0)*AND(I112=0),L112,(F112=0)*AND(I112&gt;0),L112+O112+R112,(F112&gt;0)*AND(I112=0),L112+O112+R112)</f>
        <v>-1454.903403229885</v>
      </c>
      <c r="U112" s="69">
        <f>IF('Grunddaten Umlage § 4_Plan'!D112&gt;0,'Grunddaten Umlage § 4_Plan'!F112,0)</f>
        <v>0</v>
      </c>
      <c r="V112" s="69">
        <f>IF('Grunddaten Umlage § 4_IST'!D112&gt;0,'Grunddaten Umlage § 4_IST'!F112,0)</f>
        <v>0</v>
      </c>
      <c r="W112" s="59">
        <f t="shared" si="7"/>
        <v>0</v>
      </c>
    </row>
    <row r="113" spans="1:23" s="13" customFormat="1" x14ac:dyDescent="0.25">
      <c r="A113" s="57">
        <v>61252</v>
      </c>
      <c r="B113" s="58" t="s">
        <v>115</v>
      </c>
      <c r="C113" s="58" t="s">
        <v>102</v>
      </c>
      <c r="D113" s="59">
        <f>Finanzkraft!H113</f>
        <v>1490339.03</v>
      </c>
      <c r="E113" s="60">
        <f>'landesw Umlage § 4_IST'!E113</f>
        <v>7.0518422709375567E-4</v>
      </c>
      <c r="F113" s="59">
        <f>'Grunddaten Umlage § 4_Plan'!D113</f>
        <v>0</v>
      </c>
      <c r="G113" s="59">
        <f>'Grunddaten Umlage § 4_Plan'!E113</f>
        <v>0</v>
      </c>
      <c r="H113" s="59">
        <f>'Grunddaten Umlage § 4_IST'!D113</f>
        <v>2492.7800000000002</v>
      </c>
      <c r="I113" s="59">
        <f>'Grunddaten Umlage § 4_IST'!E113</f>
        <v>997.11200000000008</v>
      </c>
      <c r="J113" s="61">
        <f>'Grunddaten Umlage § 4_Plan'!J113</f>
        <v>2897.69639075336</v>
      </c>
      <c r="K113" s="61">
        <f>'Grunddaten Umlage § 4_IST'!J113</f>
        <v>0</v>
      </c>
      <c r="L113" s="74">
        <f t="shared" si="4"/>
        <v>2897.69639075336</v>
      </c>
      <c r="M113" s="61">
        <f>'Grunddaten Umlage § 4_Plan'!H113</f>
        <v>0</v>
      </c>
      <c r="N113" s="61">
        <f>'Grunddaten Umlage § 4_IST'!H113</f>
        <v>0</v>
      </c>
      <c r="O113" s="71">
        <f t="shared" si="5"/>
        <v>0</v>
      </c>
      <c r="P113" s="59">
        <f>'Grunddaten Umlage § 4_Plan'!I113</f>
        <v>0</v>
      </c>
      <c r="Q113" s="59">
        <f>'Grunddaten Umlage § 4_IST'!I113</f>
        <v>-3449.7323360467158</v>
      </c>
      <c r="R113" s="74">
        <f t="shared" si="6"/>
        <v>-3449.7323360467158</v>
      </c>
      <c r="S113" s="59" cm="1">
        <f t="array" ref="S113">_xlfn.IFS((F113&gt;0)*AND(I113&gt;0),O113+R113,(F113=0)*AND(I113=0),L113,(F113=0)*AND(I113&gt;0),L113+O113+R113,(F113&gt;0)*AND(I113=0),L113+O113+R113)</f>
        <v>-552.03594529335578</v>
      </c>
      <c r="U113" s="69">
        <f>IF('Grunddaten Umlage § 4_Plan'!D113&gt;0,'Grunddaten Umlage § 4_Plan'!F113,0)</f>
        <v>0</v>
      </c>
      <c r="V113" s="69">
        <f>IF('Grunddaten Umlage § 4_IST'!D113&gt;0,'Grunddaten Umlage § 4_IST'!F113,0)</f>
        <v>5942.512336046716</v>
      </c>
      <c r="W113" s="59">
        <f t="shared" si="7"/>
        <v>5942.512336046716</v>
      </c>
    </row>
    <row r="114" spans="1:23" s="13" customFormat="1" x14ac:dyDescent="0.25">
      <c r="A114" s="57">
        <v>61253</v>
      </c>
      <c r="B114" s="58" t="s">
        <v>116</v>
      </c>
      <c r="C114" s="58" t="s">
        <v>102</v>
      </c>
      <c r="D114" s="59">
        <f>Finanzkraft!H114</f>
        <v>6782686.3499999996</v>
      </c>
      <c r="E114" s="60">
        <f>'landesw Umlage § 4_IST'!E114</f>
        <v>3.2093660134124759E-3</v>
      </c>
      <c r="F114" s="59">
        <f>'Grunddaten Umlage § 4_Plan'!D114</f>
        <v>0</v>
      </c>
      <c r="G114" s="59">
        <f>'Grunddaten Umlage § 4_Plan'!E114</f>
        <v>0</v>
      </c>
      <c r="H114" s="59">
        <f>'Grunddaten Umlage § 4_IST'!D114</f>
        <v>32606.54</v>
      </c>
      <c r="I114" s="59">
        <f>'Grunddaten Umlage § 4_IST'!E114</f>
        <v>13042.616000000002</v>
      </c>
      <c r="J114" s="61">
        <f>'Grunddaten Umlage § 4_Plan'!J114</f>
        <v>13142.117490093631</v>
      </c>
      <c r="K114" s="61">
        <f>'Grunddaten Umlage § 4_IST'!J114</f>
        <v>0</v>
      </c>
      <c r="L114" s="74">
        <f t="shared" si="4"/>
        <v>13142.117490093631</v>
      </c>
      <c r="M114" s="61">
        <f>'Grunddaten Umlage § 4_Plan'!H114</f>
        <v>0</v>
      </c>
      <c r="N114" s="61">
        <f>'Grunddaten Umlage § 4_IST'!H114</f>
        <v>5561.5546006639379</v>
      </c>
      <c r="O114" s="71">
        <f t="shared" si="5"/>
        <v>5561.5546006639379</v>
      </c>
      <c r="P114" s="59">
        <f>'Grunddaten Umlage § 4_Plan'!I114</f>
        <v>0</v>
      </c>
      <c r="Q114" s="59">
        <f>'Grunddaten Umlage § 4_IST'!I114</f>
        <v>0</v>
      </c>
      <c r="R114" s="74">
        <f t="shared" si="6"/>
        <v>0</v>
      </c>
      <c r="S114" s="59" cm="1">
        <f t="array" ref="S114">_xlfn.IFS((F114&gt;0)*AND(I114&gt;0),O114+R114,(F114=0)*AND(I114=0),L114,(F114=0)*AND(I114&gt;0),L114+O114+R114,(F114&gt;0)*AND(I114=0),L114+O114+R114)</f>
        <v>18703.672090757569</v>
      </c>
      <c r="U114" s="69">
        <f>IF('Grunddaten Umlage § 4_Plan'!D114&gt;0,'Grunddaten Umlage § 4_Plan'!F114,0)</f>
        <v>0</v>
      </c>
      <c r="V114" s="69">
        <f>IF('Grunddaten Umlage § 4_IST'!D114&gt;0,'Grunddaten Umlage § 4_IST'!F114,0)</f>
        <v>27044.985399336063</v>
      </c>
      <c r="W114" s="59">
        <f t="shared" si="7"/>
        <v>27044.985399336063</v>
      </c>
    </row>
    <row r="115" spans="1:23" s="13" customFormat="1" x14ac:dyDescent="0.25">
      <c r="A115" s="57">
        <v>61254</v>
      </c>
      <c r="B115" s="58" t="s">
        <v>117</v>
      </c>
      <c r="C115" s="58" t="s">
        <v>102</v>
      </c>
      <c r="D115" s="59">
        <f>Finanzkraft!H115</f>
        <v>1768640.19</v>
      </c>
      <c r="E115" s="60">
        <f>'landesw Umlage § 4_IST'!E115</f>
        <v>8.3686808188342425E-4</v>
      </c>
      <c r="F115" s="59">
        <f>'Grunddaten Umlage § 4_Plan'!D115</f>
        <v>0</v>
      </c>
      <c r="G115" s="59">
        <f>'Grunddaten Umlage § 4_Plan'!E115</f>
        <v>0</v>
      </c>
      <c r="H115" s="59">
        <f>'Grunddaten Umlage § 4_IST'!D115</f>
        <v>0</v>
      </c>
      <c r="I115" s="59">
        <f>'Grunddaten Umlage § 4_IST'!E115</f>
        <v>0</v>
      </c>
      <c r="J115" s="61">
        <f>'Grunddaten Umlage § 4_Plan'!J115</f>
        <v>3446.7901731195921</v>
      </c>
      <c r="K115" s="61">
        <f>'Grunddaten Umlage § 4_IST'!J115</f>
        <v>7052.1981478959233</v>
      </c>
      <c r="L115" s="74">
        <f t="shared" si="4"/>
        <v>-3605.4079747763312</v>
      </c>
      <c r="M115" s="61">
        <f>'Grunddaten Umlage § 4_Plan'!H115</f>
        <v>0</v>
      </c>
      <c r="N115" s="61">
        <f>'Grunddaten Umlage § 4_IST'!H115</f>
        <v>0</v>
      </c>
      <c r="O115" s="71">
        <f t="shared" si="5"/>
        <v>0</v>
      </c>
      <c r="P115" s="59">
        <f>'Grunddaten Umlage § 4_Plan'!I115</f>
        <v>0</v>
      </c>
      <c r="Q115" s="59">
        <f>'Grunddaten Umlage § 4_IST'!I115</f>
        <v>0</v>
      </c>
      <c r="R115" s="74">
        <f t="shared" si="6"/>
        <v>0</v>
      </c>
      <c r="S115" s="59" cm="1">
        <f t="array" ref="S115">_xlfn.IFS((F115&gt;0)*AND(I115&gt;0),O115+R115,(F115=0)*AND(I115=0),L115,(F115=0)*AND(I115&gt;0),L115+O115+R115,(F115&gt;0)*AND(I115=0),L115+O115+R115)</f>
        <v>-3605.4079747763312</v>
      </c>
      <c r="U115" s="69">
        <f>IF('Grunddaten Umlage § 4_Plan'!D115&gt;0,'Grunddaten Umlage § 4_Plan'!F115,0)</f>
        <v>0</v>
      </c>
      <c r="V115" s="69">
        <f>IF('Grunddaten Umlage § 4_IST'!D115&gt;0,'Grunddaten Umlage § 4_IST'!F115,0)</f>
        <v>0</v>
      </c>
      <c r="W115" s="59">
        <f t="shared" si="7"/>
        <v>0</v>
      </c>
    </row>
    <row r="116" spans="1:23" s="13" customFormat="1" x14ac:dyDescent="0.25">
      <c r="A116" s="57">
        <v>61255</v>
      </c>
      <c r="B116" s="58" t="s">
        <v>118</v>
      </c>
      <c r="C116" s="58" t="s">
        <v>102</v>
      </c>
      <c r="D116" s="59">
        <f>Finanzkraft!H116</f>
        <v>7846021.9000000004</v>
      </c>
      <c r="E116" s="60">
        <f>'landesw Umlage § 4_IST'!E116</f>
        <v>3.7125048582483814E-3</v>
      </c>
      <c r="F116" s="59">
        <f>'Grunddaten Umlage § 4_Plan'!D116</f>
        <v>0</v>
      </c>
      <c r="G116" s="59">
        <f>'Grunddaten Umlage § 4_Plan'!E116</f>
        <v>0</v>
      </c>
      <c r="H116" s="59">
        <f>'Grunddaten Umlage § 4_IST'!D116</f>
        <v>6733.49</v>
      </c>
      <c r="I116" s="59">
        <f>'Grunddaten Umlage § 4_IST'!E116</f>
        <v>2693.3960000000002</v>
      </c>
      <c r="J116" s="61">
        <f>'Grunddaten Umlage § 4_Plan'!J116</f>
        <v>15344.589893116479</v>
      </c>
      <c r="K116" s="61">
        <f>'Grunddaten Umlage § 4_IST'!J116</f>
        <v>0</v>
      </c>
      <c r="L116" s="74">
        <f t="shared" si="4"/>
        <v>15344.589893116479</v>
      </c>
      <c r="M116" s="61">
        <f>'Grunddaten Umlage § 4_Plan'!H116</f>
        <v>0</v>
      </c>
      <c r="N116" s="61">
        <f>'Grunddaten Umlage § 4_IST'!H116</f>
        <v>0</v>
      </c>
      <c r="O116" s="71">
        <f t="shared" si="5"/>
        <v>0</v>
      </c>
      <c r="P116" s="59">
        <f>'Grunddaten Umlage § 4_Plan'!I116</f>
        <v>0</v>
      </c>
      <c r="Q116" s="59">
        <f>'Grunddaten Umlage § 4_IST'!I116</f>
        <v>-24551.392829407407</v>
      </c>
      <c r="R116" s="74">
        <f t="shared" si="6"/>
        <v>-24551.392829407407</v>
      </c>
      <c r="S116" s="59" cm="1">
        <f t="array" ref="S116">_xlfn.IFS((F116&gt;0)*AND(I116&gt;0),O116+R116,(F116=0)*AND(I116=0),L116,(F116=0)*AND(I116&gt;0),L116+O116+R116,(F116&gt;0)*AND(I116=0),L116+O116+R116)</f>
        <v>-9206.8029362909274</v>
      </c>
      <c r="U116" s="69">
        <f>IF('Grunddaten Umlage § 4_Plan'!D116&gt;0,'Grunddaten Umlage § 4_Plan'!F116,0)</f>
        <v>0</v>
      </c>
      <c r="V116" s="69">
        <f>IF('Grunddaten Umlage § 4_IST'!D116&gt;0,'Grunddaten Umlage § 4_IST'!F116,0)</f>
        <v>31284.882829407408</v>
      </c>
      <c r="W116" s="59">
        <f t="shared" si="7"/>
        <v>31284.882829407408</v>
      </c>
    </row>
    <row r="117" spans="1:23" s="13" customFormat="1" x14ac:dyDescent="0.25">
      <c r="A117" s="57">
        <v>61256</v>
      </c>
      <c r="B117" s="58" t="s">
        <v>119</v>
      </c>
      <c r="C117" s="58" t="s">
        <v>102</v>
      </c>
      <c r="D117" s="59">
        <f>Finanzkraft!H117</f>
        <v>1949509.75</v>
      </c>
      <c r="E117" s="60">
        <f>'landesw Umlage § 4_IST'!E117</f>
        <v>9.2245019327279567E-4</v>
      </c>
      <c r="F117" s="59">
        <f>'Grunddaten Umlage § 4_Plan'!D117</f>
        <v>0</v>
      </c>
      <c r="G117" s="59">
        <f>'Grunddaten Umlage § 4_Plan'!E117</f>
        <v>0</v>
      </c>
      <c r="H117" s="59">
        <f>'Grunddaten Umlage § 4_IST'!D117</f>
        <v>29072.03</v>
      </c>
      <c r="I117" s="59">
        <f>'Grunddaten Umlage § 4_IST'!E117</f>
        <v>11628.812</v>
      </c>
      <c r="J117" s="61">
        <f>'Grunddaten Umlage § 4_Plan'!J117</f>
        <v>3786.7727516996756</v>
      </c>
      <c r="K117" s="61">
        <f>'Grunddaten Umlage § 4_IST'!J117</f>
        <v>0</v>
      </c>
      <c r="L117" s="74">
        <f t="shared" si="4"/>
        <v>3786.7727516996756</v>
      </c>
      <c r="M117" s="61">
        <f>'Grunddaten Umlage § 4_Plan'!H117</f>
        <v>0</v>
      </c>
      <c r="N117" s="61">
        <f>'Grunddaten Umlage § 4_IST'!H117</f>
        <v>21298.640519206256</v>
      </c>
      <c r="O117" s="71">
        <f t="shared" si="5"/>
        <v>21298.640519206256</v>
      </c>
      <c r="P117" s="59">
        <f>'Grunddaten Umlage § 4_Plan'!I117</f>
        <v>0</v>
      </c>
      <c r="Q117" s="59">
        <f>'Grunddaten Umlage § 4_IST'!I117</f>
        <v>0</v>
      </c>
      <c r="R117" s="74">
        <f t="shared" si="6"/>
        <v>0</v>
      </c>
      <c r="S117" s="59" cm="1">
        <f t="array" ref="S117">_xlfn.IFS((F117&gt;0)*AND(I117&gt;0),O117+R117,(F117=0)*AND(I117=0),L117,(F117=0)*AND(I117&gt;0),L117+O117+R117,(F117&gt;0)*AND(I117=0),L117+O117+R117)</f>
        <v>25085.41327090593</v>
      </c>
      <c r="U117" s="69">
        <f>IF('Grunddaten Umlage § 4_Plan'!D117&gt;0,'Grunddaten Umlage § 4_Plan'!F117,0)</f>
        <v>0</v>
      </c>
      <c r="V117" s="69">
        <f>IF('Grunddaten Umlage § 4_IST'!D117&gt;0,'Grunddaten Umlage § 4_IST'!F117,0)</f>
        <v>7773.3894807937422</v>
      </c>
      <c r="W117" s="59">
        <f t="shared" si="7"/>
        <v>7773.3894807937422</v>
      </c>
    </row>
    <row r="118" spans="1:23" s="13" customFormat="1" x14ac:dyDescent="0.25">
      <c r="A118" s="57">
        <v>61257</v>
      </c>
      <c r="B118" s="58" t="s">
        <v>120</v>
      </c>
      <c r="C118" s="58" t="s">
        <v>102</v>
      </c>
      <c r="D118" s="59">
        <f>Finanzkraft!H118</f>
        <v>5597163.0099999998</v>
      </c>
      <c r="E118" s="60">
        <f>'landesw Umlage § 4_IST'!E118</f>
        <v>2.6484115303110653E-3</v>
      </c>
      <c r="F118" s="59">
        <f>'Grunddaten Umlage § 4_Plan'!D118</f>
        <v>29690.935410000002</v>
      </c>
      <c r="G118" s="59">
        <f>'Grunddaten Umlage § 4_Plan'!E118</f>
        <v>11876.374164000001</v>
      </c>
      <c r="H118" s="59">
        <f>'Grunddaten Umlage § 4_IST'!D118</f>
        <v>35313.589999999997</v>
      </c>
      <c r="I118" s="59">
        <f>'Grunddaten Umlage § 4_IST'!E118</f>
        <v>14125.436</v>
      </c>
      <c r="J118" s="61">
        <f>'Grunddaten Umlage § 4_Plan'!J118</f>
        <v>0</v>
      </c>
      <c r="K118" s="61">
        <f>'Grunddaten Umlage § 4_IST'!J118</f>
        <v>0</v>
      </c>
      <c r="L118" s="74">
        <f t="shared" si="4"/>
        <v>0</v>
      </c>
      <c r="M118" s="61">
        <f>'Grunddaten Umlage § 4_Plan'!H118</f>
        <v>18802.502614157005</v>
      </c>
      <c r="N118" s="61">
        <f>'Grunddaten Umlage § 4_IST'!H118</f>
        <v>12995.708253462522</v>
      </c>
      <c r="O118" s="71">
        <f t="shared" si="5"/>
        <v>-5806.7943606944827</v>
      </c>
      <c r="P118" s="59">
        <f>'Grunddaten Umlage § 4_Plan'!I118</f>
        <v>0</v>
      </c>
      <c r="Q118" s="59">
        <f>'Grunddaten Umlage § 4_IST'!I118</f>
        <v>0</v>
      </c>
      <c r="R118" s="74">
        <f t="shared" si="6"/>
        <v>0</v>
      </c>
      <c r="S118" s="59" cm="1">
        <f t="array" ref="S118">_xlfn.IFS((F118&gt;0)*AND(I118&gt;0),O118+R118,(F118=0)*AND(I118=0),L118,(F118=0)*AND(I118&gt;0),L118+O118+R118,(F118&gt;0)*AND(I118=0),L118+O118+R118)</f>
        <v>-5806.7943606944827</v>
      </c>
      <c r="U118" s="69">
        <f>IF('Grunddaten Umlage § 4_Plan'!D118&gt;0,'Grunddaten Umlage § 4_Plan'!F118,0)</f>
        <v>10888.432795842999</v>
      </c>
      <c r="V118" s="69">
        <f>IF('Grunddaten Umlage § 4_IST'!D118&gt;0,'Grunddaten Umlage § 4_IST'!F118,0)</f>
        <v>22317.881746537474</v>
      </c>
      <c r="W118" s="59">
        <f t="shared" si="7"/>
        <v>11429.448950694476</v>
      </c>
    </row>
    <row r="119" spans="1:23" s="13" customFormat="1" x14ac:dyDescent="0.25">
      <c r="A119" s="57">
        <v>61258</v>
      </c>
      <c r="B119" s="58" t="s">
        <v>121</v>
      </c>
      <c r="C119" s="58" t="s">
        <v>102</v>
      </c>
      <c r="D119" s="59">
        <f>Finanzkraft!H119</f>
        <v>3608093.79</v>
      </c>
      <c r="E119" s="60">
        <f>'landesw Umlage § 4_IST'!E119</f>
        <v>1.707242969126917E-3</v>
      </c>
      <c r="F119" s="59">
        <f>'Grunddaten Umlage § 4_Plan'!D119</f>
        <v>0</v>
      </c>
      <c r="G119" s="59">
        <f>'Grunddaten Umlage § 4_Plan'!E119</f>
        <v>0</v>
      </c>
      <c r="H119" s="59">
        <f>'Grunddaten Umlage § 4_IST'!D119</f>
        <v>10339.56</v>
      </c>
      <c r="I119" s="59">
        <f>'Grunddaten Umlage § 4_IST'!E119</f>
        <v>4135.8239999999996</v>
      </c>
      <c r="J119" s="61">
        <f>'Grunddaten Umlage § 4_Plan'!J119</f>
        <v>7064.1895588543894</v>
      </c>
      <c r="K119" s="61">
        <f>'Grunddaten Umlage § 4_IST'!J119</f>
        <v>0</v>
      </c>
      <c r="L119" s="74">
        <f t="shared" si="4"/>
        <v>7064.1895588543894</v>
      </c>
      <c r="M119" s="61">
        <f>'Grunddaten Umlage § 4_Plan'!H119</f>
        <v>0</v>
      </c>
      <c r="N119" s="61">
        <f>'Grunddaten Umlage § 4_IST'!H119</f>
        <v>0</v>
      </c>
      <c r="O119" s="71">
        <f t="shared" si="5"/>
        <v>0</v>
      </c>
      <c r="P119" s="59">
        <f>'Grunddaten Umlage § 4_Plan'!I119</f>
        <v>0</v>
      </c>
      <c r="Q119" s="59">
        <f>'Grunddaten Umlage § 4_IST'!I119</f>
        <v>-4047.194574016994</v>
      </c>
      <c r="R119" s="74">
        <f t="shared" si="6"/>
        <v>-4047.194574016994</v>
      </c>
      <c r="S119" s="59" cm="1">
        <f t="array" ref="S119">_xlfn.IFS((F119&gt;0)*AND(I119&gt;0),O119+R119,(F119=0)*AND(I119=0),L119,(F119=0)*AND(I119&gt;0),L119+O119+R119,(F119&gt;0)*AND(I119=0),L119+O119+R119)</f>
        <v>3016.9949848373954</v>
      </c>
      <c r="U119" s="69">
        <f>IF('Grunddaten Umlage § 4_Plan'!D119&gt;0,'Grunddaten Umlage § 4_Plan'!F119,0)</f>
        <v>0</v>
      </c>
      <c r="V119" s="69">
        <f>IF('Grunddaten Umlage § 4_IST'!D119&gt;0,'Grunddaten Umlage § 4_IST'!F119,0)</f>
        <v>14386.754574016994</v>
      </c>
      <c r="W119" s="59">
        <f t="shared" si="7"/>
        <v>14386.754574016994</v>
      </c>
    </row>
    <row r="120" spans="1:23" s="13" customFormat="1" x14ac:dyDescent="0.25">
      <c r="A120" s="57">
        <v>61259</v>
      </c>
      <c r="B120" s="58" t="s">
        <v>102</v>
      </c>
      <c r="C120" s="58" t="s">
        <v>102</v>
      </c>
      <c r="D120" s="59">
        <f>Finanzkraft!H120</f>
        <v>14484289.1</v>
      </c>
      <c r="E120" s="60">
        <f>'landesw Umlage § 4_IST'!E120</f>
        <v>6.8535360132023181E-3</v>
      </c>
      <c r="F120" s="59">
        <f>'Grunddaten Umlage § 4_Plan'!D120</f>
        <v>190276.01910000003</v>
      </c>
      <c r="G120" s="59">
        <f>'Grunddaten Umlage § 4_Plan'!E120</f>
        <v>76110.407640000019</v>
      </c>
      <c r="H120" s="59">
        <f>'Grunddaten Umlage § 4_IST'!D120</f>
        <v>348247.61</v>
      </c>
      <c r="I120" s="59">
        <f>'Grunddaten Umlage § 4_IST'!E120</f>
        <v>139299.04399999999</v>
      </c>
      <c r="J120" s="61">
        <f>'Grunddaten Umlage § 4_Plan'!J120</f>
        <v>0</v>
      </c>
      <c r="K120" s="61">
        <f>'Grunddaten Umlage § 4_IST'!J120</f>
        <v>0</v>
      </c>
      <c r="L120" s="74">
        <f t="shared" si="4"/>
        <v>0</v>
      </c>
      <c r="M120" s="61">
        <f>'Grunddaten Umlage § 4_Plan'!H120</f>
        <v>162289.08946946028</v>
      </c>
      <c r="N120" s="61">
        <f>'Grunddaten Umlage § 4_IST'!H120</f>
        <v>290493.59234160383</v>
      </c>
      <c r="O120" s="71">
        <f t="shared" si="5"/>
        <v>128204.50287214355</v>
      </c>
      <c r="P120" s="59">
        <f>'Grunddaten Umlage § 4_Plan'!I120</f>
        <v>0</v>
      </c>
      <c r="Q120" s="59">
        <f>'Grunddaten Umlage § 4_IST'!I120</f>
        <v>0</v>
      </c>
      <c r="R120" s="74">
        <f t="shared" si="6"/>
        <v>0</v>
      </c>
      <c r="S120" s="59" cm="1">
        <f t="array" ref="S120">_xlfn.IFS((F120&gt;0)*AND(I120&gt;0),O120+R120,(F120=0)*AND(I120=0),L120,(F120=0)*AND(I120&gt;0),L120+O120+R120,(F120&gt;0)*AND(I120=0),L120+O120+R120)</f>
        <v>128204.50287214355</v>
      </c>
      <c r="U120" s="69">
        <f>IF('Grunddaten Umlage § 4_Plan'!D120&gt;0,'Grunddaten Umlage § 4_Plan'!F120,0)</f>
        <v>27986.929630539747</v>
      </c>
      <c r="V120" s="69">
        <f>IF('Grunddaten Umlage § 4_IST'!D120&gt;0,'Grunddaten Umlage § 4_IST'!F120,0)</f>
        <v>57754.017658396151</v>
      </c>
      <c r="W120" s="59">
        <f t="shared" si="7"/>
        <v>29767.088027856404</v>
      </c>
    </row>
    <row r="121" spans="1:23" s="13" customFormat="1" x14ac:dyDescent="0.25">
      <c r="A121" s="57">
        <v>61260</v>
      </c>
      <c r="B121" s="58" t="s">
        <v>122</v>
      </c>
      <c r="C121" s="58" t="s">
        <v>102</v>
      </c>
      <c r="D121" s="59">
        <f>Finanzkraft!H121</f>
        <v>1802667.29</v>
      </c>
      <c r="E121" s="60">
        <f>'landesw Umlage § 4_IST'!E121</f>
        <v>8.5296869639510484E-4</v>
      </c>
      <c r="F121" s="59">
        <f>'Grunddaten Umlage § 4_Plan'!D121</f>
        <v>0</v>
      </c>
      <c r="G121" s="59">
        <f>'Grunddaten Umlage § 4_Plan'!E121</f>
        <v>0</v>
      </c>
      <c r="H121" s="59">
        <f>'Grunddaten Umlage § 4_IST'!D121</f>
        <v>11041.17</v>
      </c>
      <c r="I121" s="59">
        <f>'Grunddaten Umlage § 4_IST'!E121</f>
        <v>4416.4679999999998</v>
      </c>
      <c r="J121" s="61">
        <f>'Grunddaten Umlage § 4_Plan'!J121</f>
        <v>3555.7681417612553</v>
      </c>
      <c r="K121" s="61">
        <f>'Grunddaten Umlage § 4_IST'!J121</f>
        <v>0</v>
      </c>
      <c r="L121" s="74">
        <f t="shared" si="4"/>
        <v>3555.7681417612553</v>
      </c>
      <c r="M121" s="61">
        <f>'Grunddaten Umlage § 4_Plan'!H121</f>
        <v>0</v>
      </c>
      <c r="N121" s="61">
        <f>'Grunddaten Umlage § 4_IST'!H121</f>
        <v>3853.2936893239639</v>
      </c>
      <c r="O121" s="71">
        <f t="shared" si="5"/>
        <v>3853.2936893239639</v>
      </c>
      <c r="P121" s="59">
        <f>'Grunddaten Umlage § 4_Plan'!I121</f>
        <v>0</v>
      </c>
      <c r="Q121" s="59">
        <f>'Grunddaten Umlage § 4_IST'!I121</f>
        <v>0</v>
      </c>
      <c r="R121" s="74">
        <f t="shared" si="6"/>
        <v>0</v>
      </c>
      <c r="S121" s="59" cm="1">
        <f t="array" ref="S121">_xlfn.IFS((F121&gt;0)*AND(I121&gt;0),O121+R121,(F121=0)*AND(I121=0),L121,(F121=0)*AND(I121&gt;0),L121+O121+R121,(F121&gt;0)*AND(I121=0),L121+O121+R121)</f>
        <v>7409.0618310852187</v>
      </c>
      <c r="U121" s="69">
        <f>IF('Grunddaten Umlage § 4_Plan'!D121&gt;0,'Grunddaten Umlage § 4_Plan'!F121,0)</f>
        <v>0</v>
      </c>
      <c r="V121" s="69">
        <f>IF('Grunddaten Umlage § 4_IST'!D121&gt;0,'Grunddaten Umlage § 4_IST'!F121,0)</f>
        <v>7187.8763106760362</v>
      </c>
      <c r="W121" s="59">
        <f t="shared" si="7"/>
        <v>7187.8763106760362</v>
      </c>
    </row>
    <row r="122" spans="1:23" s="13" customFormat="1" x14ac:dyDescent="0.25">
      <c r="A122" s="57">
        <v>61261</v>
      </c>
      <c r="B122" s="58" t="s">
        <v>123</v>
      </c>
      <c r="C122" s="58" t="s">
        <v>102</v>
      </c>
      <c r="D122" s="59">
        <f>Finanzkraft!H122</f>
        <v>2545237.44</v>
      </c>
      <c r="E122" s="60">
        <f>'landesw Umlage § 4_IST'!E122</f>
        <v>1.2043308675184392E-3</v>
      </c>
      <c r="F122" s="59">
        <f>'Grunddaten Umlage § 4_Plan'!D122</f>
        <v>0</v>
      </c>
      <c r="G122" s="59">
        <f>'Grunddaten Umlage § 4_Plan'!E122</f>
        <v>0</v>
      </c>
      <c r="H122" s="59">
        <f>'Grunddaten Umlage § 4_IST'!D122</f>
        <v>6799.93</v>
      </c>
      <c r="I122" s="59">
        <f>'Grunddaten Umlage § 4_IST'!E122</f>
        <v>2719.9720000000002</v>
      </c>
      <c r="J122" s="61">
        <f>'Grunddaten Umlage § 4_Plan'!J122</f>
        <v>5057.9576642862003</v>
      </c>
      <c r="K122" s="61">
        <f>'Grunddaten Umlage § 4_IST'!J122</f>
        <v>0</v>
      </c>
      <c r="L122" s="74">
        <f t="shared" si="4"/>
        <v>5057.9576642862003</v>
      </c>
      <c r="M122" s="61">
        <f>'Grunddaten Umlage § 4_Plan'!H122</f>
        <v>0</v>
      </c>
      <c r="N122" s="61">
        <f>'Grunddaten Umlage § 4_IST'!H122</f>
        <v>0</v>
      </c>
      <c r="O122" s="71">
        <f t="shared" si="5"/>
        <v>0</v>
      </c>
      <c r="P122" s="59">
        <f>'Grunddaten Umlage § 4_Plan'!I122</f>
        <v>0</v>
      </c>
      <c r="Q122" s="59">
        <f>'Grunddaten Umlage § 4_IST'!I122</f>
        <v>-3348.8378849610235</v>
      </c>
      <c r="R122" s="74">
        <f t="shared" si="6"/>
        <v>-3348.8378849610235</v>
      </c>
      <c r="S122" s="59" cm="1">
        <f t="array" ref="S122">_xlfn.IFS((F122&gt;0)*AND(I122&gt;0),O122+R122,(F122=0)*AND(I122=0),L122,(F122=0)*AND(I122&gt;0),L122+O122+R122,(F122&gt;0)*AND(I122=0),L122+O122+R122)</f>
        <v>1709.1197793251768</v>
      </c>
      <c r="U122" s="69">
        <f>IF('Grunddaten Umlage § 4_Plan'!D122&gt;0,'Grunddaten Umlage § 4_Plan'!F122,0)</f>
        <v>0</v>
      </c>
      <c r="V122" s="69">
        <f>IF('Grunddaten Umlage § 4_IST'!D122&gt;0,'Grunddaten Umlage § 4_IST'!F122,0)</f>
        <v>10148.767884961024</v>
      </c>
      <c r="W122" s="59">
        <f t="shared" si="7"/>
        <v>10148.767884961024</v>
      </c>
    </row>
    <row r="123" spans="1:23" s="13" customFormat="1" x14ac:dyDescent="0.25">
      <c r="A123" s="57">
        <v>61262</v>
      </c>
      <c r="B123" s="58" t="s">
        <v>124</v>
      </c>
      <c r="C123" s="58" t="s">
        <v>102</v>
      </c>
      <c r="D123" s="59">
        <f>Finanzkraft!H123</f>
        <v>2540086.0299999998</v>
      </c>
      <c r="E123" s="60">
        <f>'landesw Umlage § 4_IST'!E123</f>
        <v>1.2018933730918904E-3</v>
      </c>
      <c r="F123" s="59">
        <f>'Grunddaten Umlage § 4_Plan'!D123</f>
        <v>0</v>
      </c>
      <c r="G123" s="59">
        <f>'Grunddaten Umlage § 4_Plan'!E123</f>
        <v>0</v>
      </c>
      <c r="H123" s="59">
        <f>'Grunddaten Umlage § 4_IST'!D123</f>
        <v>0</v>
      </c>
      <c r="I123" s="59">
        <f>'Grunddaten Umlage § 4_IST'!E123</f>
        <v>0</v>
      </c>
      <c r="J123" s="61">
        <f>'Grunddaten Umlage § 4_Plan'!J123</f>
        <v>4909.289500746725</v>
      </c>
      <c r="K123" s="61">
        <f>'Grunddaten Umlage § 4_IST'!J123</f>
        <v>10128.227379172193</v>
      </c>
      <c r="L123" s="74">
        <f t="shared" si="4"/>
        <v>-5218.9378784254677</v>
      </c>
      <c r="M123" s="61">
        <f>'Grunddaten Umlage § 4_Plan'!H123</f>
        <v>0</v>
      </c>
      <c r="N123" s="61">
        <f>'Grunddaten Umlage § 4_IST'!H123</f>
        <v>0</v>
      </c>
      <c r="O123" s="71">
        <f t="shared" si="5"/>
        <v>0</v>
      </c>
      <c r="P123" s="59">
        <f>'Grunddaten Umlage § 4_Plan'!I123</f>
        <v>0</v>
      </c>
      <c r="Q123" s="59">
        <f>'Grunddaten Umlage § 4_IST'!I123</f>
        <v>0</v>
      </c>
      <c r="R123" s="74">
        <f t="shared" si="6"/>
        <v>0</v>
      </c>
      <c r="S123" s="59" cm="1">
        <f t="array" ref="S123">_xlfn.IFS((F123&gt;0)*AND(I123&gt;0),O123+R123,(F123=0)*AND(I123=0),L123,(F123=0)*AND(I123&gt;0),L123+O123+R123,(F123&gt;0)*AND(I123=0),L123+O123+R123)</f>
        <v>-5218.9378784254677</v>
      </c>
      <c r="U123" s="69">
        <f>IF('Grunddaten Umlage § 4_Plan'!D123&gt;0,'Grunddaten Umlage § 4_Plan'!F123,0)</f>
        <v>0</v>
      </c>
      <c r="V123" s="69">
        <f>IF('Grunddaten Umlage § 4_IST'!D123&gt;0,'Grunddaten Umlage § 4_IST'!F123,0)</f>
        <v>0</v>
      </c>
      <c r="W123" s="59">
        <f t="shared" si="7"/>
        <v>0</v>
      </c>
    </row>
    <row r="124" spans="1:23" s="13" customFormat="1" x14ac:dyDescent="0.25">
      <c r="A124" s="57">
        <v>61263</v>
      </c>
      <c r="B124" s="58" t="s">
        <v>125</v>
      </c>
      <c r="C124" s="58" t="s">
        <v>102</v>
      </c>
      <c r="D124" s="59">
        <f>Finanzkraft!H124</f>
        <v>8359712.7699999996</v>
      </c>
      <c r="E124" s="60">
        <f>'landesw Umlage § 4_IST'!E124</f>
        <v>3.9555681423965984E-3</v>
      </c>
      <c r="F124" s="59">
        <f>'Grunddaten Umlage § 4_Plan'!D124</f>
        <v>0</v>
      </c>
      <c r="G124" s="59">
        <f>'Grunddaten Umlage § 4_Plan'!E124</f>
        <v>0</v>
      </c>
      <c r="H124" s="59">
        <f>'Grunddaten Umlage § 4_IST'!D124</f>
        <v>19987.93</v>
      </c>
      <c r="I124" s="59">
        <f>'Grunddaten Umlage § 4_IST'!E124</f>
        <v>7995.1720000000005</v>
      </c>
      <c r="J124" s="61">
        <f>'Grunddaten Umlage § 4_Plan'!J124</f>
        <v>16140.935504450033</v>
      </c>
      <c r="K124" s="61">
        <f>'Grunddaten Umlage § 4_IST'!J124</f>
        <v>0</v>
      </c>
      <c r="L124" s="74">
        <f t="shared" si="4"/>
        <v>16140.935504450033</v>
      </c>
      <c r="M124" s="61">
        <f>'Grunddaten Umlage § 4_Plan'!H124</f>
        <v>0</v>
      </c>
      <c r="N124" s="61">
        <f>'Grunddaten Umlage § 4_IST'!H124</f>
        <v>0</v>
      </c>
      <c r="O124" s="71">
        <f t="shared" si="5"/>
        <v>0</v>
      </c>
      <c r="P124" s="59">
        <f>'Grunddaten Umlage § 4_Plan'!I124</f>
        <v>0</v>
      </c>
      <c r="Q124" s="59">
        <f>'Grunddaten Umlage § 4_IST'!I124</f>
        <v>-13345.221223673085</v>
      </c>
      <c r="R124" s="74">
        <f t="shared" si="6"/>
        <v>-13345.221223673085</v>
      </c>
      <c r="S124" s="59" cm="1">
        <f t="array" ref="S124">_xlfn.IFS((F124&gt;0)*AND(I124&gt;0),O124+R124,(F124=0)*AND(I124=0),L124,(F124=0)*AND(I124&gt;0),L124+O124+R124,(F124&gt;0)*AND(I124=0),L124+O124+R124)</f>
        <v>2795.7142807769487</v>
      </c>
      <c r="U124" s="69">
        <f>IF('Grunddaten Umlage § 4_Plan'!D124&gt;0,'Grunddaten Umlage § 4_Plan'!F124,0)</f>
        <v>0</v>
      </c>
      <c r="V124" s="69">
        <f>IF('Grunddaten Umlage § 4_IST'!D124&gt;0,'Grunddaten Umlage § 4_IST'!F124,0)</f>
        <v>33333.151223673085</v>
      </c>
      <c r="W124" s="59">
        <f t="shared" si="7"/>
        <v>33333.151223673085</v>
      </c>
    </row>
    <row r="125" spans="1:23" s="13" customFormat="1" x14ac:dyDescent="0.25">
      <c r="A125" s="57">
        <v>61264</v>
      </c>
      <c r="B125" s="58" t="s">
        <v>126</v>
      </c>
      <c r="C125" s="58" t="s">
        <v>102</v>
      </c>
      <c r="D125" s="59">
        <f>Finanzkraft!H125</f>
        <v>2706381.09</v>
      </c>
      <c r="E125" s="60">
        <f>'landesw Umlage § 4_IST'!E125</f>
        <v>1.2805792633457408E-3</v>
      </c>
      <c r="F125" s="59">
        <f>'Grunddaten Umlage § 4_Plan'!D125</f>
        <v>0</v>
      </c>
      <c r="G125" s="59">
        <f>'Grunddaten Umlage § 4_Plan'!E125</f>
        <v>0</v>
      </c>
      <c r="H125" s="59">
        <f>'Grunddaten Umlage § 4_IST'!D125</f>
        <v>0</v>
      </c>
      <c r="I125" s="59">
        <f>'Grunddaten Umlage § 4_IST'!E125</f>
        <v>0</v>
      </c>
      <c r="J125" s="61">
        <f>'Grunddaten Umlage § 4_Plan'!J125</f>
        <v>5251.0599599479674</v>
      </c>
      <c r="K125" s="61">
        <f>'Grunddaten Umlage § 4_IST'!J125</f>
        <v>10791.304991434437</v>
      </c>
      <c r="L125" s="74">
        <f t="shared" si="4"/>
        <v>-5540.24503148647</v>
      </c>
      <c r="M125" s="61">
        <f>'Grunddaten Umlage § 4_Plan'!H125</f>
        <v>0</v>
      </c>
      <c r="N125" s="61">
        <f>'Grunddaten Umlage § 4_IST'!H125</f>
        <v>0</v>
      </c>
      <c r="O125" s="71">
        <f t="shared" si="5"/>
        <v>0</v>
      </c>
      <c r="P125" s="59">
        <f>'Grunddaten Umlage § 4_Plan'!I125</f>
        <v>0</v>
      </c>
      <c r="Q125" s="59">
        <f>'Grunddaten Umlage § 4_IST'!I125</f>
        <v>0</v>
      </c>
      <c r="R125" s="74">
        <f t="shared" si="6"/>
        <v>0</v>
      </c>
      <c r="S125" s="59" cm="1">
        <f t="array" ref="S125">_xlfn.IFS((F125&gt;0)*AND(I125&gt;0),O125+R125,(F125=0)*AND(I125=0),L125,(F125=0)*AND(I125&gt;0),L125+O125+R125,(F125&gt;0)*AND(I125=0),L125+O125+R125)</f>
        <v>-5540.24503148647</v>
      </c>
      <c r="U125" s="69">
        <f>IF('Grunddaten Umlage § 4_Plan'!D125&gt;0,'Grunddaten Umlage § 4_Plan'!F125,0)</f>
        <v>0</v>
      </c>
      <c r="V125" s="69">
        <f>IF('Grunddaten Umlage § 4_IST'!D125&gt;0,'Grunddaten Umlage § 4_IST'!F125,0)</f>
        <v>0</v>
      </c>
      <c r="W125" s="59">
        <f t="shared" si="7"/>
        <v>0</v>
      </c>
    </row>
    <row r="126" spans="1:23" s="13" customFormat="1" x14ac:dyDescent="0.25">
      <c r="A126" s="57">
        <v>61265</v>
      </c>
      <c r="B126" s="58" t="s">
        <v>127</v>
      </c>
      <c r="C126" s="58" t="s">
        <v>102</v>
      </c>
      <c r="D126" s="59">
        <f>Finanzkraft!H126</f>
        <v>13582830.08</v>
      </c>
      <c r="E126" s="60">
        <f>'landesw Umlage § 4_IST'!E126</f>
        <v>6.4269923412732573E-3</v>
      </c>
      <c r="F126" s="59">
        <f>'Grunddaten Umlage § 4_Plan'!D126</f>
        <v>73449.366399999999</v>
      </c>
      <c r="G126" s="59">
        <f>'Grunddaten Umlage § 4_Plan'!E126</f>
        <v>29379.74656</v>
      </c>
      <c r="H126" s="59">
        <f>'Grunddaten Umlage § 4_IST'!D126</f>
        <v>103593.83</v>
      </c>
      <c r="I126" s="59">
        <f>'Grunddaten Umlage § 4_IST'!E126</f>
        <v>41437.532000000007</v>
      </c>
      <c r="J126" s="61">
        <f>'Grunddaten Umlage § 4_Plan'!J126</f>
        <v>0</v>
      </c>
      <c r="K126" s="61">
        <f>'Grunddaten Umlage § 4_IST'!J126</f>
        <v>0</v>
      </c>
      <c r="L126" s="74">
        <f t="shared" si="4"/>
        <v>0</v>
      </c>
      <c r="M126" s="61">
        <f>'Grunddaten Umlage § 4_Plan'!H126</f>
        <v>46672.977786629664</v>
      </c>
      <c r="N126" s="61">
        <f>'Grunddaten Umlage § 4_IST'!H126</f>
        <v>49434.250411705645</v>
      </c>
      <c r="O126" s="71">
        <f t="shared" si="5"/>
        <v>2761.2726250759806</v>
      </c>
      <c r="P126" s="59">
        <f>'Grunddaten Umlage § 4_Plan'!I126</f>
        <v>0</v>
      </c>
      <c r="Q126" s="59">
        <f>'Grunddaten Umlage § 4_IST'!I126</f>
        <v>0</v>
      </c>
      <c r="R126" s="74">
        <f t="shared" si="6"/>
        <v>0</v>
      </c>
      <c r="S126" s="59" cm="1">
        <f t="array" ref="S126">_xlfn.IFS((F126&gt;0)*AND(I126&gt;0),O126+R126,(F126=0)*AND(I126=0),L126,(F126=0)*AND(I126&gt;0),L126+O126+R126,(F126&gt;0)*AND(I126=0),L126+O126+R126)</f>
        <v>2761.2726250759806</v>
      </c>
      <c r="U126" s="69">
        <f>IF('Grunddaten Umlage § 4_Plan'!D126&gt;0,'Grunddaten Umlage § 4_Plan'!F126,0)</f>
        <v>26776.388613370334</v>
      </c>
      <c r="V126" s="69">
        <f>IF('Grunddaten Umlage § 4_IST'!D126&gt;0,'Grunddaten Umlage § 4_IST'!F126,0)</f>
        <v>54159.579588294357</v>
      </c>
      <c r="W126" s="59">
        <f t="shared" si="7"/>
        <v>27383.190974924022</v>
      </c>
    </row>
    <row r="127" spans="1:23" s="13" customFormat="1" x14ac:dyDescent="0.25">
      <c r="A127" s="57">
        <v>61266</v>
      </c>
      <c r="B127" s="58" t="s">
        <v>128</v>
      </c>
      <c r="C127" s="58" t="s">
        <v>102</v>
      </c>
      <c r="D127" s="59">
        <f>Finanzkraft!H127</f>
        <v>1833410.24</v>
      </c>
      <c r="E127" s="60">
        <f>'landesw Umlage § 4_IST'!E127</f>
        <v>8.675153485312513E-4</v>
      </c>
      <c r="F127" s="59">
        <f>'Grunddaten Umlage § 4_Plan'!D127</f>
        <v>0</v>
      </c>
      <c r="G127" s="59">
        <f>'Grunddaten Umlage § 4_Plan'!E127</f>
        <v>0</v>
      </c>
      <c r="H127" s="59">
        <f>'Grunddaten Umlage § 4_IST'!D127</f>
        <v>52565.299999999996</v>
      </c>
      <c r="I127" s="59">
        <f>'Grunddaten Umlage § 4_IST'!E127</f>
        <v>21026.12</v>
      </c>
      <c r="J127" s="61">
        <f>'Grunddaten Umlage § 4_Plan'!J127</f>
        <v>3572.9060177060537</v>
      </c>
      <c r="K127" s="61">
        <f>'Grunddaten Umlage § 4_IST'!J127</f>
        <v>0</v>
      </c>
      <c r="L127" s="74">
        <f t="shared" si="4"/>
        <v>3572.9060177060537</v>
      </c>
      <c r="M127" s="61">
        <f>'Grunddaten Umlage § 4_Plan'!H127</f>
        <v>0</v>
      </c>
      <c r="N127" s="61">
        <f>'Grunddaten Umlage § 4_IST'!H127</f>
        <v>45254.840601889504</v>
      </c>
      <c r="O127" s="71">
        <f t="shared" si="5"/>
        <v>45254.840601889504</v>
      </c>
      <c r="P127" s="59">
        <f>'Grunddaten Umlage § 4_Plan'!I127</f>
        <v>0</v>
      </c>
      <c r="Q127" s="59">
        <f>'Grunddaten Umlage § 4_IST'!I127</f>
        <v>0</v>
      </c>
      <c r="R127" s="74">
        <f t="shared" si="6"/>
        <v>0</v>
      </c>
      <c r="S127" s="59" cm="1">
        <f t="array" ref="S127">_xlfn.IFS((F127&gt;0)*AND(I127&gt;0),O127+R127,(F127=0)*AND(I127=0),L127,(F127=0)*AND(I127&gt;0),L127+O127+R127,(F127&gt;0)*AND(I127=0),L127+O127+R127)</f>
        <v>48827.746619595557</v>
      </c>
      <c r="U127" s="69">
        <f>IF('Grunddaten Umlage § 4_Plan'!D127&gt;0,'Grunddaten Umlage § 4_Plan'!F127,0)</f>
        <v>0</v>
      </c>
      <c r="V127" s="69">
        <f>IF('Grunddaten Umlage § 4_IST'!D127&gt;0,'Grunddaten Umlage § 4_IST'!F127,0)</f>
        <v>7310.459398110489</v>
      </c>
      <c r="W127" s="59">
        <f t="shared" si="7"/>
        <v>7310.459398110489</v>
      </c>
    </row>
    <row r="128" spans="1:23" s="13" customFormat="1" x14ac:dyDescent="0.25">
      <c r="A128" s="57">
        <v>61267</v>
      </c>
      <c r="B128" s="58" t="s">
        <v>129</v>
      </c>
      <c r="C128" s="58" t="s">
        <v>102</v>
      </c>
      <c r="D128" s="59">
        <f>Finanzkraft!H128</f>
        <v>4519650.25</v>
      </c>
      <c r="E128" s="60">
        <f>'landesw Umlage § 4_IST'!E128</f>
        <v>2.1385644501844317E-3</v>
      </c>
      <c r="F128" s="59">
        <f>'Grunddaten Umlage § 4_Plan'!D128</f>
        <v>0</v>
      </c>
      <c r="G128" s="59">
        <f>'Grunddaten Umlage § 4_Plan'!E128</f>
        <v>0</v>
      </c>
      <c r="H128" s="59">
        <f>'Grunddaten Umlage § 4_IST'!D128</f>
        <v>8246.4699999999993</v>
      </c>
      <c r="I128" s="59">
        <f>'Grunddaten Umlage § 4_IST'!E128</f>
        <v>3298.5879999999997</v>
      </c>
      <c r="J128" s="61">
        <f>'Grunddaten Umlage § 4_Plan'!J128</f>
        <v>8769.1917327732954</v>
      </c>
      <c r="K128" s="61">
        <f>'Grunddaten Umlage § 4_IST'!J128</f>
        <v>0</v>
      </c>
      <c r="L128" s="74">
        <f t="shared" si="4"/>
        <v>8769.1917327732954</v>
      </c>
      <c r="M128" s="61">
        <f>'Grunddaten Umlage § 4_Plan'!H128</f>
        <v>0</v>
      </c>
      <c r="N128" s="61">
        <f>'Grunddaten Umlage § 4_IST'!H128</f>
        <v>0</v>
      </c>
      <c r="O128" s="71">
        <f t="shared" si="5"/>
        <v>0</v>
      </c>
      <c r="P128" s="59">
        <f>'Grunddaten Umlage § 4_Plan'!I128</f>
        <v>0</v>
      </c>
      <c r="Q128" s="59">
        <f>'Grunddaten Umlage § 4_IST'!I128</f>
        <v>-9774.9847325125247</v>
      </c>
      <c r="R128" s="74">
        <f t="shared" si="6"/>
        <v>-9774.9847325125247</v>
      </c>
      <c r="S128" s="59" cm="1">
        <f t="array" ref="S128">_xlfn.IFS((F128&gt;0)*AND(I128&gt;0),O128+R128,(F128=0)*AND(I128=0),L128,(F128=0)*AND(I128&gt;0),L128+O128+R128,(F128&gt;0)*AND(I128=0),L128+O128+R128)</f>
        <v>-1005.7929997392293</v>
      </c>
      <c r="U128" s="69">
        <f>IF('Grunddaten Umlage § 4_Plan'!D128&gt;0,'Grunddaten Umlage § 4_Plan'!F128,0)</f>
        <v>0</v>
      </c>
      <c r="V128" s="69">
        <f>IF('Grunddaten Umlage § 4_IST'!D128&gt;0,'Grunddaten Umlage § 4_IST'!F128,0)</f>
        <v>18021.454732512524</v>
      </c>
      <c r="W128" s="59">
        <f t="shared" si="7"/>
        <v>18021.454732512524</v>
      </c>
    </row>
    <row r="129" spans="1:23" s="13" customFormat="1" x14ac:dyDescent="0.25">
      <c r="A129" s="57">
        <v>61410</v>
      </c>
      <c r="B129" s="58" t="s">
        <v>130</v>
      </c>
      <c r="C129" s="58" t="s">
        <v>131</v>
      </c>
      <c r="D129" s="59">
        <f>Finanzkraft!H129</f>
        <v>1049755.73</v>
      </c>
      <c r="E129" s="60">
        <f>'landesw Umlage § 4_IST'!E129</f>
        <v>4.967132767752122E-4</v>
      </c>
      <c r="F129" s="59">
        <f>'Grunddaten Umlage § 4_Plan'!D129</f>
        <v>0</v>
      </c>
      <c r="G129" s="59">
        <f>'Grunddaten Umlage § 4_Plan'!E129</f>
        <v>0</v>
      </c>
      <c r="H129" s="59">
        <f>'Grunddaten Umlage § 4_IST'!D129</f>
        <v>0</v>
      </c>
      <c r="I129" s="59">
        <f>'Grunddaten Umlage § 4_IST'!E129</f>
        <v>0</v>
      </c>
      <c r="J129" s="61">
        <f>'Grunddaten Umlage § 4_Plan'!J129</f>
        <v>2036.0560565336327</v>
      </c>
      <c r="K129" s="61">
        <f>'Grunddaten Umlage § 4_IST'!J129</f>
        <v>4185.7498527437256</v>
      </c>
      <c r="L129" s="74">
        <f t="shared" si="4"/>
        <v>-2149.6937962100928</v>
      </c>
      <c r="M129" s="61">
        <f>'Grunddaten Umlage § 4_Plan'!H129</f>
        <v>0</v>
      </c>
      <c r="N129" s="61">
        <f>'Grunddaten Umlage § 4_IST'!H129</f>
        <v>0</v>
      </c>
      <c r="O129" s="71">
        <f t="shared" si="5"/>
        <v>0</v>
      </c>
      <c r="P129" s="59">
        <f>'Grunddaten Umlage § 4_Plan'!I129</f>
        <v>0</v>
      </c>
      <c r="Q129" s="59">
        <f>'Grunddaten Umlage § 4_IST'!I129</f>
        <v>0</v>
      </c>
      <c r="R129" s="74">
        <f t="shared" si="6"/>
        <v>0</v>
      </c>
      <c r="S129" s="59" cm="1">
        <f t="array" ref="S129">_xlfn.IFS((F129&gt;0)*AND(I129&gt;0),O129+R129,(F129=0)*AND(I129=0),L129,(F129=0)*AND(I129&gt;0),L129+O129+R129,(F129&gt;0)*AND(I129=0),L129+O129+R129)</f>
        <v>-2149.6937962100928</v>
      </c>
      <c r="U129" s="69">
        <f>IF('Grunddaten Umlage § 4_Plan'!D129&gt;0,'Grunddaten Umlage § 4_Plan'!F129,0)</f>
        <v>0</v>
      </c>
      <c r="V129" s="69">
        <f>IF('Grunddaten Umlage § 4_IST'!D129&gt;0,'Grunddaten Umlage § 4_IST'!F129,0)</f>
        <v>0</v>
      </c>
      <c r="W129" s="59">
        <f t="shared" si="7"/>
        <v>0</v>
      </c>
    </row>
    <row r="130" spans="1:23" s="13" customFormat="1" x14ac:dyDescent="0.25">
      <c r="A130" s="57">
        <v>61413</v>
      </c>
      <c r="B130" s="58" t="s">
        <v>132</v>
      </c>
      <c r="C130" s="58" t="s">
        <v>131</v>
      </c>
      <c r="D130" s="59">
        <f>Finanzkraft!H130</f>
        <v>821422.89</v>
      </c>
      <c r="E130" s="60">
        <f>'landesw Umlage § 4_IST'!E130</f>
        <v>3.8867294900125449E-4</v>
      </c>
      <c r="F130" s="59">
        <f>'Grunddaten Umlage § 4_Plan'!D130</f>
        <v>0</v>
      </c>
      <c r="G130" s="59">
        <f>'Grunddaten Umlage § 4_Plan'!E130</f>
        <v>0</v>
      </c>
      <c r="H130" s="59">
        <f>'Grunddaten Umlage § 4_IST'!D130</f>
        <v>4025.05</v>
      </c>
      <c r="I130" s="59">
        <f>'Grunddaten Umlage § 4_IST'!E130</f>
        <v>1610.0200000000002</v>
      </c>
      <c r="J130" s="61">
        <f>'Grunddaten Umlage § 4_Plan'!J130</f>
        <v>1618.7607409666334</v>
      </c>
      <c r="K130" s="61">
        <f>'Grunddaten Umlage § 4_IST'!J130</f>
        <v>0</v>
      </c>
      <c r="L130" s="74">
        <f t="shared" si="4"/>
        <v>1618.7607409666334</v>
      </c>
      <c r="M130" s="61">
        <f>'Grunddaten Umlage § 4_Plan'!H130</f>
        <v>0</v>
      </c>
      <c r="N130" s="61">
        <f>'Grunddaten Umlage § 4_IST'!H130</f>
        <v>749.74447643993835</v>
      </c>
      <c r="O130" s="71">
        <f t="shared" si="5"/>
        <v>749.74447643993835</v>
      </c>
      <c r="P130" s="59">
        <f>'Grunddaten Umlage § 4_Plan'!I130</f>
        <v>0</v>
      </c>
      <c r="Q130" s="59">
        <f>'Grunddaten Umlage § 4_IST'!I130</f>
        <v>0</v>
      </c>
      <c r="R130" s="74">
        <f t="shared" si="6"/>
        <v>0</v>
      </c>
      <c r="S130" s="59" cm="1">
        <f t="array" ref="S130">_xlfn.IFS((F130&gt;0)*AND(I130&gt;0),O130+R130,(F130=0)*AND(I130=0),L130,(F130=0)*AND(I130&gt;0),L130+O130+R130,(F130&gt;0)*AND(I130=0),L130+O130+R130)</f>
        <v>2368.5052174065718</v>
      </c>
      <c r="U130" s="69">
        <f>IF('Grunddaten Umlage § 4_Plan'!D130&gt;0,'Grunddaten Umlage § 4_Plan'!F130,0)</f>
        <v>0</v>
      </c>
      <c r="V130" s="69">
        <f>IF('Grunddaten Umlage § 4_IST'!D130&gt;0,'Grunddaten Umlage § 4_IST'!F130,0)</f>
        <v>3275.3055235600618</v>
      </c>
      <c r="W130" s="59">
        <f t="shared" si="7"/>
        <v>3275.3055235600618</v>
      </c>
    </row>
    <row r="131" spans="1:23" s="13" customFormat="1" x14ac:dyDescent="0.25">
      <c r="A131" s="57">
        <v>61425</v>
      </c>
      <c r="B131" s="58" t="s">
        <v>133</v>
      </c>
      <c r="C131" s="58" t="s">
        <v>131</v>
      </c>
      <c r="D131" s="59">
        <f>Finanzkraft!H131</f>
        <v>2498047.25</v>
      </c>
      <c r="E131" s="60">
        <f>'landesw Umlage § 4_IST'!E131</f>
        <v>1.1820018692222881E-3</v>
      </c>
      <c r="F131" s="59">
        <f>'Grunddaten Umlage § 4_Plan'!D131</f>
        <v>0</v>
      </c>
      <c r="G131" s="59">
        <f>'Grunddaten Umlage § 4_Plan'!E131</f>
        <v>0</v>
      </c>
      <c r="H131" s="59">
        <f>'Grunddaten Umlage § 4_IST'!D131</f>
        <v>0</v>
      </c>
      <c r="I131" s="59">
        <f>'Grunddaten Umlage § 4_IST'!E131</f>
        <v>0</v>
      </c>
      <c r="J131" s="61">
        <f>'Grunddaten Umlage § 4_Plan'!J131</f>
        <v>4896.314930747033</v>
      </c>
      <c r="K131" s="61">
        <f>'Grunddaten Umlage § 4_IST'!J131</f>
        <v>9960.6037957367153</v>
      </c>
      <c r="L131" s="74">
        <f t="shared" si="4"/>
        <v>-5064.2888649896822</v>
      </c>
      <c r="M131" s="61">
        <f>'Grunddaten Umlage § 4_Plan'!H131</f>
        <v>0</v>
      </c>
      <c r="N131" s="61">
        <f>'Grunddaten Umlage § 4_IST'!H131</f>
        <v>0</v>
      </c>
      <c r="O131" s="71">
        <f t="shared" si="5"/>
        <v>0</v>
      </c>
      <c r="P131" s="59">
        <f>'Grunddaten Umlage § 4_Plan'!I131</f>
        <v>0</v>
      </c>
      <c r="Q131" s="59">
        <f>'Grunddaten Umlage § 4_IST'!I131</f>
        <v>0</v>
      </c>
      <c r="R131" s="74">
        <f t="shared" si="6"/>
        <v>0</v>
      </c>
      <c r="S131" s="59" cm="1">
        <f t="array" ref="S131">_xlfn.IFS((F131&gt;0)*AND(I131&gt;0),O131+R131,(F131=0)*AND(I131=0),L131,(F131=0)*AND(I131&gt;0),L131+O131+R131,(F131&gt;0)*AND(I131=0),L131+O131+R131)</f>
        <v>-5064.2888649896822</v>
      </c>
      <c r="U131" s="69">
        <f>IF('Grunddaten Umlage § 4_Plan'!D131&gt;0,'Grunddaten Umlage § 4_Plan'!F131,0)</f>
        <v>0</v>
      </c>
      <c r="V131" s="69">
        <f>IF('Grunddaten Umlage § 4_IST'!D131&gt;0,'Grunddaten Umlage § 4_IST'!F131,0)</f>
        <v>0</v>
      </c>
      <c r="W131" s="59">
        <f t="shared" si="7"/>
        <v>0</v>
      </c>
    </row>
    <row r="132" spans="1:23" s="13" customFormat="1" x14ac:dyDescent="0.25">
      <c r="A132" s="57">
        <v>61428</v>
      </c>
      <c r="B132" s="58" t="s">
        <v>134</v>
      </c>
      <c r="C132" s="58" t="s">
        <v>131</v>
      </c>
      <c r="D132" s="59">
        <f>Finanzkraft!H132</f>
        <v>1116693.04</v>
      </c>
      <c r="E132" s="60">
        <f>'landesw Umlage § 4_IST'!E132</f>
        <v>5.2838602657636659E-4</v>
      </c>
      <c r="F132" s="59">
        <f>'Grunddaten Umlage § 4_Plan'!D132</f>
        <v>0</v>
      </c>
      <c r="G132" s="59">
        <f>'Grunddaten Umlage § 4_Plan'!E132</f>
        <v>0</v>
      </c>
      <c r="H132" s="59">
        <f>'Grunddaten Umlage § 4_IST'!D132</f>
        <v>0</v>
      </c>
      <c r="I132" s="59">
        <f>'Grunddaten Umlage § 4_IST'!E132</f>
        <v>0</v>
      </c>
      <c r="J132" s="61">
        <f>'Grunddaten Umlage § 4_Plan'!J132</f>
        <v>2176.9674360345994</v>
      </c>
      <c r="K132" s="61">
        <f>'Grunddaten Umlage § 4_IST'!J132</f>
        <v>4452.65274021409</v>
      </c>
      <c r="L132" s="74">
        <f t="shared" ref="L132:L195" si="8">J132-K132</f>
        <v>-2275.6853041794907</v>
      </c>
      <c r="M132" s="61">
        <f>'Grunddaten Umlage § 4_Plan'!H132</f>
        <v>0</v>
      </c>
      <c r="N132" s="61">
        <f>'Grunddaten Umlage § 4_IST'!H132</f>
        <v>0</v>
      </c>
      <c r="O132" s="71">
        <f t="shared" ref="O132:O195" si="9">N132-M132</f>
        <v>0</v>
      </c>
      <c r="P132" s="59">
        <f>'Grunddaten Umlage § 4_Plan'!I132</f>
        <v>0</v>
      </c>
      <c r="Q132" s="59">
        <f>'Grunddaten Umlage § 4_IST'!I132</f>
        <v>0</v>
      </c>
      <c r="R132" s="74">
        <f t="shared" ref="R132:R195" si="10">Q132-P132</f>
        <v>0</v>
      </c>
      <c r="S132" s="59" cm="1">
        <f t="array" ref="S132">_xlfn.IFS((F132&gt;0)*AND(I132&gt;0),O132+R132,(F132=0)*AND(I132=0),L132,(F132=0)*AND(I132&gt;0),L132+O132+R132,(F132&gt;0)*AND(I132=0),L132+O132+R132)</f>
        <v>-2275.6853041794907</v>
      </c>
      <c r="U132" s="69">
        <f>IF('Grunddaten Umlage § 4_Plan'!D132&gt;0,'Grunddaten Umlage § 4_Plan'!F132,0)</f>
        <v>0</v>
      </c>
      <c r="V132" s="69">
        <f>IF('Grunddaten Umlage § 4_IST'!D132&gt;0,'Grunddaten Umlage § 4_IST'!F132,0)</f>
        <v>0</v>
      </c>
      <c r="W132" s="59">
        <f t="shared" ref="W132:W195" si="11">V132-U132</f>
        <v>0</v>
      </c>
    </row>
    <row r="133" spans="1:23" s="13" customFormat="1" x14ac:dyDescent="0.25">
      <c r="A133" s="57">
        <v>61437</v>
      </c>
      <c r="B133" s="58" t="s">
        <v>135</v>
      </c>
      <c r="C133" s="58" t="s">
        <v>131</v>
      </c>
      <c r="D133" s="59">
        <f>Finanzkraft!H133</f>
        <v>1682124.06</v>
      </c>
      <c r="E133" s="60">
        <f>'landesw Umlage § 4_IST'!E133</f>
        <v>7.9593121514566403E-4</v>
      </c>
      <c r="F133" s="59">
        <f>'Grunddaten Umlage § 4_Plan'!D133</f>
        <v>0</v>
      </c>
      <c r="G133" s="59">
        <f>'Grunddaten Umlage § 4_Plan'!E133</f>
        <v>0</v>
      </c>
      <c r="H133" s="59">
        <f>'Grunddaten Umlage § 4_IST'!D133</f>
        <v>3971.1</v>
      </c>
      <c r="I133" s="59">
        <f>'Grunddaten Umlage § 4_IST'!E133</f>
        <v>1588.44</v>
      </c>
      <c r="J133" s="61">
        <f>'Grunddaten Umlage § 4_Plan'!J133</f>
        <v>3269.4648296351352</v>
      </c>
      <c r="K133" s="61">
        <f>'Grunddaten Umlage § 4_IST'!J133</f>
        <v>0</v>
      </c>
      <c r="L133" s="74">
        <f t="shared" si="8"/>
        <v>3269.4648296351352</v>
      </c>
      <c r="M133" s="61">
        <f>'Grunddaten Umlage § 4_Plan'!H133</f>
        <v>0</v>
      </c>
      <c r="N133" s="61">
        <f>'Grunddaten Umlage § 4_IST'!H133</f>
        <v>0</v>
      </c>
      <c r="O133" s="71">
        <f t="shared" si="9"/>
        <v>0</v>
      </c>
      <c r="P133" s="59">
        <f>'Grunddaten Umlage § 4_Plan'!I133</f>
        <v>0</v>
      </c>
      <c r="Q133" s="59">
        <f>'Grunddaten Umlage § 4_IST'!I133</f>
        <v>-2736.1275342013864</v>
      </c>
      <c r="R133" s="74">
        <f t="shared" si="10"/>
        <v>-2736.1275342013864</v>
      </c>
      <c r="S133" s="59" cm="1">
        <f t="array" ref="S133">_xlfn.IFS((F133&gt;0)*AND(I133&gt;0),O133+R133,(F133=0)*AND(I133=0),L133,(F133=0)*AND(I133&gt;0),L133+O133+R133,(F133&gt;0)*AND(I133=0),L133+O133+R133)</f>
        <v>533.33729543374875</v>
      </c>
      <c r="U133" s="69">
        <f>IF('Grunddaten Umlage § 4_Plan'!D133&gt;0,'Grunddaten Umlage § 4_Plan'!F133,0)</f>
        <v>0</v>
      </c>
      <c r="V133" s="69">
        <f>IF('Grunddaten Umlage § 4_IST'!D133&gt;0,'Grunddaten Umlage § 4_IST'!F133,0)</f>
        <v>6707.2275342013863</v>
      </c>
      <c r="W133" s="59">
        <f t="shared" si="11"/>
        <v>6707.2275342013863</v>
      </c>
    </row>
    <row r="134" spans="1:23" s="13" customFormat="1" x14ac:dyDescent="0.25">
      <c r="A134" s="57">
        <v>61438</v>
      </c>
      <c r="B134" s="58" t="s">
        <v>131</v>
      </c>
      <c r="C134" s="58" t="s">
        <v>131</v>
      </c>
      <c r="D134" s="59">
        <f>Finanzkraft!H134</f>
        <v>5889962.6299999999</v>
      </c>
      <c r="E134" s="60">
        <f>'landesw Umlage § 4_IST'!E134</f>
        <v>2.7869556263635221E-3</v>
      </c>
      <c r="F134" s="59">
        <f>'Grunddaten Umlage § 4_Plan'!D134</f>
        <v>62255.672189999997</v>
      </c>
      <c r="G134" s="59">
        <f>'Grunddaten Umlage § 4_Plan'!E134</f>
        <v>24902.268876000002</v>
      </c>
      <c r="H134" s="59">
        <f>'Grunddaten Umlage § 4_IST'!D134</f>
        <v>12704.32</v>
      </c>
      <c r="I134" s="59">
        <f>'Grunddaten Umlage § 4_IST'!E134</f>
        <v>5081.7280000000001</v>
      </c>
      <c r="J134" s="61">
        <f>'Grunddaten Umlage § 4_Plan'!J134</f>
        <v>0</v>
      </c>
      <c r="K134" s="61">
        <f>'Grunddaten Umlage § 4_IST'!J134</f>
        <v>0</v>
      </c>
      <c r="L134" s="74">
        <f t="shared" si="8"/>
        <v>0</v>
      </c>
      <c r="M134" s="61">
        <f>'Grunddaten Umlage § 4_Plan'!H134</f>
        <v>50608.164375814275</v>
      </c>
      <c r="N134" s="61">
        <f>'Grunddaten Umlage § 4_IST'!H134</f>
        <v>0</v>
      </c>
      <c r="O134" s="71">
        <f t="shared" si="9"/>
        <v>-50608.164375814275</v>
      </c>
      <c r="P134" s="59">
        <f>'Grunddaten Umlage § 4_Plan'!I134</f>
        <v>0</v>
      </c>
      <c r="Q134" s="59">
        <f>'Grunddaten Umlage § 4_IST'!I134</f>
        <v>-10781.058080468818</v>
      </c>
      <c r="R134" s="74">
        <f t="shared" si="10"/>
        <v>-10781.058080468818</v>
      </c>
      <c r="S134" s="59" cm="1">
        <f t="array" ref="S134">_xlfn.IFS((F134&gt;0)*AND(I134&gt;0),O134+R134,(F134=0)*AND(I134=0),L134,(F134=0)*AND(I134&gt;0),L134+O134+R134,(F134&gt;0)*AND(I134=0),L134+O134+R134)</f>
        <v>-61389.222456283096</v>
      </c>
      <c r="U134" s="69">
        <f>IF('Grunddaten Umlage § 4_Plan'!D134&gt;0,'Grunddaten Umlage § 4_Plan'!F134,0)</f>
        <v>11647.507814185719</v>
      </c>
      <c r="V134" s="69">
        <f>IF('Grunddaten Umlage § 4_IST'!D134&gt;0,'Grunddaten Umlage § 4_IST'!F134,0)</f>
        <v>23485.378080468818</v>
      </c>
      <c r="W134" s="59">
        <f t="shared" si="11"/>
        <v>11837.870266283098</v>
      </c>
    </row>
    <row r="135" spans="1:23" s="13" customFormat="1" x14ac:dyDescent="0.25">
      <c r="A135" s="57">
        <v>61439</v>
      </c>
      <c r="B135" s="58" t="s">
        <v>136</v>
      </c>
      <c r="C135" s="58" t="s">
        <v>131</v>
      </c>
      <c r="D135" s="59">
        <f>Finanzkraft!H135</f>
        <v>6629703.6399999997</v>
      </c>
      <c r="E135" s="60">
        <f>'landesw Umlage § 4_IST'!E135</f>
        <v>3.1369791323481999E-3</v>
      </c>
      <c r="F135" s="59">
        <f>'Grunddaten Umlage § 4_Plan'!D135</f>
        <v>0</v>
      </c>
      <c r="G135" s="59">
        <f>'Grunddaten Umlage § 4_Plan'!E135</f>
        <v>0</v>
      </c>
      <c r="H135" s="59">
        <f>'Grunddaten Umlage § 4_IST'!D135</f>
        <v>37892.350000000006</v>
      </c>
      <c r="I135" s="59">
        <f>'Grunddaten Umlage § 4_IST'!E135</f>
        <v>15156.940000000002</v>
      </c>
      <c r="J135" s="61">
        <f>'Grunddaten Umlage § 4_Plan'!J135</f>
        <v>12881.841734290389</v>
      </c>
      <c r="K135" s="61">
        <f>'Grunddaten Umlage § 4_IST'!J135</f>
        <v>0</v>
      </c>
      <c r="L135" s="74">
        <f t="shared" si="8"/>
        <v>12881.841734290389</v>
      </c>
      <c r="M135" s="61">
        <f>'Grunddaten Umlage § 4_Plan'!H135</f>
        <v>0</v>
      </c>
      <c r="N135" s="61">
        <f>'Grunddaten Umlage § 4_IST'!H135</f>
        <v>11457.361133719147</v>
      </c>
      <c r="O135" s="71">
        <f t="shared" si="9"/>
        <v>11457.361133719147</v>
      </c>
      <c r="P135" s="59">
        <f>'Grunddaten Umlage § 4_Plan'!I135</f>
        <v>0</v>
      </c>
      <c r="Q135" s="59">
        <f>'Grunddaten Umlage § 4_IST'!I135</f>
        <v>0</v>
      </c>
      <c r="R135" s="74">
        <f t="shared" si="10"/>
        <v>0</v>
      </c>
      <c r="S135" s="59" cm="1">
        <f t="array" ref="S135">_xlfn.IFS((F135&gt;0)*AND(I135&gt;0),O135+R135,(F135=0)*AND(I135=0),L135,(F135=0)*AND(I135&gt;0),L135+O135+R135,(F135&gt;0)*AND(I135=0),L135+O135+R135)</f>
        <v>24339.202868009535</v>
      </c>
      <c r="U135" s="69">
        <f>IF('Grunddaten Umlage § 4_Plan'!D135&gt;0,'Grunddaten Umlage § 4_Plan'!F135,0)</f>
        <v>0</v>
      </c>
      <c r="V135" s="69">
        <f>IF('Grunddaten Umlage § 4_IST'!D135&gt;0,'Grunddaten Umlage § 4_IST'!F135,0)</f>
        <v>26434.988866280859</v>
      </c>
      <c r="W135" s="59">
        <f t="shared" si="11"/>
        <v>26434.988866280859</v>
      </c>
    </row>
    <row r="136" spans="1:23" s="13" customFormat="1" x14ac:dyDescent="0.25">
      <c r="A136" s="57">
        <v>61440</v>
      </c>
      <c r="B136" s="58" t="s">
        <v>137</v>
      </c>
      <c r="C136" s="58" t="s">
        <v>131</v>
      </c>
      <c r="D136" s="59">
        <f>Finanzkraft!H136</f>
        <v>3835971.27</v>
      </c>
      <c r="E136" s="60">
        <f>'landesw Umlage § 4_IST'!E136</f>
        <v>1.8150678340543777E-3</v>
      </c>
      <c r="F136" s="59">
        <f>'Grunddaten Umlage § 4_Plan'!D136</f>
        <v>73794.746700000003</v>
      </c>
      <c r="G136" s="59">
        <f>'Grunddaten Umlage § 4_Plan'!E136</f>
        <v>29517.898680000002</v>
      </c>
      <c r="H136" s="59">
        <f>'Grunddaten Umlage § 4_IST'!D136</f>
        <v>126746.23</v>
      </c>
      <c r="I136" s="59">
        <f>'Grunddaten Umlage § 4_IST'!E136</f>
        <v>50698.491999999998</v>
      </c>
      <c r="J136" s="61">
        <f>'Grunddaten Umlage § 4_Plan'!J136</f>
        <v>0</v>
      </c>
      <c r="K136" s="61">
        <f>'Grunddaten Umlage § 4_IST'!J136</f>
        <v>0</v>
      </c>
      <c r="L136" s="74">
        <f t="shared" si="8"/>
        <v>0</v>
      </c>
      <c r="M136" s="61">
        <f>'Grunddaten Umlage § 4_Plan'!H136</f>
        <v>66182.015893443837</v>
      </c>
      <c r="N136" s="61">
        <f>'Grunddaten Umlage § 4_IST'!H136</f>
        <v>111450.84677924667</v>
      </c>
      <c r="O136" s="71">
        <f t="shared" si="9"/>
        <v>45268.830885802832</v>
      </c>
      <c r="P136" s="59">
        <f>'Grunddaten Umlage § 4_Plan'!I136</f>
        <v>0</v>
      </c>
      <c r="Q136" s="59">
        <f>'Grunddaten Umlage § 4_IST'!I136</f>
        <v>0</v>
      </c>
      <c r="R136" s="74">
        <f t="shared" si="10"/>
        <v>0</v>
      </c>
      <c r="S136" s="59" cm="1">
        <f t="array" ref="S136">_xlfn.IFS((F136&gt;0)*AND(I136&gt;0),O136+R136,(F136=0)*AND(I136=0),L136,(F136=0)*AND(I136&gt;0),L136+O136+R136,(F136&gt;0)*AND(I136=0),L136+O136+R136)</f>
        <v>45268.830885802832</v>
      </c>
      <c r="U136" s="69">
        <f>IF('Grunddaten Umlage § 4_Plan'!D136&gt;0,'Grunddaten Umlage § 4_Plan'!F136,0)</f>
        <v>7612.7308065561701</v>
      </c>
      <c r="V136" s="69">
        <f>IF('Grunddaten Umlage § 4_IST'!D136&gt;0,'Grunddaten Umlage § 4_IST'!F136,0)</f>
        <v>15295.383220753327</v>
      </c>
      <c r="W136" s="59">
        <f t="shared" si="11"/>
        <v>7682.6524141971568</v>
      </c>
    </row>
    <row r="137" spans="1:23" s="13" customFormat="1" x14ac:dyDescent="0.25">
      <c r="A137" s="57">
        <v>61441</v>
      </c>
      <c r="B137" s="58" t="s">
        <v>138</v>
      </c>
      <c r="C137" s="58" t="s">
        <v>131</v>
      </c>
      <c r="D137" s="59">
        <f>Finanzkraft!H137</f>
        <v>1340477.73</v>
      </c>
      <c r="E137" s="60">
        <f>'landesw Umlage § 4_IST'!E137</f>
        <v>6.3427430466371265E-4</v>
      </c>
      <c r="F137" s="59">
        <f>'Grunddaten Umlage § 4_Plan'!D137</f>
        <v>0</v>
      </c>
      <c r="G137" s="59">
        <f>'Grunddaten Umlage § 4_Plan'!E137</f>
        <v>0</v>
      </c>
      <c r="H137" s="59">
        <f>'Grunddaten Umlage § 4_IST'!D137</f>
        <v>7274.62</v>
      </c>
      <c r="I137" s="59">
        <f>'Grunddaten Umlage § 4_IST'!E137</f>
        <v>2909.848</v>
      </c>
      <c r="J137" s="61">
        <f>'Grunddaten Umlage § 4_Plan'!J137</f>
        <v>2590.1287747480151</v>
      </c>
      <c r="K137" s="61">
        <f>'Grunddaten Umlage § 4_IST'!J137</f>
        <v>0</v>
      </c>
      <c r="L137" s="74">
        <f t="shared" si="8"/>
        <v>2590.1287747480151</v>
      </c>
      <c r="M137" s="61">
        <f>'Grunddaten Umlage § 4_Plan'!H137</f>
        <v>0</v>
      </c>
      <c r="N137" s="61">
        <f>'Grunddaten Umlage § 4_IST'!H137</f>
        <v>1929.6580239851201</v>
      </c>
      <c r="O137" s="71">
        <f t="shared" si="9"/>
        <v>1929.6580239851201</v>
      </c>
      <c r="P137" s="59">
        <f>'Grunddaten Umlage § 4_Plan'!I137</f>
        <v>0</v>
      </c>
      <c r="Q137" s="59">
        <f>'Grunddaten Umlage § 4_IST'!I137</f>
        <v>0</v>
      </c>
      <c r="R137" s="74">
        <f t="shared" si="10"/>
        <v>0</v>
      </c>
      <c r="S137" s="59" cm="1">
        <f t="array" ref="S137">_xlfn.IFS((F137&gt;0)*AND(I137&gt;0),O137+R137,(F137=0)*AND(I137=0),L137,(F137=0)*AND(I137&gt;0),L137+O137+R137,(F137&gt;0)*AND(I137=0),L137+O137+R137)</f>
        <v>4519.7867987331356</v>
      </c>
      <c r="U137" s="69">
        <f>IF('Grunddaten Umlage § 4_Plan'!D137&gt;0,'Grunddaten Umlage § 4_Plan'!F137,0)</f>
        <v>0</v>
      </c>
      <c r="V137" s="69">
        <f>IF('Grunddaten Umlage § 4_IST'!D137&gt;0,'Grunddaten Umlage § 4_IST'!F137,0)</f>
        <v>5344.9619760148798</v>
      </c>
      <c r="W137" s="59">
        <f t="shared" si="11"/>
        <v>5344.9619760148798</v>
      </c>
    </row>
    <row r="138" spans="1:23" s="13" customFormat="1" x14ac:dyDescent="0.25">
      <c r="A138" s="57">
        <v>61442</v>
      </c>
      <c r="B138" s="58" t="s">
        <v>139</v>
      </c>
      <c r="C138" s="58" t="s">
        <v>131</v>
      </c>
      <c r="D138" s="59">
        <f>Finanzkraft!H138</f>
        <v>2768350.54</v>
      </c>
      <c r="E138" s="60">
        <f>'landesw Umlage § 4_IST'!E138</f>
        <v>1.3099013691364448E-3</v>
      </c>
      <c r="F138" s="59">
        <f>'Grunddaten Umlage § 4_Plan'!D138</f>
        <v>0</v>
      </c>
      <c r="G138" s="59">
        <f>'Grunddaten Umlage § 4_Plan'!E138</f>
        <v>0</v>
      </c>
      <c r="H138" s="59">
        <f>'Grunddaten Umlage § 4_IST'!D138</f>
        <v>0</v>
      </c>
      <c r="I138" s="59">
        <f>'Grunddaten Umlage § 4_IST'!E138</f>
        <v>0</v>
      </c>
      <c r="J138" s="61">
        <f>'Grunddaten Umlage § 4_Plan'!J138</f>
        <v>5459.3483315459571</v>
      </c>
      <c r="K138" s="61">
        <f>'Grunddaten Umlage § 4_IST'!J138</f>
        <v>11038.3992523175</v>
      </c>
      <c r="L138" s="74">
        <f t="shared" si="8"/>
        <v>-5579.0509207715431</v>
      </c>
      <c r="M138" s="61">
        <f>'Grunddaten Umlage § 4_Plan'!H138</f>
        <v>0</v>
      </c>
      <c r="N138" s="61">
        <f>'Grunddaten Umlage § 4_IST'!H138</f>
        <v>0</v>
      </c>
      <c r="O138" s="71">
        <f t="shared" si="9"/>
        <v>0</v>
      </c>
      <c r="P138" s="59">
        <f>'Grunddaten Umlage § 4_Plan'!I138</f>
        <v>0</v>
      </c>
      <c r="Q138" s="59">
        <f>'Grunddaten Umlage § 4_IST'!I138</f>
        <v>0</v>
      </c>
      <c r="R138" s="74">
        <f t="shared" si="10"/>
        <v>0</v>
      </c>
      <c r="S138" s="59" cm="1">
        <f t="array" ref="S138">_xlfn.IFS((F138&gt;0)*AND(I138&gt;0),O138+R138,(F138=0)*AND(I138=0),L138,(F138=0)*AND(I138&gt;0),L138+O138+R138,(F138&gt;0)*AND(I138=0),L138+O138+R138)</f>
        <v>-5579.0509207715431</v>
      </c>
      <c r="U138" s="69">
        <f>IF('Grunddaten Umlage § 4_Plan'!D138&gt;0,'Grunddaten Umlage § 4_Plan'!F138,0)</f>
        <v>0</v>
      </c>
      <c r="V138" s="69">
        <f>IF('Grunddaten Umlage § 4_IST'!D138&gt;0,'Grunddaten Umlage § 4_IST'!F138,0)</f>
        <v>0</v>
      </c>
      <c r="W138" s="59">
        <f t="shared" si="11"/>
        <v>0</v>
      </c>
    </row>
    <row r="139" spans="1:23" s="13" customFormat="1" x14ac:dyDescent="0.25">
      <c r="A139" s="57">
        <v>61443</v>
      </c>
      <c r="B139" s="58" t="s">
        <v>140</v>
      </c>
      <c r="C139" s="58" t="s">
        <v>131</v>
      </c>
      <c r="D139" s="59">
        <f>Finanzkraft!H139</f>
        <v>2502838.08</v>
      </c>
      <c r="E139" s="60">
        <f>'landesw Umlage § 4_IST'!E139</f>
        <v>1.1842687478872639E-3</v>
      </c>
      <c r="F139" s="59">
        <f>'Grunddaten Umlage § 4_Plan'!D139</f>
        <v>0</v>
      </c>
      <c r="G139" s="59">
        <f>'Grunddaten Umlage § 4_Plan'!E139</f>
        <v>0</v>
      </c>
      <c r="H139" s="59">
        <f>'Grunddaten Umlage § 4_IST'!D139</f>
        <v>7680.83</v>
      </c>
      <c r="I139" s="59">
        <f>'Grunddaten Umlage § 4_IST'!E139</f>
        <v>3072.3320000000003</v>
      </c>
      <c r="J139" s="61">
        <f>'Grunddaten Umlage § 4_Plan'!J139</f>
        <v>4859.6250845802542</v>
      </c>
      <c r="K139" s="61">
        <f>'Grunddaten Umlage § 4_IST'!J139</f>
        <v>0</v>
      </c>
      <c r="L139" s="74">
        <f t="shared" si="8"/>
        <v>4859.6250845802542</v>
      </c>
      <c r="M139" s="61">
        <f>'Grunddaten Umlage § 4_Plan'!H139</f>
        <v>0</v>
      </c>
      <c r="N139" s="61">
        <f>'Grunddaten Umlage § 4_IST'!H139</f>
        <v>0</v>
      </c>
      <c r="O139" s="71">
        <f t="shared" si="9"/>
        <v>0</v>
      </c>
      <c r="P139" s="59">
        <f>'Grunddaten Umlage § 4_Plan'!I139</f>
        <v>0</v>
      </c>
      <c r="Q139" s="59">
        <f>'Grunddaten Umlage § 4_IST'!I139</f>
        <v>-2298.8765406838866</v>
      </c>
      <c r="R139" s="74">
        <f t="shared" si="10"/>
        <v>-2298.8765406838866</v>
      </c>
      <c r="S139" s="59" cm="1">
        <f t="array" ref="S139">_xlfn.IFS((F139&gt;0)*AND(I139&gt;0),O139+R139,(F139=0)*AND(I139=0),L139,(F139=0)*AND(I139&gt;0),L139+O139+R139,(F139&gt;0)*AND(I139=0),L139+O139+R139)</f>
        <v>2560.7485438963677</v>
      </c>
      <c r="U139" s="69">
        <f>IF('Grunddaten Umlage § 4_Plan'!D139&gt;0,'Grunddaten Umlage § 4_Plan'!F139,0)</f>
        <v>0</v>
      </c>
      <c r="V139" s="69">
        <f>IF('Grunddaten Umlage § 4_IST'!D139&gt;0,'Grunddaten Umlage § 4_IST'!F139,0)</f>
        <v>9979.7065406838865</v>
      </c>
      <c r="W139" s="59">
        <f t="shared" si="11"/>
        <v>9979.7065406838865</v>
      </c>
    </row>
    <row r="140" spans="1:23" s="13" customFormat="1" x14ac:dyDescent="0.25">
      <c r="A140" s="57">
        <v>61444</v>
      </c>
      <c r="B140" s="58" t="s">
        <v>141</v>
      </c>
      <c r="C140" s="58" t="s">
        <v>131</v>
      </c>
      <c r="D140" s="59">
        <f>Finanzkraft!H140</f>
        <v>3148779.99</v>
      </c>
      <c r="E140" s="60">
        <f>'landesw Umlage § 4_IST'!E140</f>
        <v>1.4899093017354808E-3</v>
      </c>
      <c r="F140" s="59">
        <f>'Grunddaten Umlage § 4_Plan'!D140</f>
        <v>20170.129539999998</v>
      </c>
      <c r="G140" s="59">
        <f>'Grunddaten Umlage § 4_Plan'!E140</f>
        <v>8068.0518159999992</v>
      </c>
      <c r="H140" s="59">
        <f>'Grunddaten Umlage § 4_IST'!D140</f>
        <v>39337.490000000005</v>
      </c>
      <c r="I140" s="59">
        <f>'Grunddaten Umlage § 4_IST'!E140</f>
        <v>15734.996000000003</v>
      </c>
      <c r="J140" s="61">
        <f>'Grunddaten Umlage § 4_Plan'!J140</f>
        <v>0</v>
      </c>
      <c r="K140" s="61">
        <f>'Grunddaten Umlage § 4_IST'!J140</f>
        <v>0</v>
      </c>
      <c r="L140" s="74">
        <f t="shared" si="8"/>
        <v>0</v>
      </c>
      <c r="M140" s="61">
        <f>'Grunddaten Umlage § 4_Plan'!H140</f>
        <v>14048.811114711976</v>
      </c>
      <c r="N140" s="61">
        <f>'Grunddaten Umlage § 4_IST'!H140</f>
        <v>26782.183081632538</v>
      </c>
      <c r="O140" s="71">
        <f t="shared" si="9"/>
        <v>12733.371966920562</v>
      </c>
      <c r="P140" s="59">
        <f>'Grunddaten Umlage § 4_Plan'!I140</f>
        <v>0</v>
      </c>
      <c r="Q140" s="59">
        <f>'Grunddaten Umlage § 4_IST'!I140</f>
        <v>0</v>
      </c>
      <c r="R140" s="74">
        <f t="shared" si="10"/>
        <v>0</v>
      </c>
      <c r="S140" s="59" cm="1">
        <f t="array" ref="S140">_xlfn.IFS((F140&gt;0)*AND(I140&gt;0),O140+R140,(F140=0)*AND(I140=0),L140,(F140=0)*AND(I140&gt;0),L140+O140+R140,(F140&gt;0)*AND(I140=0),L140+O140+R140)</f>
        <v>12733.371966920562</v>
      </c>
      <c r="U140" s="69">
        <f>IF('Grunddaten Umlage § 4_Plan'!D140&gt;0,'Grunddaten Umlage § 4_Plan'!F140,0)</f>
        <v>6121.3184252880219</v>
      </c>
      <c r="V140" s="69">
        <f>IF('Grunddaten Umlage § 4_IST'!D140&gt;0,'Grunddaten Umlage § 4_IST'!F140,0)</f>
        <v>12555.306918367465</v>
      </c>
      <c r="W140" s="59">
        <f t="shared" si="11"/>
        <v>6433.9884930794433</v>
      </c>
    </row>
    <row r="141" spans="1:23" s="13" customFormat="1" x14ac:dyDescent="0.25">
      <c r="A141" s="57">
        <v>61445</v>
      </c>
      <c r="B141" s="58" t="s">
        <v>142</v>
      </c>
      <c r="C141" s="58" t="s">
        <v>131</v>
      </c>
      <c r="D141" s="59">
        <f>Finanzkraft!H141</f>
        <v>2794358.05</v>
      </c>
      <c r="E141" s="60">
        <f>'landesw Umlage § 4_IST'!E141</f>
        <v>1.3222073515128058E-3</v>
      </c>
      <c r="F141" s="59">
        <f>'Grunddaten Umlage § 4_Plan'!D141</f>
        <v>0</v>
      </c>
      <c r="G141" s="59">
        <f>'Grunddaten Umlage § 4_Plan'!E141</f>
        <v>0</v>
      </c>
      <c r="H141" s="59">
        <f>'Grunddaten Umlage § 4_IST'!D141</f>
        <v>0</v>
      </c>
      <c r="I141" s="59">
        <f>'Grunddaten Umlage § 4_IST'!E141</f>
        <v>0</v>
      </c>
      <c r="J141" s="61">
        <f>'Grunddaten Umlage § 4_Plan'!J141</f>
        <v>5613.7062232960834</v>
      </c>
      <c r="K141" s="61">
        <f>'Grunddaten Umlage § 4_IST'!J141</f>
        <v>11142.100454455953</v>
      </c>
      <c r="L141" s="74">
        <f t="shared" si="8"/>
        <v>-5528.3942311598694</v>
      </c>
      <c r="M141" s="61">
        <f>'Grunddaten Umlage § 4_Plan'!H141</f>
        <v>0</v>
      </c>
      <c r="N141" s="61">
        <f>'Grunddaten Umlage § 4_IST'!H141</f>
        <v>0</v>
      </c>
      <c r="O141" s="71">
        <f t="shared" si="9"/>
        <v>0</v>
      </c>
      <c r="P141" s="59">
        <f>'Grunddaten Umlage § 4_Plan'!I141</f>
        <v>0</v>
      </c>
      <c r="Q141" s="59">
        <f>'Grunddaten Umlage § 4_IST'!I141</f>
        <v>0</v>
      </c>
      <c r="R141" s="74">
        <f t="shared" si="10"/>
        <v>0</v>
      </c>
      <c r="S141" s="59" cm="1">
        <f t="array" ref="S141">_xlfn.IFS((F141&gt;0)*AND(I141&gt;0),O141+R141,(F141=0)*AND(I141=0),L141,(F141=0)*AND(I141&gt;0),L141+O141+R141,(F141&gt;0)*AND(I141=0),L141+O141+R141)</f>
        <v>-5528.3942311598694</v>
      </c>
      <c r="U141" s="69">
        <f>IF('Grunddaten Umlage § 4_Plan'!D141&gt;0,'Grunddaten Umlage § 4_Plan'!F141,0)</f>
        <v>0</v>
      </c>
      <c r="V141" s="69">
        <f>IF('Grunddaten Umlage § 4_IST'!D141&gt;0,'Grunddaten Umlage § 4_IST'!F141,0)</f>
        <v>0</v>
      </c>
      <c r="W141" s="59">
        <f t="shared" si="11"/>
        <v>0</v>
      </c>
    </row>
    <row r="142" spans="1:23" s="13" customFormat="1" x14ac:dyDescent="0.25">
      <c r="A142" s="57">
        <v>61446</v>
      </c>
      <c r="B142" s="58" t="s">
        <v>143</v>
      </c>
      <c r="C142" s="58" t="s">
        <v>131</v>
      </c>
      <c r="D142" s="59">
        <f>Finanzkraft!H142</f>
        <v>3099645.83</v>
      </c>
      <c r="E142" s="60">
        <f>'landesw Umlage § 4_IST'!E142</f>
        <v>1.4666604744914536E-3</v>
      </c>
      <c r="F142" s="59">
        <f>'Grunddaten Umlage § 4_Plan'!D142</f>
        <v>0</v>
      </c>
      <c r="G142" s="59">
        <f>'Grunddaten Umlage § 4_Plan'!E142</f>
        <v>0</v>
      </c>
      <c r="H142" s="59">
        <f>'Grunddaten Umlage § 4_IST'!D142</f>
        <v>20768.580000000002</v>
      </c>
      <c r="I142" s="59">
        <f>'Grunddaten Umlage § 4_IST'!E142</f>
        <v>8307.4320000000007</v>
      </c>
      <c r="J142" s="61">
        <f>'Grunddaten Umlage § 4_Plan'!J142</f>
        <v>6084.7344180490218</v>
      </c>
      <c r="K142" s="61">
        <f>'Grunddaten Umlage § 4_IST'!J142</f>
        <v>0</v>
      </c>
      <c r="L142" s="74">
        <f t="shared" si="8"/>
        <v>6084.7344180490218</v>
      </c>
      <c r="M142" s="61">
        <f>'Grunddaten Umlage § 4_Plan'!H142</f>
        <v>0</v>
      </c>
      <c r="N142" s="61">
        <f>'Grunddaten Umlage § 4_IST'!H142</f>
        <v>8409.1884713820054</v>
      </c>
      <c r="O142" s="71">
        <f t="shared" si="9"/>
        <v>8409.1884713820054</v>
      </c>
      <c r="P142" s="59">
        <f>'Grunddaten Umlage § 4_Plan'!I142</f>
        <v>0</v>
      </c>
      <c r="Q142" s="59">
        <f>'Grunddaten Umlage § 4_IST'!I142</f>
        <v>0</v>
      </c>
      <c r="R142" s="74">
        <f t="shared" si="10"/>
        <v>0</v>
      </c>
      <c r="S142" s="59" cm="1">
        <f t="array" ref="S142">_xlfn.IFS((F142&gt;0)*AND(I142&gt;0),O142+R142,(F142=0)*AND(I142=0),L142,(F142=0)*AND(I142&gt;0),L142+O142+R142,(F142&gt;0)*AND(I142=0),L142+O142+R142)</f>
        <v>14493.922889431027</v>
      </c>
      <c r="U142" s="69">
        <f>IF('Grunddaten Umlage § 4_Plan'!D142&gt;0,'Grunddaten Umlage § 4_Plan'!F142,0)</f>
        <v>0</v>
      </c>
      <c r="V142" s="69">
        <f>IF('Grunddaten Umlage § 4_IST'!D142&gt;0,'Grunddaten Umlage § 4_IST'!F142,0)</f>
        <v>12359.391528617996</v>
      </c>
      <c r="W142" s="59">
        <f t="shared" si="11"/>
        <v>12359.391528617996</v>
      </c>
    </row>
    <row r="143" spans="1:23" s="13" customFormat="1" x14ac:dyDescent="0.25">
      <c r="A143" s="57">
        <v>61611</v>
      </c>
      <c r="B143" s="58" t="s">
        <v>144</v>
      </c>
      <c r="C143" s="58" t="s">
        <v>145</v>
      </c>
      <c r="D143" s="59">
        <f>Finanzkraft!H143</f>
        <v>3095106.45</v>
      </c>
      <c r="E143" s="60">
        <f>'landesw Umlage § 4_IST'!E143</f>
        <v>1.464512574508733E-3</v>
      </c>
      <c r="F143" s="59">
        <f>'Grunddaten Umlage § 4_Plan'!D143</f>
        <v>0</v>
      </c>
      <c r="G143" s="59">
        <f>'Grunddaten Umlage § 4_Plan'!E143</f>
        <v>0</v>
      </c>
      <c r="H143" s="59">
        <f>'Grunddaten Umlage § 4_IST'!D143</f>
        <v>7217.71</v>
      </c>
      <c r="I143" s="59">
        <f>'Grunddaten Umlage § 4_IST'!E143</f>
        <v>2887.0840000000003</v>
      </c>
      <c r="J143" s="61">
        <f>'Grunddaten Umlage § 4_Plan'!J143</f>
        <v>5994.0848207151985</v>
      </c>
      <c r="K143" s="61">
        <f>'Grunddaten Umlage § 4_IST'!J143</f>
        <v>0</v>
      </c>
      <c r="L143" s="74">
        <f t="shared" si="8"/>
        <v>5994.0848207151985</v>
      </c>
      <c r="M143" s="61">
        <f>'Grunddaten Umlage § 4_Plan'!H143</f>
        <v>0</v>
      </c>
      <c r="N143" s="61">
        <f>'Grunddaten Umlage § 4_IST'!H143</f>
        <v>0</v>
      </c>
      <c r="O143" s="71">
        <f t="shared" si="9"/>
        <v>0</v>
      </c>
      <c r="P143" s="59">
        <f>'Grunddaten Umlage § 4_Plan'!I143</f>
        <v>0</v>
      </c>
      <c r="Q143" s="59">
        <f>'Grunddaten Umlage § 4_IST'!I143</f>
        <v>-5123.5814043476121</v>
      </c>
      <c r="R143" s="74">
        <f t="shared" si="10"/>
        <v>-5123.5814043476121</v>
      </c>
      <c r="S143" s="59" cm="1">
        <f t="array" ref="S143">_xlfn.IFS((F143&gt;0)*AND(I143&gt;0),O143+R143,(F143=0)*AND(I143=0),L143,(F143=0)*AND(I143&gt;0),L143+O143+R143,(F143&gt;0)*AND(I143=0),L143+O143+R143)</f>
        <v>870.5034163675864</v>
      </c>
      <c r="U143" s="69">
        <f>IF('Grunddaten Umlage § 4_Plan'!D143&gt;0,'Grunddaten Umlage § 4_Plan'!F143,0)</f>
        <v>0</v>
      </c>
      <c r="V143" s="69">
        <f>IF('Grunddaten Umlage § 4_IST'!D143&gt;0,'Grunddaten Umlage § 4_IST'!F143,0)</f>
        <v>12341.291404347612</v>
      </c>
      <c r="W143" s="59">
        <f t="shared" si="11"/>
        <v>12341.291404347612</v>
      </c>
    </row>
    <row r="144" spans="1:23" s="13" customFormat="1" x14ac:dyDescent="0.25">
      <c r="A144" s="57">
        <v>61612</v>
      </c>
      <c r="B144" s="58" t="s">
        <v>146</v>
      </c>
      <c r="C144" s="58" t="s">
        <v>145</v>
      </c>
      <c r="D144" s="59">
        <f>Finanzkraft!H144</f>
        <v>4066801.23</v>
      </c>
      <c r="E144" s="60">
        <f>'landesw Umlage § 4_IST'!E144</f>
        <v>1.9242897249503589E-3</v>
      </c>
      <c r="F144" s="59">
        <f>'Grunddaten Umlage § 4_Plan'!D144</f>
        <v>0</v>
      </c>
      <c r="G144" s="59">
        <f>'Grunddaten Umlage § 4_Plan'!E144</f>
        <v>0</v>
      </c>
      <c r="H144" s="59">
        <f>'Grunddaten Umlage § 4_IST'!D144</f>
        <v>12914.24</v>
      </c>
      <c r="I144" s="59">
        <f>'Grunddaten Umlage § 4_IST'!E144</f>
        <v>5165.6959999999999</v>
      </c>
      <c r="J144" s="61">
        <f>'Grunddaten Umlage § 4_Plan'!J144</f>
        <v>7900.240328121944</v>
      </c>
      <c r="K144" s="61">
        <f>'Grunddaten Umlage § 4_IST'!J144</f>
        <v>0</v>
      </c>
      <c r="L144" s="74">
        <f t="shared" si="8"/>
        <v>7900.240328121944</v>
      </c>
      <c r="M144" s="61">
        <f>'Grunddaten Umlage § 4_Plan'!H144</f>
        <v>0</v>
      </c>
      <c r="N144" s="61">
        <f>'Grunddaten Umlage § 4_IST'!H144</f>
        <v>0</v>
      </c>
      <c r="O144" s="71">
        <f t="shared" si="9"/>
        <v>0</v>
      </c>
      <c r="P144" s="59">
        <f>'Grunddaten Umlage § 4_Plan'!I144</f>
        <v>0</v>
      </c>
      <c r="Q144" s="59">
        <f>'Grunddaten Umlage § 4_IST'!I144</f>
        <v>-3301.5444564568352</v>
      </c>
      <c r="R144" s="74">
        <f t="shared" si="10"/>
        <v>-3301.5444564568352</v>
      </c>
      <c r="S144" s="59" cm="1">
        <f t="array" ref="S144">_xlfn.IFS((F144&gt;0)*AND(I144&gt;0),O144+R144,(F144=0)*AND(I144=0),L144,(F144=0)*AND(I144&gt;0),L144+O144+R144,(F144&gt;0)*AND(I144=0),L144+O144+R144)</f>
        <v>4598.6958716651088</v>
      </c>
      <c r="U144" s="69">
        <f>IF('Grunddaten Umlage § 4_Plan'!D144&gt;0,'Grunddaten Umlage § 4_Plan'!F144,0)</f>
        <v>0</v>
      </c>
      <c r="V144" s="69">
        <f>IF('Grunddaten Umlage § 4_IST'!D144&gt;0,'Grunddaten Umlage § 4_IST'!F144,0)</f>
        <v>16215.784456456835</v>
      </c>
      <c r="W144" s="59">
        <f t="shared" si="11"/>
        <v>16215.784456456835</v>
      </c>
    </row>
    <row r="145" spans="1:23" s="13" customFormat="1" x14ac:dyDescent="0.25">
      <c r="A145" s="57">
        <v>61615</v>
      </c>
      <c r="B145" s="58" t="s">
        <v>147</v>
      </c>
      <c r="C145" s="58" t="s">
        <v>145</v>
      </c>
      <c r="D145" s="59">
        <f>Finanzkraft!H145</f>
        <v>2657694.75</v>
      </c>
      <c r="E145" s="60">
        <f>'landesw Umlage § 4_IST'!E145</f>
        <v>1.2575423312438394E-3</v>
      </c>
      <c r="F145" s="59">
        <f>'Grunddaten Umlage § 4_Plan'!D145</f>
        <v>0</v>
      </c>
      <c r="G145" s="59">
        <f>'Grunddaten Umlage § 4_Plan'!E145</f>
        <v>0</v>
      </c>
      <c r="H145" s="59">
        <f>'Grunddaten Umlage § 4_IST'!D145</f>
        <v>34644.239999999998</v>
      </c>
      <c r="I145" s="59">
        <f>'Grunddaten Umlage § 4_IST'!E145</f>
        <v>13857.696</v>
      </c>
      <c r="J145" s="61">
        <f>'Grunddaten Umlage § 4_Plan'!J145</f>
        <v>5216.1280875874209</v>
      </c>
      <c r="K145" s="61">
        <f>'Grunddaten Umlage § 4_IST'!J145</f>
        <v>0</v>
      </c>
      <c r="L145" s="74">
        <f t="shared" si="8"/>
        <v>5216.1280875874209</v>
      </c>
      <c r="M145" s="61">
        <f>'Grunddaten Umlage § 4_Plan'!H145</f>
        <v>0</v>
      </c>
      <c r="N145" s="61">
        <f>'Grunddaten Umlage § 4_IST'!H145</f>
        <v>24047.064780532251</v>
      </c>
      <c r="O145" s="71">
        <f t="shared" si="9"/>
        <v>24047.064780532251</v>
      </c>
      <c r="P145" s="59">
        <f>'Grunddaten Umlage § 4_Plan'!I145</f>
        <v>0</v>
      </c>
      <c r="Q145" s="59">
        <f>'Grunddaten Umlage § 4_IST'!I145</f>
        <v>0</v>
      </c>
      <c r="R145" s="74">
        <f t="shared" si="10"/>
        <v>0</v>
      </c>
      <c r="S145" s="59" cm="1">
        <f t="array" ref="S145">_xlfn.IFS((F145&gt;0)*AND(I145&gt;0),O145+R145,(F145=0)*AND(I145=0),L145,(F145=0)*AND(I145&gt;0),L145+O145+R145,(F145&gt;0)*AND(I145=0),L145+O145+R145)</f>
        <v>29263.192868119673</v>
      </c>
      <c r="U145" s="69">
        <f>IF('Grunddaten Umlage § 4_Plan'!D145&gt;0,'Grunddaten Umlage § 4_Plan'!F145,0)</f>
        <v>0</v>
      </c>
      <c r="V145" s="69">
        <f>IF('Grunddaten Umlage § 4_IST'!D145&gt;0,'Grunddaten Umlage § 4_IST'!F145,0)</f>
        <v>10597.175219467745</v>
      </c>
      <c r="W145" s="59">
        <f t="shared" si="11"/>
        <v>10597.175219467745</v>
      </c>
    </row>
    <row r="146" spans="1:23" s="13" customFormat="1" x14ac:dyDescent="0.25">
      <c r="A146" s="57">
        <v>61618</v>
      </c>
      <c r="B146" s="58" t="s">
        <v>148</v>
      </c>
      <c r="C146" s="58" t="s">
        <v>145</v>
      </c>
      <c r="D146" s="59">
        <f>Finanzkraft!H146</f>
        <v>2415254.37</v>
      </c>
      <c r="E146" s="60">
        <f>'landesw Umlage § 4_IST'!E146</f>
        <v>1.1428267339568137E-3</v>
      </c>
      <c r="F146" s="59">
        <f>'Grunddaten Umlage § 4_Plan'!D146</f>
        <v>0</v>
      </c>
      <c r="G146" s="59">
        <f>'Grunddaten Umlage § 4_Plan'!E146</f>
        <v>0</v>
      </c>
      <c r="H146" s="59">
        <f>'Grunddaten Umlage § 4_IST'!D146</f>
        <v>5924.7699999999995</v>
      </c>
      <c r="I146" s="59">
        <f>'Grunddaten Umlage § 4_IST'!E146</f>
        <v>2369.9079999999999</v>
      </c>
      <c r="J146" s="61">
        <f>'Grunddaten Umlage § 4_Plan'!J146</f>
        <v>4668.6667975038754</v>
      </c>
      <c r="K146" s="61">
        <f>'Grunddaten Umlage § 4_IST'!J146</f>
        <v>0</v>
      </c>
      <c r="L146" s="74">
        <f t="shared" si="8"/>
        <v>4668.6667975038754</v>
      </c>
      <c r="M146" s="61">
        <f>'Grunddaten Umlage § 4_Plan'!H146</f>
        <v>0</v>
      </c>
      <c r="N146" s="61">
        <f>'Grunddaten Umlage § 4_IST'!H146</f>
        <v>0</v>
      </c>
      <c r="O146" s="71">
        <f t="shared" si="9"/>
        <v>0</v>
      </c>
      <c r="P146" s="59">
        <f>'Grunddaten Umlage § 4_Plan'!I146</f>
        <v>0</v>
      </c>
      <c r="Q146" s="59">
        <f>'Grunddaten Umlage § 4_IST'!I146</f>
        <v>-3705.7091054259263</v>
      </c>
      <c r="R146" s="74">
        <f t="shared" si="10"/>
        <v>-3705.7091054259263</v>
      </c>
      <c r="S146" s="59" cm="1">
        <f t="array" ref="S146">_xlfn.IFS((F146&gt;0)*AND(I146&gt;0),O146+R146,(F146=0)*AND(I146=0),L146,(F146=0)*AND(I146&gt;0),L146+O146+R146,(F146&gt;0)*AND(I146=0),L146+O146+R146)</f>
        <v>962.9576920779491</v>
      </c>
      <c r="U146" s="69">
        <f>IF('Grunddaten Umlage § 4_Plan'!D146&gt;0,'Grunddaten Umlage § 4_Plan'!F146,0)</f>
        <v>0</v>
      </c>
      <c r="V146" s="69">
        <f>IF('Grunddaten Umlage § 4_IST'!D146&gt;0,'Grunddaten Umlage § 4_IST'!F146,0)</f>
        <v>9630.4791054259258</v>
      </c>
      <c r="W146" s="59">
        <f t="shared" si="11"/>
        <v>9630.4791054259258</v>
      </c>
    </row>
    <row r="147" spans="1:23" s="13" customFormat="1" x14ac:dyDescent="0.25">
      <c r="A147" s="57">
        <v>61621</v>
      </c>
      <c r="B147" s="58" t="s">
        <v>149</v>
      </c>
      <c r="C147" s="58" t="s">
        <v>145</v>
      </c>
      <c r="D147" s="59">
        <f>Finanzkraft!H147</f>
        <v>899735.33</v>
      </c>
      <c r="E147" s="60">
        <f>'landesw Umlage § 4_IST'!E147</f>
        <v>4.2572807294390938E-4</v>
      </c>
      <c r="F147" s="59">
        <f>'Grunddaten Umlage § 4_Plan'!D147</f>
        <v>0</v>
      </c>
      <c r="G147" s="59">
        <f>'Grunddaten Umlage § 4_Plan'!E147</f>
        <v>0</v>
      </c>
      <c r="H147" s="59">
        <f>'Grunddaten Umlage § 4_IST'!D147</f>
        <v>4464.8100000000004</v>
      </c>
      <c r="I147" s="59">
        <f>'Grunddaten Umlage § 4_IST'!E147</f>
        <v>1785.9240000000002</v>
      </c>
      <c r="J147" s="61">
        <f>'Grunddaten Umlage § 4_Plan'!J147</f>
        <v>1763.1419850097991</v>
      </c>
      <c r="K147" s="61">
        <f>'Grunddaten Umlage § 4_IST'!J147</f>
        <v>0</v>
      </c>
      <c r="L147" s="74">
        <f t="shared" si="8"/>
        <v>1763.1419850097991</v>
      </c>
      <c r="M147" s="61">
        <f>'Grunddaten Umlage § 4_Plan'!H147</f>
        <v>0</v>
      </c>
      <c r="N147" s="61">
        <f>'Grunddaten Umlage § 4_IST'!H147</f>
        <v>877.24489563441011</v>
      </c>
      <c r="O147" s="71">
        <f t="shared" si="9"/>
        <v>877.24489563441011</v>
      </c>
      <c r="P147" s="59">
        <f>'Grunddaten Umlage § 4_Plan'!I147</f>
        <v>0</v>
      </c>
      <c r="Q147" s="59">
        <f>'Grunddaten Umlage § 4_IST'!I147</f>
        <v>0</v>
      </c>
      <c r="R147" s="74">
        <f t="shared" si="10"/>
        <v>0</v>
      </c>
      <c r="S147" s="59" cm="1">
        <f t="array" ref="S147">_xlfn.IFS((F147&gt;0)*AND(I147&gt;0),O147+R147,(F147=0)*AND(I147=0),L147,(F147=0)*AND(I147&gt;0),L147+O147+R147,(F147&gt;0)*AND(I147=0),L147+O147+R147)</f>
        <v>2640.3868806442092</v>
      </c>
      <c r="U147" s="69">
        <f>IF('Grunddaten Umlage § 4_Plan'!D147&gt;0,'Grunddaten Umlage § 4_Plan'!F147,0)</f>
        <v>0</v>
      </c>
      <c r="V147" s="69">
        <f>IF('Grunddaten Umlage § 4_IST'!D147&gt;0,'Grunddaten Umlage § 4_IST'!F147,0)</f>
        <v>3587.5651043655903</v>
      </c>
      <c r="W147" s="59">
        <f t="shared" si="11"/>
        <v>3587.5651043655903</v>
      </c>
    </row>
    <row r="148" spans="1:23" s="13" customFormat="1" x14ac:dyDescent="0.25">
      <c r="A148" s="57">
        <v>61624</v>
      </c>
      <c r="B148" s="58" t="s">
        <v>150</v>
      </c>
      <c r="C148" s="58" t="s">
        <v>145</v>
      </c>
      <c r="D148" s="59">
        <f>Finanzkraft!H148</f>
        <v>3746212.08</v>
      </c>
      <c r="E148" s="60">
        <f>'landesw Umlage § 4_IST'!E148</f>
        <v>1.7725964475103968E-3</v>
      </c>
      <c r="F148" s="59">
        <f>'Grunddaten Umlage § 4_Plan'!D148</f>
        <v>11888.733740000001</v>
      </c>
      <c r="G148" s="59">
        <f>'Grunddaten Umlage § 4_Plan'!E148</f>
        <v>4755.493496000001</v>
      </c>
      <c r="H148" s="59">
        <f>'Grunddaten Umlage § 4_IST'!D148</f>
        <v>8097.8799999999992</v>
      </c>
      <c r="I148" s="59">
        <f>'Grunddaten Umlage § 4_IST'!E148</f>
        <v>3239.152</v>
      </c>
      <c r="J148" s="61">
        <f>'Grunddaten Umlage § 4_Plan'!J148</f>
        <v>0</v>
      </c>
      <c r="K148" s="61">
        <f>'Grunddaten Umlage § 4_IST'!J148</f>
        <v>0</v>
      </c>
      <c r="L148" s="74">
        <f t="shared" si="8"/>
        <v>0</v>
      </c>
      <c r="M148" s="61">
        <f>'Grunddaten Umlage § 4_Plan'!H148</f>
        <v>4480.4297440310957</v>
      </c>
      <c r="N148" s="61">
        <f>'Grunddaten Umlage § 4_IST'!H148</f>
        <v>0</v>
      </c>
      <c r="O148" s="71">
        <f t="shared" si="9"/>
        <v>-4480.4297440310957</v>
      </c>
      <c r="P148" s="59">
        <f>'Grunddaten Umlage § 4_Plan'!I148</f>
        <v>0</v>
      </c>
      <c r="Q148" s="59">
        <f>'Grunddaten Umlage § 4_IST'!I148</f>
        <v>-6839.6013721728996</v>
      </c>
      <c r="R148" s="74">
        <f t="shared" si="10"/>
        <v>-6839.6013721728996</v>
      </c>
      <c r="S148" s="59" cm="1">
        <f t="array" ref="S148">_xlfn.IFS((F148&gt;0)*AND(I148&gt;0),O148+R148,(F148=0)*AND(I148=0),L148,(F148=0)*AND(I148&gt;0),L148+O148+R148,(F148&gt;0)*AND(I148=0),L148+O148+R148)</f>
        <v>-11320.031116203994</v>
      </c>
      <c r="U148" s="69">
        <f>IF('Grunddaten Umlage § 4_Plan'!D148&gt;0,'Grunddaten Umlage § 4_Plan'!F148,0)</f>
        <v>7408.3039959689058</v>
      </c>
      <c r="V148" s="69">
        <f>IF('Grunddaten Umlage § 4_IST'!D148&gt;0,'Grunddaten Umlage § 4_IST'!F148,0)</f>
        <v>14937.481372172899</v>
      </c>
      <c r="W148" s="59">
        <f t="shared" si="11"/>
        <v>7529.1773762039929</v>
      </c>
    </row>
    <row r="149" spans="1:23" s="13" customFormat="1" x14ac:dyDescent="0.25">
      <c r="A149" s="57">
        <v>61625</v>
      </c>
      <c r="B149" s="58" t="s">
        <v>145</v>
      </c>
      <c r="C149" s="58" t="s">
        <v>145</v>
      </c>
      <c r="D149" s="59">
        <f>Finanzkraft!H149</f>
        <v>14431683.58</v>
      </c>
      <c r="E149" s="60">
        <f>'landesw Umlage § 4_IST'!E149</f>
        <v>6.82864464136321E-3</v>
      </c>
      <c r="F149" s="59">
        <f>'Grunddaten Umlage § 4_Plan'!D149</f>
        <v>266123.54581000004</v>
      </c>
      <c r="G149" s="59">
        <f>'Grunddaten Umlage § 4_Plan'!E149</f>
        <v>106449.41832400003</v>
      </c>
      <c r="H149" s="59">
        <f>'Grunddaten Umlage § 4_IST'!D149</f>
        <v>227161.68</v>
      </c>
      <c r="I149" s="59">
        <f>'Grunddaten Umlage § 4_IST'!E149</f>
        <v>90864.672000000006</v>
      </c>
      <c r="J149" s="61">
        <f>'Grunddaten Umlage § 4_Plan'!J149</f>
        <v>0</v>
      </c>
      <c r="K149" s="61">
        <f>'Grunddaten Umlage § 4_IST'!J149</f>
        <v>0</v>
      </c>
      <c r="L149" s="74">
        <f t="shared" si="8"/>
        <v>0</v>
      </c>
      <c r="M149" s="61">
        <f>'Grunddaten Umlage § 4_Plan'!H149</f>
        <v>238040.82931155048</v>
      </c>
      <c r="N149" s="61">
        <f>'Grunddaten Umlage § 4_IST'!H149</f>
        <v>169617.4192796236</v>
      </c>
      <c r="O149" s="71">
        <f t="shared" si="9"/>
        <v>-68423.410031926876</v>
      </c>
      <c r="P149" s="59">
        <f>'Grunddaten Umlage § 4_Plan'!I149</f>
        <v>0</v>
      </c>
      <c r="Q149" s="59">
        <f>'Grunddaten Umlage § 4_IST'!I149</f>
        <v>0</v>
      </c>
      <c r="R149" s="74">
        <f t="shared" si="10"/>
        <v>0</v>
      </c>
      <c r="S149" s="59" cm="1">
        <f t="array" ref="S149">_xlfn.IFS((F149&gt;0)*AND(I149&gt;0),O149+R149,(F149=0)*AND(I149=0),L149,(F149=0)*AND(I149&gt;0),L149+O149+R149,(F149&gt;0)*AND(I149=0),L149+O149+R149)</f>
        <v>-68423.410031926876</v>
      </c>
      <c r="U149" s="69">
        <f>IF('Grunddaten Umlage § 4_Plan'!D149&gt;0,'Grunddaten Umlage § 4_Plan'!F149,0)</f>
        <v>28082.716498449558</v>
      </c>
      <c r="V149" s="69">
        <f>IF('Grunddaten Umlage § 4_IST'!D149&gt;0,'Grunddaten Umlage § 4_IST'!F149,0)</f>
        <v>57544.260720376376</v>
      </c>
      <c r="W149" s="59">
        <f t="shared" si="11"/>
        <v>29461.544221926819</v>
      </c>
    </row>
    <row r="150" spans="1:23" s="13" customFormat="1" x14ac:dyDescent="0.25">
      <c r="A150" s="57">
        <v>61626</v>
      </c>
      <c r="B150" s="58" t="s">
        <v>151</v>
      </c>
      <c r="C150" s="58" t="s">
        <v>145</v>
      </c>
      <c r="D150" s="59">
        <f>Finanzkraft!H150</f>
        <v>7456498.0599999996</v>
      </c>
      <c r="E150" s="60">
        <f>'landesw Umlage § 4_IST'!E150</f>
        <v>3.5281937300314734E-3</v>
      </c>
      <c r="F150" s="59">
        <f>'Grunddaten Umlage § 4_Plan'!D150</f>
        <v>26913.403299999998</v>
      </c>
      <c r="G150" s="59">
        <f>'Grunddaten Umlage § 4_Plan'!E150</f>
        <v>10765.36132</v>
      </c>
      <c r="H150" s="59">
        <f>'Grunddaten Umlage § 4_IST'!D150</f>
        <v>49655.51</v>
      </c>
      <c r="I150" s="59">
        <f>'Grunddaten Umlage § 4_IST'!E150</f>
        <v>19862.204000000002</v>
      </c>
      <c r="J150" s="61">
        <f>'Grunddaten Umlage § 4_Plan'!J150</f>
        <v>0</v>
      </c>
      <c r="K150" s="61">
        <f>'Grunddaten Umlage § 4_IST'!J150</f>
        <v>0</v>
      </c>
      <c r="L150" s="74">
        <f t="shared" si="8"/>
        <v>0</v>
      </c>
      <c r="M150" s="61">
        <f>'Grunddaten Umlage § 4_Plan'!H150</f>
        <v>12381.208963960651</v>
      </c>
      <c r="N150" s="61">
        <f>'Grunddaten Umlage § 4_IST'!H150</f>
        <v>19923.797407558264</v>
      </c>
      <c r="O150" s="71">
        <f t="shared" si="9"/>
        <v>7542.5884435976131</v>
      </c>
      <c r="P150" s="59">
        <f>'Grunddaten Umlage § 4_Plan'!I150</f>
        <v>0</v>
      </c>
      <c r="Q150" s="59">
        <f>'Grunddaten Umlage § 4_IST'!I150</f>
        <v>0</v>
      </c>
      <c r="R150" s="74">
        <f t="shared" si="10"/>
        <v>0</v>
      </c>
      <c r="S150" s="59" cm="1">
        <f t="array" ref="S150">_xlfn.IFS((F150&gt;0)*AND(I150&gt;0),O150+R150,(F150=0)*AND(I150=0),L150,(F150=0)*AND(I150&gt;0),L150+O150+R150,(F150&gt;0)*AND(I150=0),L150+O150+R150)</f>
        <v>7542.5884435976131</v>
      </c>
      <c r="U150" s="69">
        <f>IF('Grunddaten Umlage § 4_Plan'!D150&gt;0,'Grunddaten Umlage § 4_Plan'!F150,0)</f>
        <v>14532.194336039347</v>
      </c>
      <c r="V150" s="69">
        <f>IF('Grunddaten Umlage § 4_IST'!D150&gt;0,'Grunddaten Umlage § 4_IST'!F150,0)</f>
        <v>29731.712592441738</v>
      </c>
      <c r="W150" s="59">
        <f t="shared" si="11"/>
        <v>15199.518256402391</v>
      </c>
    </row>
    <row r="151" spans="1:23" s="13" customFormat="1" x14ac:dyDescent="0.25">
      <c r="A151" s="57">
        <v>61627</v>
      </c>
      <c r="B151" s="58" t="s">
        <v>152</v>
      </c>
      <c r="C151" s="58" t="s">
        <v>145</v>
      </c>
      <c r="D151" s="59">
        <f>Finanzkraft!H151</f>
        <v>2080602.81</v>
      </c>
      <c r="E151" s="60">
        <f>'landesw Umlage § 4_IST'!E151</f>
        <v>9.8447954118127483E-4</v>
      </c>
      <c r="F151" s="59">
        <f>'Grunddaten Umlage § 4_Plan'!D151</f>
        <v>0</v>
      </c>
      <c r="G151" s="59">
        <f>'Grunddaten Umlage § 4_Plan'!E151</f>
        <v>0</v>
      </c>
      <c r="H151" s="59">
        <f>'Grunddaten Umlage § 4_IST'!D151</f>
        <v>17513.189999999999</v>
      </c>
      <c r="I151" s="59">
        <f>'Grunddaten Umlage § 4_IST'!E151</f>
        <v>7005.2759999999998</v>
      </c>
      <c r="J151" s="61">
        <f>'Grunddaten Umlage § 4_Plan'!J151</f>
        <v>4085.1511569989452</v>
      </c>
      <c r="K151" s="61">
        <f>'Grunddaten Umlage § 4_IST'!J151</f>
        <v>0</v>
      </c>
      <c r="L151" s="74">
        <f t="shared" si="8"/>
        <v>4085.1511569989452</v>
      </c>
      <c r="M151" s="61">
        <f>'Grunddaten Umlage § 4_Plan'!H151</f>
        <v>0</v>
      </c>
      <c r="N151" s="61">
        <f>'Grunddaten Umlage § 4_IST'!H151</f>
        <v>9217.0858143379864</v>
      </c>
      <c r="O151" s="71">
        <f t="shared" si="9"/>
        <v>9217.0858143379864</v>
      </c>
      <c r="P151" s="59">
        <f>'Grunddaten Umlage § 4_Plan'!I151</f>
        <v>0</v>
      </c>
      <c r="Q151" s="59">
        <f>'Grunddaten Umlage § 4_IST'!I151</f>
        <v>0</v>
      </c>
      <c r="R151" s="74">
        <f t="shared" si="10"/>
        <v>0</v>
      </c>
      <c r="S151" s="59" cm="1">
        <f t="array" ref="S151">_xlfn.IFS((F151&gt;0)*AND(I151&gt;0),O151+R151,(F151=0)*AND(I151=0),L151,(F151=0)*AND(I151&gt;0),L151+O151+R151,(F151&gt;0)*AND(I151=0),L151+O151+R151)</f>
        <v>13302.236971336932</v>
      </c>
      <c r="U151" s="69">
        <f>IF('Grunddaten Umlage § 4_Plan'!D151&gt;0,'Grunddaten Umlage § 4_Plan'!F151,0)</f>
        <v>0</v>
      </c>
      <c r="V151" s="69">
        <f>IF('Grunddaten Umlage § 4_IST'!D151&gt;0,'Grunddaten Umlage § 4_IST'!F151,0)</f>
        <v>8296.1041856620122</v>
      </c>
      <c r="W151" s="59">
        <f t="shared" si="11"/>
        <v>8296.1041856620122</v>
      </c>
    </row>
    <row r="152" spans="1:23" s="13" customFormat="1" x14ac:dyDescent="0.25">
      <c r="A152" s="57">
        <v>61628</v>
      </c>
      <c r="B152" s="58" t="s">
        <v>153</v>
      </c>
      <c r="C152" s="58" t="s">
        <v>145</v>
      </c>
      <c r="D152" s="59">
        <f>Finanzkraft!H152</f>
        <v>1746993.09</v>
      </c>
      <c r="E152" s="60">
        <f>'landesw Umlage § 4_IST'!E152</f>
        <v>8.2662531619384747E-4</v>
      </c>
      <c r="F152" s="59">
        <f>'Grunddaten Umlage § 4_Plan'!D152</f>
        <v>0</v>
      </c>
      <c r="G152" s="59">
        <f>'Grunddaten Umlage § 4_Plan'!E152</f>
        <v>0</v>
      </c>
      <c r="H152" s="59">
        <f>'Grunddaten Umlage § 4_IST'!D152</f>
        <v>0</v>
      </c>
      <c r="I152" s="59">
        <f>'Grunddaten Umlage § 4_IST'!E152</f>
        <v>0</v>
      </c>
      <c r="J152" s="61">
        <f>'Grunddaten Umlage § 4_Plan'!J152</f>
        <v>3377.3161606074468</v>
      </c>
      <c r="K152" s="61">
        <f>'Grunddaten Umlage § 4_IST'!J152</f>
        <v>6965.883452916999</v>
      </c>
      <c r="L152" s="74">
        <f t="shared" si="8"/>
        <v>-3588.5672923095522</v>
      </c>
      <c r="M152" s="61">
        <f>'Grunddaten Umlage § 4_Plan'!H152</f>
        <v>0</v>
      </c>
      <c r="N152" s="61">
        <f>'Grunddaten Umlage § 4_IST'!H152</f>
        <v>0</v>
      </c>
      <c r="O152" s="71">
        <f t="shared" si="9"/>
        <v>0</v>
      </c>
      <c r="P152" s="59">
        <f>'Grunddaten Umlage § 4_Plan'!I152</f>
        <v>0</v>
      </c>
      <c r="Q152" s="59">
        <f>'Grunddaten Umlage § 4_IST'!I152</f>
        <v>0</v>
      </c>
      <c r="R152" s="74">
        <f t="shared" si="10"/>
        <v>0</v>
      </c>
      <c r="S152" s="59" cm="1">
        <f t="array" ref="S152">_xlfn.IFS((F152&gt;0)*AND(I152&gt;0),O152+R152,(F152=0)*AND(I152=0),L152,(F152=0)*AND(I152&gt;0),L152+O152+R152,(F152&gt;0)*AND(I152=0),L152+O152+R152)</f>
        <v>-3588.5672923095522</v>
      </c>
      <c r="U152" s="69">
        <f>IF('Grunddaten Umlage § 4_Plan'!D152&gt;0,'Grunddaten Umlage § 4_Plan'!F152,0)</f>
        <v>0</v>
      </c>
      <c r="V152" s="69">
        <f>IF('Grunddaten Umlage § 4_IST'!D152&gt;0,'Grunddaten Umlage § 4_IST'!F152,0)</f>
        <v>0</v>
      </c>
      <c r="W152" s="59">
        <f t="shared" si="11"/>
        <v>0</v>
      </c>
    </row>
    <row r="153" spans="1:23" s="13" customFormat="1" x14ac:dyDescent="0.25">
      <c r="A153" s="57">
        <v>61629</v>
      </c>
      <c r="B153" s="58" t="s">
        <v>154</v>
      </c>
      <c r="C153" s="58" t="s">
        <v>145</v>
      </c>
      <c r="D153" s="59">
        <f>Finanzkraft!H153</f>
        <v>1261026.1499999999</v>
      </c>
      <c r="E153" s="60">
        <f>'landesw Umlage § 4_IST'!E153</f>
        <v>5.966801734587628E-4</v>
      </c>
      <c r="F153" s="59">
        <f>'Grunddaten Umlage § 4_Plan'!D153</f>
        <v>0</v>
      </c>
      <c r="G153" s="59">
        <f>'Grunddaten Umlage § 4_Plan'!E153</f>
        <v>0</v>
      </c>
      <c r="H153" s="59">
        <f>'Grunddaten Umlage § 4_IST'!D153</f>
        <v>0</v>
      </c>
      <c r="I153" s="59">
        <f>'Grunddaten Umlage § 4_IST'!E153</f>
        <v>0</v>
      </c>
      <c r="J153" s="61">
        <f>'Grunddaten Umlage § 4_Plan'!J153</f>
        <v>2440.6825525842623</v>
      </c>
      <c r="K153" s="61">
        <f>'Grunddaten Umlage § 4_IST'!J153</f>
        <v>5028.1602384475536</v>
      </c>
      <c r="L153" s="74">
        <f t="shared" si="8"/>
        <v>-2587.4776858632913</v>
      </c>
      <c r="M153" s="61">
        <f>'Grunddaten Umlage § 4_Plan'!H153</f>
        <v>0</v>
      </c>
      <c r="N153" s="61">
        <f>'Grunddaten Umlage § 4_IST'!H153</f>
        <v>0</v>
      </c>
      <c r="O153" s="71">
        <f t="shared" si="9"/>
        <v>0</v>
      </c>
      <c r="P153" s="59">
        <f>'Grunddaten Umlage § 4_Plan'!I153</f>
        <v>0</v>
      </c>
      <c r="Q153" s="59">
        <f>'Grunddaten Umlage § 4_IST'!I153</f>
        <v>0</v>
      </c>
      <c r="R153" s="74">
        <f t="shared" si="10"/>
        <v>0</v>
      </c>
      <c r="S153" s="59" cm="1">
        <f t="array" ref="S153">_xlfn.IFS((F153&gt;0)*AND(I153&gt;0),O153+R153,(F153=0)*AND(I153=0),L153,(F153=0)*AND(I153&gt;0),L153+O153+R153,(F153&gt;0)*AND(I153=0),L153+O153+R153)</f>
        <v>-2587.4776858632913</v>
      </c>
      <c r="U153" s="69">
        <f>IF('Grunddaten Umlage § 4_Plan'!D153&gt;0,'Grunddaten Umlage § 4_Plan'!F153,0)</f>
        <v>0</v>
      </c>
      <c r="V153" s="69">
        <f>IF('Grunddaten Umlage § 4_IST'!D153&gt;0,'Grunddaten Umlage § 4_IST'!F153,0)</f>
        <v>0</v>
      </c>
      <c r="W153" s="59">
        <f t="shared" si="11"/>
        <v>0</v>
      </c>
    </row>
    <row r="154" spans="1:23" s="13" customFormat="1" x14ac:dyDescent="0.25">
      <c r="A154" s="57">
        <v>61630</v>
      </c>
      <c r="B154" s="58" t="s">
        <v>155</v>
      </c>
      <c r="C154" s="58" t="s">
        <v>145</v>
      </c>
      <c r="D154" s="59">
        <f>Finanzkraft!H154</f>
        <v>1903016.5</v>
      </c>
      <c r="E154" s="60">
        <f>'landesw Umlage § 4_IST'!E154</f>
        <v>9.0045096631413061E-4</v>
      </c>
      <c r="F154" s="59">
        <f>'Grunddaten Umlage § 4_Plan'!D154</f>
        <v>0</v>
      </c>
      <c r="G154" s="59">
        <f>'Grunddaten Umlage § 4_Plan'!E154</f>
        <v>0</v>
      </c>
      <c r="H154" s="59">
        <f>'Grunddaten Umlage § 4_IST'!D154</f>
        <v>0</v>
      </c>
      <c r="I154" s="59">
        <f>'Grunddaten Umlage § 4_IST'!E154</f>
        <v>0</v>
      </c>
      <c r="J154" s="61">
        <f>'Grunddaten Umlage § 4_Plan'!J154</f>
        <v>3670.9657265205487</v>
      </c>
      <c r="K154" s="61">
        <f>'Grunddaten Umlage § 4_IST'!J154</f>
        <v>7588.0043394894155</v>
      </c>
      <c r="L154" s="74">
        <f t="shared" si="8"/>
        <v>-3917.0386129688668</v>
      </c>
      <c r="M154" s="61">
        <f>'Grunddaten Umlage § 4_Plan'!H154</f>
        <v>0</v>
      </c>
      <c r="N154" s="61">
        <f>'Grunddaten Umlage § 4_IST'!H154</f>
        <v>0</v>
      </c>
      <c r="O154" s="71">
        <f t="shared" si="9"/>
        <v>0</v>
      </c>
      <c r="P154" s="59">
        <f>'Grunddaten Umlage § 4_Plan'!I154</f>
        <v>0</v>
      </c>
      <c r="Q154" s="59">
        <f>'Grunddaten Umlage § 4_IST'!I154</f>
        <v>0</v>
      </c>
      <c r="R154" s="74">
        <f t="shared" si="10"/>
        <v>0</v>
      </c>
      <c r="S154" s="59" cm="1">
        <f t="array" ref="S154">_xlfn.IFS((F154&gt;0)*AND(I154&gt;0),O154+R154,(F154=0)*AND(I154=0),L154,(F154=0)*AND(I154&gt;0),L154+O154+R154,(F154&gt;0)*AND(I154=0),L154+O154+R154)</f>
        <v>-3917.0386129688668</v>
      </c>
      <c r="U154" s="69">
        <f>IF('Grunddaten Umlage § 4_Plan'!D154&gt;0,'Grunddaten Umlage § 4_Plan'!F154,0)</f>
        <v>0</v>
      </c>
      <c r="V154" s="69">
        <f>IF('Grunddaten Umlage § 4_IST'!D154&gt;0,'Grunddaten Umlage § 4_IST'!F154,0)</f>
        <v>0</v>
      </c>
      <c r="W154" s="59">
        <f t="shared" si="11"/>
        <v>0</v>
      </c>
    </row>
    <row r="155" spans="1:23" s="13" customFormat="1" x14ac:dyDescent="0.25">
      <c r="A155" s="57">
        <v>61631</v>
      </c>
      <c r="B155" s="58" t="s">
        <v>156</v>
      </c>
      <c r="C155" s="58" t="s">
        <v>145</v>
      </c>
      <c r="D155" s="59">
        <f>Finanzkraft!H155</f>
        <v>15495679.9</v>
      </c>
      <c r="E155" s="60">
        <f>'landesw Umlage § 4_IST'!E155</f>
        <v>7.3320961429653659E-3</v>
      </c>
      <c r="F155" s="59">
        <f>'Grunddaten Umlage § 4_Plan'!D155</f>
        <v>5228.33259</v>
      </c>
      <c r="G155" s="59">
        <f>'Grunddaten Umlage § 4_Plan'!E155</f>
        <v>2091.333036</v>
      </c>
      <c r="H155" s="59">
        <f>'Grunddaten Umlage § 4_IST'!D155</f>
        <v>53054.78</v>
      </c>
      <c r="I155" s="59">
        <f>'Grunddaten Umlage § 4_IST'!E155</f>
        <v>21221.912</v>
      </c>
      <c r="J155" s="61">
        <f>'Grunddaten Umlage § 4_Plan'!J155</f>
        <v>0</v>
      </c>
      <c r="K155" s="61">
        <f>'Grunddaten Umlage § 4_IST'!J155</f>
        <v>0</v>
      </c>
      <c r="L155" s="74">
        <f t="shared" si="8"/>
        <v>0</v>
      </c>
      <c r="M155" s="61">
        <f>'Grunddaten Umlage § 4_Plan'!H155</f>
        <v>0</v>
      </c>
      <c r="N155" s="61">
        <f>'Grunddaten Umlage § 4_IST'!H155</f>
        <v>0</v>
      </c>
      <c r="O155" s="71">
        <f t="shared" si="9"/>
        <v>0</v>
      </c>
      <c r="P155" s="59">
        <f>'Grunddaten Umlage § 4_Plan'!I155</f>
        <v>-24812.109471931297</v>
      </c>
      <c r="Q155" s="59">
        <f>'Grunddaten Umlage § 4_IST'!I155</f>
        <v>-8732.0128756996637</v>
      </c>
      <c r="R155" s="74">
        <f t="shared" si="10"/>
        <v>16080.096596231633</v>
      </c>
      <c r="S155" s="59" cm="1">
        <f t="array" ref="S155">_xlfn.IFS((F155&gt;0)*AND(I155&gt;0),O155+R155,(F155=0)*AND(I155=0),L155,(F155=0)*AND(I155&gt;0),L155+O155+R155,(F155&gt;0)*AND(I155=0),L155+O155+R155)</f>
        <v>16080.096596231633</v>
      </c>
      <c r="U155" s="69">
        <f>IF('Grunddaten Umlage § 4_Plan'!D155&gt;0,'Grunddaten Umlage § 4_Plan'!F155,0)</f>
        <v>30040.442061931299</v>
      </c>
      <c r="V155" s="69">
        <f>IF('Grunddaten Umlage § 4_IST'!D155&gt;0,'Grunddaten Umlage § 4_IST'!F155,0)</f>
        <v>61786.792875699663</v>
      </c>
      <c r="W155" s="59">
        <f t="shared" si="11"/>
        <v>31746.350813768364</v>
      </c>
    </row>
    <row r="156" spans="1:23" s="13" customFormat="1" x14ac:dyDescent="0.25">
      <c r="A156" s="57">
        <v>61632</v>
      </c>
      <c r="B156" s="58" t="s">
        <v>157</v>
      </c>
      <c r="C156" s="58" t="s">
        <v>145</v>
      </c>
      <c r="D156" s="59">
        <f>Finanzkraft!H156</f>
        <v>3395298.16</v>
      </c>
      <c r="E156" s="60">
        <f>'landesw Umlage § 4_IST'!E156</f>
        <v>1.6065543883075053E-3</v>
      </c>
      <c r="F156" s="59">
        <f>'Grunddaten Umlage § 4_Plan'!D156</f>
        <v>0</v>
      </c>
      <c r="G156" s="59">
        <f>'Grunddaten Umlage § 4_Plan'!E156</f>
        <v>0</v>
      </c>
      <c r="H156" s="59">
        <f>'Grunddaten Umlage § 4_IST'!D156</f>
        <v>26117.47</v>
      </c>
      <c r="I156" s="59">
        <f>'Grunddaten Umlage § 4_IST'!E156</f>
        <v>10446.988000000001</v>
      </c>
      <c r="J156" s="61">
        <f>'Grunddaten Umlage § 4_Plan'!J156</f>
        <v>6591.9296770596411</v>
      </c>
      <c r="K156" s="61">
        <f>'Grunddaten Umlage § 4_IST'!J156</f>
        <v>0</v>
      </c>
      <c r="L156" s="74">
        <f t="shared" si="8"/>
        <v>6591.9296770596411</v>
      </c>
      <c r="M156" s="61">
        <f>'Grunddaten Umlage § 4_Plan'!H156</f>
        <v>0</v>
      </c>
      <c r="N156" s="61">
        <f>'Grunddaten Umlage § 4_IST'!H156</f>
        <v>12579.207366995806</v>
      </c>
      <c r="O156" s="71">
        <f t="shared" si="9"/>
        <v>12579.207366995806</v>
      </c>
      <c r="P156" s="59">
        <f>'Grunddaten Umlage § 4_Plan'!I156</f>
        <v>0</v>
      </c>
      <c r="Q156" s="59">
        <f>'Grunddaten Umlage § 4_IST'!I156</f>
        <v>0</v>
      </c>
      <c r="R156" s="74">
        <f t="shared" si="10"/>
        <v>0</v>
      </c>
      <c r="S156" s="59" cm="1">
        <f t="array" ref="S156">_xlfn.IFS((F156&gt;0)*AND(I156&gt;0),O156+R156,(F156=0)*AND(I156=0),L156,(F156=0)*AND(I156&gt;0),L156+O156+R156,(F156&gt;0)*AND(I156=0),L156+O156+R156)</f>
        <v>19171.137044055446</v>
      </c>
      <c r="U156" s="69">
        <f>IF('Grunddaten Umlage § 4_Plan'!D156&gt;0,'Grunddaten Umlage § 4_Plan'!F156,0)</f>
        <v>0</v>
      </c>
      <c r="V156" s="69">
        <f>IF('Grunddaten Umlage § 4_IST'!D156&gt;0,'Grunddaten Umlage § 4_IST'!F156,0)</f>
        <v>13538.262633004195</v>
      </c>
      <c r="W156" s="59">
        <f t="shared" si="11"/>
        <v>13538.262633004195</v>
      </c>
    </row>
    <row r="157" spans="1:23" s="13" customFormat="1" x14ac:dyDescent="0.25">
      <c r="A157" s="57">
        <v>61633</v>
      </c>
      <c r="B157" s="58" t="s">
        <v>158</v>
      </c>
      <c r="C157" s="58" t="s">
        <v>145</v>
      </c>
      <c r="D157" s="59">
        <f>Finanzkraft!H157</f>
        <v>5580795.2000000002</v>
      </c>
      <c r="E157" s="60">
        <f>'landesw Umlage § 4_IST'!E157</f>
        <v>2.6406667680712501E-3</v>
      </c>
      <c r="F157" s="59">
        <f>'Grunddaten Umlage § 4_Plan'!D157</f>
        <v>12140.964</v>
      </c>
      <c r="G157" s="59">
        <f>'Grunddaten Umlage § 4_Plan'!E157</f>
        <v>4856.3856000000005</v>
      </c>
      <c r="H157" s="59">
        <f>'Grunddaten Umlage § 4_IST'!D157</f>
        <v>38064.080000000002</v>
      </c>
      <c r="I157" s="59">
        <f>'Grunddaten Umlage § 4_IST'!E157</f>
        <v>15225.632000000001</v>
      </c>
      <c r="J157" s="61">
        <f>'Grunddaten Umlage § 4_Plan'!J157</f>
        <v>0</v>
      </c>
      <c r="K157" s="61">
        <f>'Grunddaten Umlage § 4_IST'!J157</f>
        <v>0</v>
      </c>
      <c r="L157" s="74">
        <f t="shared" si="8"/>
        <v>0</v>
      </c>
      <c r="M157" s="61">
        <f>'Grunddaten Umlage § 4_Plan'!H157</f>
        <v>1095.9522740341672</v>
      </c>
      <c r="N157" s="61">
        <f>'Grunddaten Umlage § 4_IST'!H157</f>
        <v>15811.462539561955</v>
      </c>
      <c r="O157" s="71">
        <f t="shared" si="9"/>
        <v>14715.510265527788</v>
      </c>
      <c r="P157" s="59">
        <f>'Grunddaten Umlage § 4_Plan'!I157</f>
        <v>0</v>
      </c>
      <c r="Q157" s="59">
        <f>'Grunddaten Umlage § 4_IST'!I157</f>
        <v>0</v>
      </c>
      <c r="R157" s="74">
        <f t="shared" si="10"/>
        <v>0</v>
      </c>
      <c r="S157" s="59" cm="1">
        <f t="array" ref="S157">_xlfn.IFS((F157&gt;0)*AND(I157&gt;0),O157+R157,(F157=0)*AND(I157=0),L157,(F157=0)*AND(I157&gt;0),L157+O157+R157,(F157&gt;0)*AND(I157=0),L157+O157+R157)</f>
        <v>14715.510265527788</v>
      </c>
      <c r="U157" s="69">
        <f>IF('Grunddaten Umlage § 4_Plan'!D157&gt;0,'Grunddaten Umlage § 4_Plan'!F157,0)</f>
        <v>11045.011725965833</v>
      </c>
      <c r="V157" s="69">
        <f>IF('Grunddaten Umlage § 4_IST'!D157&gt;0,'Grunddaten Umlage § 4_IST'!F157,0)</f>
        <v>22252.617460438047</v>
      </c>
      <c r="W157" s="59">
        <f t="shared" si="11"/>
        <v>11207.605734472214</v>
      </c>
    </row>
    <row r="158" spans="1:23" s="13" customFormat="1" x14ac:dyDescent="0.25">
      <c r="A158" s="57">
        <v>61701</v>
      </c>
      <c r="B158" s="58" t="s">
        <v>159</v>
      </c>
      <c r="C158" s="58" t="s">
        <v>160</v>
      </c>
      <c r="D158" s="59">
        <f>Finanzkraft!H158</f>
        <v>4886354.5999999996</v>
      </c>
      <c r="E158" s="60">
        <f>'landesw Umlage § 4_IST'!E158</f>
        <v>2.3120780725356276E-3</v>
      </c>
      <c r="F158" s="59">
        <f>'Grunddaten Umlage § 4_Plan'!D158</f>
        <v>29536.320739999999</v>
      </c>
      <c r="G158" s="59">
        <f>'Grunddaten Umlage § 4_Plan'!E158</f>
        <v>11814.528296</v>
      </c>
      <c r="H158" s="59">
        <f>'Grunddaten Umlage § 4_IST'!D158</f>
        <v>59091.869999999995</v>
      </c>
      <c r="I158" s="59">
        <f>'Grunddaten Umlage § 4_IST'!E158</f>
        <v>23636.748</v>
      </c>
      <c r="J158" s="61">
        <f>'Grunddaten Umlage § 4_Plan'!J158</f>
        <v>0</v>
      </c>
      <c r="K158" s="61">
        <f>'Grunddaten Umlage § 4_IST'!J158</f>
        <v>0</v>
      </c>
      <c r="L158" s="74">
        <f t="shared" si="8"/>
        <v>0</v>
      </c>
      <c r="M158" s="61">
        <f>'Grunddaten Umlage § 4_Plan'!H158</f>
        <v>19868.521500348397</v>
      </c>
      <c r="N158" s="61">
        <f>'Grunddaten Umlage § 4_IST'!H158</f>
        <v>39608.234461850923</v>
      </c>
      <c r="O158" s="71">
        <f t="shared" si="9"/>
        <v>19739.712961502526</v>
      </c>
      <c r="P158" s="59">
        <f>'Grunddaten Umlage § 4_Plan'!I158</f>
        <v>0</v>
      </c>
      <c r="Q158" s="59">
        <f>'Grunddaten Umlage § 4_IST'!I158</f>
        <v>0</v>
      </c>
      <c r="R158" s="74">
        <f t="shared" si="10"/>
        <v>0</v>
      </c>
      <c r="S158" s="59" cm="1">
        <f t="array" ref="S158">_xlfn.IFS((F158&gt;0)*AND(I158&gt;0),O158+R158,(F158=0)*AND(I158=0),L158,(F158=0)*AND(I158&gt;0),L158+O158+R158,(F158&gt;0)*AND(I158=0),L158+O158+R158)</f>
        <v>19739.712961502526</v>
      </c>
      <c r="U158" s="69">
        <f>IF('Grunddaten Umlage § 4_Plan'!D158&gt;0,'Grunddaten Umlage § 4_Plan'!F158,0)</f>
        <v>9667.7992396516038</v>
      </c>
      <c r="V158" s="69">
        <f>IF('Grunddaten Umlage § 4_IST'!D158&gt;0,'Grunddaten Umlage § 4_IST'!F158,0)</f>
        <v>19483.635538149068</v>
      </c>
      <c r="W158" s="59">
        <f t="shared" si="11"/>
        <v>9815.8362984974647</v>
      </c>
    </row>
    <row r="159" spans="1:23" s="13" customFormat="1" x14ac:dyDescent="0.25">
      <c r="A159" s="57">
        <v>61708</v>
      </c>
      <c r="B159" s="58" t="s">
        <v>161</v>
      </c>
      <c r="C159" s="58" t="s">
        <v>160</v>
      </c>
      <c r="D159" s="59">
        <f>Finanzkraft!H159</f>
        <v>1904637.52</v>
      </c>
      <c r="E159" s="60">
        <f>'landesw Umlage § 4_IST'!E159</f>
        <v>9.0121798490036694E-4</v>
      </c>
      <c r="F159" s="59">
        <f>'Grunddaten Umlage § 4_Plan'!D159</f>
        <v>15449.403350000001</v>
      </c>
      <c r="G159" s="59">
        <f>'Grunddaten Umlage § 4_Plan'!E159</f>
        <v>6179.7613400000009</v>
      </c>
      <c r="H159" s="59">
        <f>'Grunddaten Umlage § 4_IST'!D159</f>
        <v>13095.25</v>
      </c>
      <c r="I159" s="59">
        <f>'Grunddaten Umlage § 4_IST'!E159</f>
        <v>5238.1000000000004</v>
      </c>
      <c r="J159" s="61">
        <f>'Grunddaten Umlage § 4_Plan'!J159</f>
        <v>0</v>
      </c>
      <c r="K159" s="61">
        <f>'Grunddaten Umlage § 4_IST'!J159</f>
        <v>0</v>
      </c>
      <c r="L159" s="74">
        <f t="shared" si="8"/>
        <v>0</v>
      </c>
      <c r="M159" s="61">
        <f>'Grunddaten Umlage § 4_Plan'!H159</f>
        <v>11761.631399283962</v>
      </c>
      <c r="N159" s="61">
        <f>'Grunddaten Umlage § 4_IST'!H159</f>
        <v>5500.7820766192217</v>
      </c>
      <c r="O159" s="71">
        <f t="shared" si="9"/>
        <v>-6260.8493226647406</v>
      </c>
      <c r="P159" s="59">
        <f>'Grunddaten Umlage § 4_Plan'!I159</f>
        <v>0</v>
      </c>
      <c r="Q159" s="59">
        <f>'Grunddaten Umlage § 4_IST'!I159</f>
        <v>0</v>
      </c>
      <c r="R159" s="74">
        <f t="shared" si="10"/>
        <v>0</v>
      </c>
      <c r="S159" s="59" cm="1">
        <f t="array" ref="S159">_xlfn.IFS((F159&gt;0)*AND(I159&gt;0),O159+R159,(F159=0)*AND(I159=0),L159,(F159=0)*AND(I159&gt;0),L159+O159+R159,(F159&gt;0)*AND(I159=0),L159+O159+R159)</f>
        <v>-6260.8493226647406</v>
      </c>
      <c r="U159" s="69">
        <f>IF('Grunddaten Umlage § 4_Plan'!D159&gt;0,'Grunddaten Umlage § 4_Plan'!F159,0)</f>
        <v>3687.7719507160377</v>
      </c>
      <c r="V159" s="69">
        <f>IF('Grunddaten Umlage § 4_IST'!D159&gt;0,'Grunddaten Umlage § 4_IST'!F159,0)</f>
        <v>7594.4679233807783</v>
      </c>
      <c r="W159" s="59">
        <f t="shared" si="11"/>
        <v>3906.6959726647406</v>
      </c>
    </row>
    <row r="160" spans="1:23" s="13" customFormat="1" x14ac:dyDescent="0.25">
      <c r="A160" s="57">
        <v>61710</v>
      </c>
      <c r="B160" s="58" t="s">
        <v>162</v>
      </c>
      <c r="C160" s="58" t="s">
        <v>160</v>
      </c>
      <c r="D160" s="59">
        <f>Finanzkraft!H160</f>
        <v>1461580.95</v>
      </c>
      <c r="E160" s="60">
        <f>'landesw Umlage § 4_IST'!E160</f>
        <v>6.9157675657243378E-4</v>
      </c>
      <c r="F160" s="59">
        <f>'Grunddaten Umlage § 4_Plan'!D160</f>
        <v>0</v>
      </c>
      <c r="G160" s="59">
        <f>'Grunddaten Umlage § 4_Plan'!E160</f>
        <v>0</v>
      </c>
      <c r="H160" s="59">
        <f>'Grunddaten Umlage § 4_IST'!D160</f>
        <v>2125.9899999999998</v>
      </c>
      <c r="I160" s="59">
        <f>'Grunddaten Umlage § 4_IST'!E160</f>
        <v>850.39599999999996</v>
      </c>
      <c r="J160" s="61">
        <f>'Grunddaten Umlage § 4_Plan'!J160</f>
        <v>2818.8814958839048</v>
      </c>
      <c r="K160" s="61">
        <f>'Grunddaten Umlage § 4_IST'!J160</f>
        <v>0</v>
      </c>
      <c r="L160" s="74">
        <f t="shared" si="8"/>
        <v>2818.8814958839048</v>
      </c>
      <c r="M160" s="61">
        <f>'Grunddaten Umlage § 4_Plan'!H160</f>
        <v>0</v>
      </c>
      <c r="N160" s="61">
        <f>'Grunddaten Umlage § 4_IST'!H160</f>
        <v>0</v>
      </c>
      <c r="O160" s="71">
        <f t="shared" si="9"/>
        <v>0</v>
      </c>
      <c r="P160" s="59">
        <f>'Grunddaten Umlage § 4_Plan'!I160</f>
        <v>0</v>
      </c>
      <c r="Q160" s="59">
        <f>'Grunddaten Umlage § 4_IST'!I160</f>
        <v>-3701.8536319995446</v>
      </c>
      <c r="R160" s="74">
        <f t="shared" si="10"/>
        <v>-3701.8536319995446</v>
      </c>
      <c r="S160" s="59" cm="1">
        <f t="array" ref="S160">_xlfn.IFS((F160&gt;0)*AND(I160&gt;0),O160+R160,(F160=0)*AND(I160=0),L160,(F160=0)*AND(I160&gt;0),L160+O160+R160,(F160&gt;0)*AND(I160=0),L160+O160+R160)</f>
        <v>-882.97213611563984</v>
      </c>
      <c r="U160" s="69">
        <f>IF('Grunddaten Umlage § 4_Plan'!D160&gt;0,'Grunddaten Umlage § 4_Plan'!F160,0)</f>
        <v>0</v>
      </c>
      <c r="V160" s="69">
        <f>IF('Grunddaten Umlage § 4_IST'!D160&gt;0,'Grunddaten Umlage § 4_IST'!F160,0)</f>
        <v>5827.8436319995444</v>
      </c>
      <c r="W160" s="59">
        <f t="shared" si="11"/>
        <v>5827.8436319995444</v>
      </c>
    </row>
    <row r="161" spans="1:23" s="13" customFormat="1" x14ac:dyDescent="0.25">
      <c r="A161" s="57">
        <v>61711</v>
      </c>
      <c r="B161" s="58" t="s">
        <v>163</v>
      </c>
      <c r="C161" s="58" t="s">
        <v>160</v>
      </c>
      <c r="D161" s="59">
        <f>Finanzkraft!H161</f>
        <v>1165045.22</v>
      </c>
      <c r="E161" s="60">
        <f>'landesw Umlage § 4_IST'!E161</f>
        <v>5.512648440771054E-4</v>
      </c>
      <c r="F161" s="59">
        <f>'Grunddaten Umlage § 4_Plan'!D161</f>
        <v>0</v>
      </c>
      <c r="G161" s="59">
        <f>'Grunddaten Umlage § 4_Plan'!E161</f>
        <v>0</v>
      </c>
      <c r="H161" s="59">
        <f>'Grunddaten Umlage § 4_IST'!D161</f>
        <v>0</v>
      </c>
      <c r="I161" s="59">
        <f>'Grunddaten Umlage § 4_IST'!E161</f>
        <v>0</v>
      </c>
      <c r="J161" s="61">
        <f>'Grunddaten Umlage § 4_Plan'!J161</f>
        <v>2245.8227452949859</v>
      </c>
      <c r="K161" s="61">
        <f>'Grunddaten Umlage § 4_IST'!J161</f>
        <v>4645.4500972857568</v>
      </c>
      <c r="L161" s="74">
        <f t="shared" si="8"/>
        <v>-2399.6273519907709</v>
      </c>
      <c r="M161" s="61">
        <f>'Grunddaten Umlage § 4_Plan'!H161</f>
        <v>0</v>
      </c>
      <c r="N161" s="61">
        <f>'Grunddaten Umlage § 4_IST'!H161</f>
        <v>0</v>
      </c>
      <c r="O161" s="71">
        <f t="shared" si="9"/>
        <v>0</v>
      </c>
      <c r="P161" s="59">
        <f>'Grunddaten Umlage § 4_Plan'!I161</f>
        <v>0</v>
      </c>
      <c r="Q161" s="59">
        <f>'Grunddaten Umlage § 4_IST'!I161</f>
        <v>0</v>
      </c>
      <c r="R161" s="74">
        <f t="shared" si="10"/>
        <v>0</v>
      </c>
      <c r="S161" s="59" cm="1">
        <f t="array" ref="S161">_xlfn.IFS((F161&gt;0)*AND(I161&gt;0),O161+R161,(F161=0)*AND(I161=0),L161,(F161=0)*AND(I161&gt;0),L161+O161+R161,(F161&gt;0)*AND(I161=0),L161+O161+R161)</f>
        <v>-2399.6273519907709</v>
      </c>
      <c r="U161" s="69">
        <f>IF('Grunddaten Umlage § 4_Plan'!D161&gt;0,'Grunddaten Umlage § 4_Plan'!F161,0)</f>
        <v>0</v>
      </c>
      <c r="V161" s="69">
        <f>IF('Grunddaten Umlage § 4_IST'!D161&gt;0,'Grunddaten Umlage § 4_IST'!F161,0)</f>
        <v>0</v>
      </c>
      <c r="W161" s="59">
        <f t="shared" si="11"/>
        <v>0</v>
      </c>
    </row>
    <row r="162" spans="1:23" s="13" customFormat="1" x14ac:dyDescent="0.25">
      <c r="A162" s="57">
        <v>61716</v>
      </c>
      <c r="B162" s="58" t="s">
        <v>164</v>
      </c>
      <c r="C162" s="58" t="s">
        <v>160</v>
      </c>
      <c r="D162" s="59">
        <f>Finanzkraft!H162</f>
        <v>3686515.64</v>
      </c>
      <c r="E162" s="60">
        <f>'landesw Umlage § 4_IST'!E162</f>
        <v>1.7443498626365855E-3</v>
      </c>
      <c r="F162" s="59">
        <f>'Grunddaten Umlage § 4_Plan'!D162</f>
        <v>86136.393849999993</v>
      </c>
      <c r="G162" s="59">
        <f>'Grunddaten Umlage § 4_Plan'!E162</f>
        <v>34454.557540000002</v>
      </c>
      <c r="H162" s="59">
        <f>'Grunddaten Umlage § 4_IST'!D162</f>
        <v>144946.63999999998</v>
      </c>
      <c r="I162" s="59">
        <f>'Grunddaten Umlage § 4_IST'!E162</f>
        <v>57978.655999999995</v>
      </c>
      <c r="J162" s="61">
        <f>'Grunddaten Umlage § 4_Plan'!J162</f>
        <v>0</v>
      </c>
      <c r="K162" s="61">
        <f>'Grunddaten Umlage § 4_IST'!J162</f>
        <v>0</v>
      </c>
      <c r="L162" s="74">
        <f t="shared" si="8"/>
        <v>0</v>
      </c>
      <c r="M162" s="61">
        <f>'Grunddaten Umlage § 4_Plan'!H162</f>
        <v>78895.421506968138</v>
      </c>
      <c r="N162" s="61">
        <f>'Grunddaten Umlage § 4_IST'!H162</f>
        <v>130247.18958855289</v>
      </c>
      <c r="O162" s="71">
        <f t="shared" si="9"/>
        <v>51351.768081584756</v>
      </c>
      <c r="P162" s="59">
        <f>'Grunddaten Umlage § 4_Plan'!I162</f>
        <v>0</v>
      </c>
      <c r="Q162" s="59">
        <f>'Grunddaten Umlage § 4_IST'!I162</f>
        <v>0</v>
      </c>
      <c r="R162" s="74">
        <f t="shared" si="10"/>
        <v>0</v>
      </c>
      <c r="S162" s="59" cm="1">
        <f t="array" ref="S162">_xlfn.IFS((F162&gt;0)*AND(I162&gt;0),O162+R162,(F162=0)*AND(I162=0),L162,(F162=0)*AND(I162&gt;0),L162+O162+R162,(F162&gt;0)*AND(I162=0),L162+O162+R162)</f>
        <v>51351.768081584756</v>
      </c>
      <c r="U162" s="69">
        <f>IF('Grunddaten Umlage § 4_Plan'!D162&gt;0,'Grunddaten Umlage § 4_Plan'!F162,0)</f>
        <v>7240.9723430318545</v>
      </c>
      <c r="V162" s="69">
        <f>IF('Grunddaten Umlage § 4_IST'!D162&gt;0,'Grunddaten Umlage § 4_IST'!F162,0)</f>
        <v>14699.450411447089</v>
      </c>
      <c r="W162" s="59">
        <f t="shared" si="11"/>
        <v>7458.4780684152347</v>
      </c>
    </row>
    <row r="163" spans="1:23" s="13" customFormat="1" x14ac:dyDescent="0.25">
      <c r="A163" s="57">
        <v>61719</v>
      </c>
      <c r="B163" s="58" t="s">
        <v>165</v>
      </c>
      <c r="C163" s="58" t="s">
        <v>160</v>
      </c>
      <c r="D163" s="59">
        <f>Finanzkraft!H163</f>
        <v>3701741.1</v>
      </c>
      <c r="E163" s="60">
        <f>'landesw Umlage § 4_IST'!E163</f>
        <v>1.7515540987373113E-3</v>
      </c>
      <c r="F163" s="59">
        <f>'Grunddaten Umlage § 4_Plan'!D163</f>
        <v>76302.173020000002</v>
      </c>
      <c r="G163" s="59">
        <f>'Grunddaten Umlage § 4_Plan'!E163</f>
        <v>30520.869208000004</v>
      </c>
      <c r="H163" s="59">
        <f>'Grunddaten Umlage § 4_IST'!D163</f>
        <v>262990.55</v>
      </c>
      <c r="I163" s="59">
        <f>'Grunddaten Umlage § 4_IST'!E163</f>
        <v>105196.22</v>
      </c>
      <c r="J163" s="61">
        <f>'Grunddaten Umlage § 4_Plan'!J163</f>
        <v>0</v>
      </c>
      <c r="K163" s="61">
        <f>'Grunddaten Umlage § 4_IST'!J163</f>
        <v>0</v>
      </c>
      <c r="L163" s="74">
        <f t="shared" si="8"/>
        <v>0</v>
      </c>
      <c r="M163" s="61">
        <f>'Grunddaten Umlage § 4_Plan'!H163</f>
        <v>69104.016124397138</v>
      </c>
      <c r="N163" s="61">
        <f>'Grunddaten Umlage § 4_IST'!H163</f>
        <v>248230.39025862815</v>
      </c>
      <c r="O163" s="71">
        <f t="shared" si="9"/>
        <v>179126.37413423101</v>
      </c>
      <c r="P163" s="59">
        <f>'Grunddaten Umlage § 4_Plan'!I163</f>
        <v>0</v>
      </c>
      <c r="Q163" s="59">
        <f>'Grunddaten Umlage § 4_IST'!I163</f>
        <v>0</v>
      </c>
      <c r="R163" s="74">
        <f t="shared" si="10"/>
        <v>0</v>
      </c>
      <c r="S163" s="59" cm="1">
        <f t="array" ref="S163">_xlfn.IFS((F163&gt;0)*AND(I163&gt;0),O163+R163,(F163=0)*AND(I163=0),L163,(F163=0)*AND(I163&gt;0),L163+O163+R163,(F163&gt;0)*AND(I163=0),L163+O163+R163)</f>
        <v>179126.37413423101</v>
      </c>
      <c r="U163" s="69">
        <f>IF('Grunddaten Umlage § 4_Plan'!D163&gt;0,'Grunddaten Umlage § 4_Plan'!F163,0)</f>
        <v>7198.1568956028686</v>
      </c>
      <c r="V163" s="69">
        <f>IF('Grunddaten Umlage § 4_IST'!D163&gt;0,'Grunddaten Umlage § 4_IST'!F163,0)</f>
        <v>14760.159741371828</v>
      </c>
      <c r="W163" s="59">
        <f t="shared" si="11"/>
        <v>7562.0028457689596</v>
      </c>
    </row>
    <row r="164" spans="1:23" s="13" customFormat="1" x14ac:dyDescent="0.25">
      <c r="A164" s="57">
        <v>61727</v>
      </c>
      <c r="B164" s="58" t="s">
        <v>166</v>
      </c>
      <c r="C164" s="58" t="s">
        <v>160</v>
      </c>
      <c r="D164" s="59">
        <f>Finanzkraft!H164</f>
        <v>3638990.45</v>
      </c>
      <c r="E164" s="60">
        <f>'landesw Umlage § 4_IST'!E164</f>
        <v>1.7218623522761852E-3</v>
      </c>
      <c r="F164" s="59">
        <f>'Grunddaten Umlage § 4_Plan'!D164</f>
        <v>0</v>
      </c>
      <c r="G164" s="59">
        <f>'Grunddaten Umlage § 4_Plan'!E164</f>
        <v>0</v>
      </c>
      <c r="H164" s="59">
        <f>'Grunddaten Umlage § 4_IST'!D164</f>
        <v>19256.93</v>
      </c>
      <c r="I164" s="59">
        <f>'Grunddaten Umlage § 4_IST'!E164</f>
        <v>7702.7720000000008</v>
      </c>
      <c r="J164" s="61">
        <f>'Grunddaten Umlage § 4_Plan'!J164</f>
        <v>7093.5247549873684</v>
      </c>
      <c r="K164" s="61">
        <f>'Grunddaten Umlage § 4_IST'!J164</f>
        <v>0</v>
      </c>
      <c r="L164" s="74">
        <f t="shared" si="8"/>
        <v>7093.5247549873684</v>
      </c>
      <c r="M164" s="61">
        <f>'Grunddaten Umlage § 4_Plan'!H164</f>
        <v>0</v>
      </c>
      <c r="N164" s="61">
        <f>'Grunddaten Umlage § 4_IST'!H164</f>
        <v>4746.9794420513226</v>
      </c>
      <c r="O164" s="71">
        <f t="shared" si="9"/>
        <v>4746.9794420513226</v>
      </c>
      <c r="P164" s="59">
        <f>'Grunddaten Umlage § 4_Plan'!I164</f>
        <v>0</v>
      </c>
      <c r="Q164" s="59">
        <f>'Grunddaten Umlage § 4_IST'!I164</f>
        <v>0</v>
      </c>
      <c r="R164" s="74">
        <f t="shared" si="10"/>
        <v>0</v>
      </c>
      <c r="S164" s="59" cm="1">
        <f t="array" ref="S164">_xlfn.IFS((F164&gt;0)*AND(I164&gt;0),O164+R164,(F164=0)*AND(I164=0),L164,(F164=0)*AND(I164&gt;0),L164+O164+R164,(F164&gt;0)*AND(I164=0),L164+O164+R164)</f>
        <v>11840.504197038692</v>
      </c>
      <c r="U164" s="69">
        <f>IF('Grunddaten Umlage § 4_Plan'!D164&gt;0,'Grunddaten Umlage § 4_Plan'!F164,0)</f>
        <v>0</v>
      </c>
      <c r="V164" s="69">
        <f>IF('Grunddaten Umlage § 4_IST'!D164&gt;0,'Grunddaten Umlage § 4_IST'!F164,0)</f>
        <v>14509.950557948678</v>
      </c>
      <c r="W164" s="59">
        <f t="shared" si="11"/>
        <v>14509.950557948678</v>
      </c>
    </row>
    <row r="165" spans="1:23" s="13" customFormat="1" x14ac:dyDescent="0.25">
      <c r="A165" s="57">
        <v>61728</v>
      </c>
      <c r="B165" s="58" t="s">
        <v>167</v>
      </c>
      <c r="C165" s="58" t="s">
        <v>160</v>
      </c>
      <c r="D165" s="59">
        <f>Finanzkraft!H165</f>
        <v>824938.22</v>
      </c>
      <c r="E165" s="60">
        <f>'landesw Umlage § 4_IST'!E165</f>
        <v>3.9033629889623071E-4</v>
      </c>
      <c r="F165" s="59">
        <f>'Grunddaten Umlage § 4_Plan'!D165</f>
        <v>0</v>
      </c>
      <c r="G165" s="59">
        <f>'Grunddaten Umlage § 4_Plan'!E165</f>
        <v>0</v>
      </c>
      <c r="H165" s="59">
        <f>'Grunddaten Umlage § 4_IST'!D165</f>
        <v>0</v>
      </c>
      <c r="I165" s="59">
        <f>'Grunddaten Umlage § 4_IST'!E165</f>
        <v>0</v>
      </c>
      <c r="J165" s="61">
        <f>'Grunddaten Umlage § 4_Plan'!J165</f>
        <v>1612.7249949513373</v>
      </c>
      <c r="K165" s="61">
        <f>'Grunddaten Umlage § 4_IST'!J165</f>
        <v>3289.3223958755343</v>
      </c>
      <c r="L165" s="74">
        <f t="shared" si="8"/>
        <v>-1676.597400924197</v>
      </c>
      <c r="M165" s="61">
        <f>'Grunddaten Umlage § 4_Plan'!H165</f>
        <v>0</v>
      </c>
      <c r="N165" s="61">
        <f>'Grunddaten Umlage § 4_IST'!H165</f>
        <v>0</v>
      </c>
      <c r="O165" s="71">
        <f t="shared" si="9"/>
        <v>0</v>
      </c>
      <c r="P165" s="59">
        <f>'Grunddaten Umlage § 4_Plan'!I165</f>
        <v>0</v>
      </c>
      <c r="Q165" s="59">
        <f>'Grunddaten Umlage § 4_IST'!I165</f>
        <v>0</v>
      </c>
      <c r="R165" s="74">
        <f t="shared" si="10"/>
        <v>0</v>
      </c>
      <c r="S165" s="59" cm="1">
        <f t="array" ref="S165">_xlfn.IFS((F165&gt;0)*AND(I165&gt;0),O165+R165,(F165=0)*AND(I165=0),L165,(F165=0)*AND(I165&gt;0),L165+O165+R165,(F165&gt;0)*AND(I165=0),L165+O165+R165)</f>
        <v>-1676.597400924197</v>
      </c>
      <c r="U165" s="69">
        <f>IF('Grunddaten Umlage § 4_Plan'!D165&gt;0,'Grunddaten Umlage § 4_Plan'!F165,0)</f>
        <v>0</v>
      </c>
      <c r="V165" s="69">
        <f>IF('Grunddaten Umlage § 4_IST'!D165&gt;0,'Grunddaten Umlage § 4_IST'!F165,0)</f>
        <v>0</v>
      </c>
      <c r="W165" s="59">
        <f t="shared" si="11"/>
        <v>0</v>
      </c>
    </row>
    <row r="166" spans="1:23" s="13" customFormat="1" x14ac:dyDescent="0.25">
      <c r="A166" s="57">
        <v>61729</v>
      </c>
      <c r="B166" s="58" t="s">
        <v>168</v>
      </c>
      <c r="C166" s="58" t="s">
        <v>160</v>
      </c>
      <c r="D166" s="59">
        <f>Finanzkraft!H166</f>
        <v>2394246.5099999998</v>
      </c>
      <c r="E166" s="60">
        <f>'landesw Umlage § 4_IST'!E166</f>
        <v>1.1328864376760445E-3</v>
      </c>
      <c r="F166" s="59">
        <f>'Grunddaten Umlage § 4_Plan'!D166</f>
        <v>0</v>
      </c>
      <c r="G166" s="59">
        <f>'Grunddaten Umlage § 4_Plan'!E166</f>
        <v>0</v>
      </c>
      <c r="H166" s="59">
        <f>'Grunddaten Umlage § 4_IST'!D166</f>
        <v>12695.18</v>
      </c>
      <c r="I166" s="59">
        <f>'Grunddaten Umlage § 4_IST'!E166</f>
        <v>5078.0720000000001</v>
      </c>
      <c r="J166" s="61">
        <f>'Grunddaten Umlage § 4_Plan'!J166</f>
        <v>4683.891657938012</v>
      </c>
      <c r="K166" s="61">
        <f>'Grunddaten Umlage § 4_IST'!J166</f>
        <v>0</v>
      </c>
      <c r="L166" s="74">
        <f t="shared" si="8"/>
        <v>4683.891657938012</v>
      </c>
      <c r="M166" s="61">
        <f>'Grunddaten Umlage § 4_Plan'!H166</f>
        <v>0</v>
      </c>
      <c r="N166" s="61">
        <f>'Grunddaten Umlage § 4_IST'!H166</f>
        <v>3148.4667120766499</v>
      </c>
      <c r="O166" s="71">
        <f t="shared" si="9"/>
        <v>3148.4667120766499</v>
      </c>
      <c r="P166" s="59">
        <f>'Grunddaten Umlage § 4_Plan'!I166</f>
        <v>0</v>
      </c>
      <c r="Q166" s="59">
        <f>'Grunddaten Umlage § 4_IST'!I166</f>
        <v>0</v>
      </c>
      <c r="R166" s="74">
        <f t="shared" si="10"/>
        <v>0</v>
      </c>
      <c r="S166" s="59" cm="1">
        <f t="array" ref="S166">_xlfn.IFS((F166&gt;0)*AND(I166&gt;0),O166+R166,(F166=0)*AND(I166=0),L166,(F166=0)*AND(I166&gt;0),L166+O166+R166,(F166&gt;0)*AND(I166=0),L166+O166+R166)</f>
        <v>7832.3583700146619</v>
      </c>
      <c r="U166" s="69">
        <f>IF('Grunddaten Umlage § 4_Plan'!D166&gt;0,'Grunddaten Umlage § 4_Plan'!F166,0)</f>
        <v>0</v>
      </c>
      <c r="V166" s="69">
        <f>IF('Grunddaten Umlage § 4_IST'!D166&gt;0,'Grunddaten Umlage § 4_IST'!F166,0)</f>
        <v>9546.7132879233504</v>
      </c>
      <c r="W166" s="59">
        <f t="shared" si="11"/>
        <v>9546.7132879233504</v>
      </c>
    </row>
    <row r="167" spans="1:23" s="13" customFormat="1" x14ac:dyDescent="0.25">
      <c r="A167" s="57">
        <v>61730</v>
      </c>
      <c r="B167" s="58" t="s">
        <v>169</v>
      </c>
      <c r="C167" s="58" t="s">
        <v>160</v>
      </c>
      <c r="D167" s="59">
        <f>Finanzkraft!H167</f>
        <v>2472208.4</v>
      </c>
      <c r="E167" s="60">
        <f>'landesw Umlage § 4_IST'!E167</f>
        <v>1.1697756917556472E-3</v>
      </c>
      <c r="F167" s="59">
        <f>'Grunddaten Umlage § 4_Plan'!D167</f>
        <v>0</v>
      </c>
      <c r="G167" s="59">
        <f>'Grunddaten Umlage § 4_Plan'!E167</f>
        <v>0</v>
      </c>
      <c r="H167" s="59">
        <f>'Grunddaten Umlage § 4_IST'!D167</f>
        <v>35500.269999999997</v>
      </c>
      <c r="I167" s="59">
        <f>'Grunddaten Umlage § 4_IST'!E167</f>
        <v>14200.108</v>
      </c>
      <c r="J167" s="61">
        <f>'Grunddaten Umlage § 4_Plan'!J167</f>
        <v>4824.9352398114688</v>
      </c>
      <c r="K167" s="61">
        <f>'Grunddaten Umlage § 4_IST'!J167</f>
        <v>0</v>
      </c>
      <c r="L167" s="74">
        <f t="shared" si="8"/>
        <v>4824.9352398114688</v>
      </c>
      <c r="M167" s="61">
        <f>'Grunddaten Umlage § 4_Plan'!H167</f>
        <v>0</v>
      </c>
      <c r="N167" s="61">
        <f>'Grunddaten Umlage § 4_IST'!H167</f>
        <v>25642.694898931673</v>
      </c>
      <c r="O167" s="71">
        <f t="shared" si="9"/>
        <v>25642.694898931673</v>
      </c>
      <c r="P167" s="59">
        <f>'Grunddaten Umlage § 4_Plan'!I167</f>
        <v>0</v>
      </c>
      <c r="Q167" s="59">
        <f>'Grunddaten Umlage § 4_IST'!I167</f>
        <v>0</v>
      </c>
      <c r="R167" s="74">
        <f t="shared" si="10"/>
        <v>0</v>
      </c>
      <c r="S167" s="59" cm="1">
        <f t="array" ref="S167">_xlfn.IFS((F167&gt;0)*AND(I167&gt;0),O167+R167,(F167=0)*AND(I167=0),L167,(F167=0)*AND(I167&gt;0),L167+O167+R167,(F167&gt;0)*AND(I167=0),L167+O167+R167)</f>
        <v>30467.630138743141</v>
      </c>
      <c r="U167" s="69">
        <f>IF('Grunddaten Umlage § 4_Plan'!D167&gt;0,'Grunddaten Umlage § 4_Plan'!F167,0)</f>
        <v>0</v>
      </c>
      <c r="V167" s="69">
        <f>IF('Grunddaten Umlage § 4_IST'!D167&gt;0,'Grunddaten Umlage § 4_IST'!F167,0)</f>
        <v>9857.5751010683216</v>
      </c>
      <c r="W167" s="59">
        <f t="shared" si="11"/>
        <v>9857.5751010683216</v>
      </c>
    </row>
    <row r="168" spans="1:23" s="13" customFormat="1" x14ac:dyDescent="0.25">
      <c r="A168" s="57">
        <v>61731</v>
      </c>
      <c r="B168" s="58" t="s">
        <v>170</v>
      </c>
      <c r="C168" s="58" t="s">
        <v>160</v>
      </c>
      <c r="D168" s="59">
        <f>Finanzkraft!H168</f>
        <v>1956314.31</v>
      </c>
      <c r="E168" s="60">
        <f>'landesw Umlage § 4_IST'!E168</f>
        <v>9.2566990924863846E-4</v>
      </c>
      <c r="F168" s="59">
        <f>'Grunddaten Umlage § 4_Plan'!D168</f>
        <v>0</v>
      </c>
      <c r="G168" s="59">
        <f>'Grunddaten Umlage § 4_Plan'!E168</f>
        <v>0</v>
      </c>
      <c r="H168" s="59">
        <f>'Grunddaten Umlage § 4_IST'!D168</f>
        <v>25015.02</v>
      </c>
      <c r="I168" s="59">
        <f>'Grunddaten Umlage § 4_IST'!E168</f>
        <v>10006.008000000002</v>
      </c>
      <c r="J168" s="61">
        <f>'Grunddaten Umlage § 4_Plan'!J168</f>
        <v>3797.3829116350089</v>
      </c>
      <c r="K168" s="61">
        <f>'Grunddaten Umlage § 4_IST'!J168</f>
        <v>0</v>
      </c>
      <c r="L168" s="74">
        <f t="shared" si="8"/>
        <v>3797.3829116350089</v>
      </c>
      <c r="M168" s="61">
        <f>'Grunddaten Umlage § 4_Plan'!H168</f>
        <v>0</v>
      </c>
      <c r="N168" s="61">
        <f>'Grunddaten Umlage § 4_IST'!H168</f>
        <v>17214.498315776433</v>
      </c>
      <c r="O168" s="71">
        <f t="shared" si="9"/>
        <v>17214.498315776433</v>
      </c>
      <c r="P168" s="59">
        <f>'Grunddaten Umlage § 4_Plan'!I168</f>
        <v>0</v>
      </c>
      <c r="Q168" s="59">
        <f>'Grunddaten Umlage § 4_IST'!I168</f>
        <v>0</v>
      </c>
      <c r="R168" s="74">
        <f t="shared" si="10"/>
        <v>0</v>
      </c>
      <c r="S168" s="59" cm="1">
        <f t="array" ref="S168">_xlfn.IFS((F168&gt;0)*AND(I168&gt;0),O168+R168,(F168=0)*AND(I168=0),L168,(F168=0)*AND(I168&gt;0),L168+O168+R168,(F168&gt;0)*AND(I168=0),L168+O168+R168)</f>
        <v>21011.881227411443</v>
      </c>
      <c r="U168" s="69">
        <f>IF('Grunddaten Umlage § 4_Plan'!D168&gt;0,'Grunddaten Umlage § 4_Plan'!F168,0)</f>
        <v>0</v>
      </c>
      <c r="V168" s="69">
        <f>IF('Grunddaten Umlage § 4_IST'!D168&gt;0,'Grunddaten Umlage § 4_IST'!F168,0)</f>
        <v>7800.5216842235686</v>
      </c>
      <c r="W168" s="59">
        <f t="shared" si="11"/>
        <v>7800.5216842235686</v>
      </c>
    </row>
    <row r="169" spans="1:23" s="13" customFormat="1" x14ac:dyDescent="0.25">
      <c r="A169" s="57">
        <v>61740</v>
      </c>
      <c r="B169" s="58" t="s">
        <v>171</v>
      </c>
      <c r="C169" s="58" t="s">
        <v>160</v>
      </c>
      <c r="D169" s="59">
        <f>Finanzkraft!H169</f>
        <v>2487529.06</v>
      </c>
      <c r="E169" s="60">
        <f>'landesw Umlage § 4_IST'!E169</f>
        <v>1.1770249736728405E-3</v>
      </c>
      <c r="F169" s="59">
        <f>'Grunddaten Umlage § 4_Plan'!D169</f>
        <v>20880.112000000001</v>
      </c>
      <c r="G169" s="59">
        <f>'Grunddaten Umlage § 4_Plan'!E169</f>
        <v>8352.0448000000015</v>
      </c>
      <c r="H169" s="59">
        <f>'Grunddaten Umlage § 4_IST'!D169</f>
        <v>25719.25</v>
      </c>
      <c r="I169" s="59">
        <f>'Grunddaten Umlage § 4_IST'!E169</f>
        <v>10287.700000000001</v>
      </c>
      <c r="J169" s="61">
        <f>'Grunddaten Umlage § 4_Plan'!J169</f>
        <v>0</v>
      </c>
      <c r="K169" s="61">
        <f>'Grunddaten Umlage § 4_IST'!J169</f>
        <v>0</v>
      </c>
      <c r="L169" s="74">
        <f t="shared" si="8"/>
        <v>0</v>
      </c>
      <c r="M169" s="61">
        <f>'Grunddaten Umlage § 4_Plan'!H169</f>
        <v>16001.981760750008</v>
      </c>
      <c r="N169" s="61">
        <f>'Grunddaten Umlage § 4_IST'!H169</f>
        <v>15800.585972711729</v>
      </c>
      <c r="O169" s="71">
        <f t="shared" si="9"/>
        <v>-201.39578803827862</v>
      </c>
      <c r="P169" s="59">
        <f>'Grunddaten Umlage § 4_Plan'!I169</f>
        <v>0</v>
      </c>
      <c r="Q169" s="59">
        <f>'Grunddaten Umlage § 4_IST'!I169</f>
        <v>0</v>
      </c>
      <c r="R169" s="74">
        <f t="shared" si="10"/>
        <v>0</v>
      </c>
      <c r="S169" s="59" cm="1">
        <f t="array" ref="S169">_xlfn.IFS((F169&gt;0)*AND(I169&gt;0),O169+R169,(F169=0)*AND(I169=0),L169,(F169=0)*AND(I169&gt;0),L169+O169+R169,(F169&gt;0)*AND(I169=0),L169+O169+R169)</f>
        <v>-201.39578803827862</v>
      </c>
      <c r="U169" s="69">
        <f>IF('Grunddaten Umlage § 4_Plan'!D169&gt;0,'Grunddaten Umlage § 4_Plan'!F169,0)</f>
        <v>4878.1302392499938</v>
      </c>
      <c r="V169" s="69">
        <f>IF('Grunddaten Umlage § 4_IST'!D169&gt;0,'Grunddaten Umlage § 4_IST'!F169,0)</f>
        <v>9918.6640272882705</v>
      </c>
      <c r="W169" s="59">
        <f t="shared" si="11"/>
        <v>5040.5337880382767</v>
      </c>
    </row>
    <row r="170" spans="1:23" s="13" customFormat="1" x14ac:dyDescent="0.25">
      <c r="A170" s="57">
        <v>61741</v>
      </c>
      <c r="B170" s="58" t="s">
        <v>172</v>
      </c>
      <c r="C170" s="58" t="s">
        <v>160</v>
      </c>
      <c r="D170" s="59">
        <f>Finanzkraft!H170</f>
        <v>1597424.42</v>
      </c>
      <c r="E170" s="60">
        <f>'landesw Umlage § 4_IST'!E170</f>
        <v>7.5585385760070368E-4</v>
      </c>
      <c r="F170" s="59">
        <f>'Grunddaten Umlage § 4_Plan'!D170</f>
        <v>118178.00811</v>
      </c>
      <c r="G170" s="59">
        <f>'Grunddaten Umlage § 4_Plan'!E170</f>
        <v>47271.203244000004</v>
      </c>
      <c r="H170" s="59">
        <f>'Grunddaten Umlage § 4_IST'!D170</f>
        <v>65568.639999999999</v>
      </c>
      <c r="I170" s="59">
        <f>'Grunddaten Umlage § 4_IST'!E170</f>
        <v>26227.456000000002</v>
      </c>
      <c r="J170" s="61">
        <f>'Grunddaten Umlage § 4_Plan'!J170</f>
        <v>0</v>
      </c>
      <c r="K170" s="61">
        <f>'Grunddaten Umlage § 4_IST'!J170</f>
        <v>0</v>
      </c>
      <c r="L170" s="74">
        <f t="shared" si="8"/>
        <v>0</v>
      </c>
      <c r="M170" s="61">
        <f>'Grunddaten Umlage § 4_Plan'!H170</f>
        <v>115040.55107561113</v>
      </c>
      <c r="N170" s="61">
        <f>'Grunddaten Umlage § 4_IST'!H170</f>
        <v>59199.14008711624</v>
      </c>
      <c r="O170" s="71">
        <f t="shared" si="9"/>
        <v>-55841.410988494892</v>
      </c>
      <c r="P170" s="59">
        <f>'Grunddaten Umlage § 4_Plan'!I170</f>
        <v>0</v>
      </c>
      <c r="Q170" s="59">
        <f>'Grunddaten Umlage § 4_IST'!I170</f>
        <v>0</v>
      </c>
      <c r="R170" s="74">
        <f t="shared" si="10"/>
        <v>0</v>
      </c>
      <c r="S170" s="59" cm="1">
        <f t="array" ref="S170">_xlfn.IFS((F170&gt;0)*AND(I170&gt;0),O170+R170,(F170=0)*AND(I170=0),L170,(F170=0)*AND(I170&gt;0),L170+O170+R170,(F170&gt;0)*AND(I170=0),L170+O170+R170)</f>
        <v>-55841.410988494892</v>
      </c>
      <c r="U170" s="69">
        <f>IF('Grunddaten Umlage § 4_Plan'!D170&gt;0,'Grunddaten Umlage § 4_Plan'!F170,0)</f>
        <v>3137.457034388859</v>
      </c>
      <c r="V170" s="69">
        <f>IF('Grunddaten Umlage § 4_IST'!D170&gt;0,'Grunddaten Umlage § 4_IST'!F170,0)</f>
        <v>6369.4999128837617</v>
      </c>
      <c r="W170" s="59">
        <f t="shared" si="11"/>
        <v>3232.0428784949027</v>
      </c>
    </row>
    <row r="171" spans="1:23" s="13" customFormat="1" x14ac:dyDescent="0.25">
      <c r="A171" s="57">
        <v>61743</v>
      </c>
      <c r="B171" s="58" t="s">
        <v>173</v>
      </c>
      <c r="C171" s="58" t="s">
        <v>160</v>
      </c>
      <c r="D171" s="59">
        <f>Finanzkraft!H171</f>
        <v>911024.99</v>
      </c>
      <c r="E171" s="60">
        <f>'landesw Umlage § 4_IST'!E171</f>
        <v>4.3107000521636107E-4</v>
      </c>
      <c r="F171" s="59">
        <f>'Grunddaten Umlage § 4_Plan'!D171</f>
        <v>10424.726500000001</v>
      </c>
      <c r="G171" s="59">
        <f>'Grunddaten Umlage § 4_Plan'!E171</f>
        <v>4169.8906000000006</v>
      </c>
      <c r="H171" s="59">
        <f>'Grunddaten Umlage § 4_IST'!D171</f>
        <v>0</v>
      </c>
      <c r="I171" s="59">
        <f>'Grunddaten Umlage § 4_IST'!E171</f>
        <v>0</v>
      </c>
      <c r="J171" s="61">
        <f>'Grunddaten Umlage § 4_Plan'!J171</f>
        <v>0</v>
      </c>
      <c r="K171" s="61">
        <f>'Grunddaten Umlage § 4_IST'!J171</f>
        <v>3632.5809983798363</v>
      </c>
      <c r="L171" s="74">
        <f t="shared" si="8"/>
        <v>-3632.5809983798363</v>
      </c>
      <c r="M171" s="61">
        <f>'Grunddaten Umlage § 4_Plan'!H171</f>
        <v>8658.637624931569</v>
      </c>
      <c r="N171" s="61">
        <f>'Grunddaten Umlage § 4_IST'!H171</f>
        <v>0</v>
      </c>
      <c r="O171" s="71">
        <f t="shared" si="9"/>
        <v>-8658.637624931569</v>
      </c>
      <c r="P171" s="59">
        <f>'Grunddaten Umlage § 4_Plan'!I171</f>
        <v>0</v>
      </c>
      <c r="Q171" s="59">
        <f>'Grunddaten Umlage § 4_IST'!I171</f>
        <v>0</v>
      </c>
      <c r="R171" s="74">
        <f t="shared" si="10"/>
        <v>0</v>
      </c>
      <c r="S171" s="59" cm="1">
        <f t="array" ref="S171">_xlfn.IFS((F171&gt;0)*AND(I171&gt;0),O171+R171,(F171=0)*AND(I171=0),L171,(F171=0)*AND(I171&gt;0),L171+O171+R171,(F171&gt;0)*AND(I171=0),L171+O171+R171)</f>
        <v>-12291.218623311404</v>
      </c>
      <c r="U171" s="69">
        <f>IF('Grunddaten Umlage § 4_Plan'!D171&gt;0,'Grunddaten Umlage § 4_Plan'!F171,0)</f>
        <v>1766.088875068431</v>
      </c>
      <c r="V171" s="69">
        <f>IF('Grunddaten Umlage § 4_IST'!D171&gt;0,'Grunddaten Umlage § 4_IST'!F171,0)</f>
        <v>0</v>
      </c>
      <c r="W171" s="59">
        <f t="shared" si="11"/>
        <v>-1766.088875068431</v>
      </c>
    </row>
    <row r="172" spans="1:23" s="13" customFormat="1" x14ac:dyDescent="0.25">
      <c r="A172" s="57">
        <v>61744</v>
      </c>
      <c r="B172" s="58" t="s">
        <v>174</v>
      </c>
      <c r="C172" s="58" t="s">
        <v>160</v>
      </c>
      <c r="D172" s="59">
        <f>Finanzkraft!H172</f>
        <v>764265.9</v>
      </c>
      <c r="E172" s="60">
        <f>'landesw Umlage § 4_IST'!E172</f>
        <v>3.6162795655000294E-4</v>
      </c>
      <c r="F172" s="59">
        <f>'Grunddaten Umlage § 4_Plan'!D172</f>
        <v>0</v>
      </c>
      <c r="G172" s="59">
        <f>'Grunddaten Umlage § 4_Plan'!E172</f>
        <v>0</v>
      </c>
      <c r="H172" s="59">
        <f>'Grunddaten Umlage § 4_IST'!D172</f>
        <v>0</v>
      </c>
      <c r="I172" s="59">
        <f>'Grunddaten Umlage § 4_IST'!E172</f>
        <v>0</v>
      </c>
      <c r="J172" s="61">
        <f>'Grunddaten Umlage § 4_Plan'!J172</f>
        <v>1483.1971929652955</v>
      </c>
      <c r="K172" s="61">
        <f>'Grunddaten Umlage § 4_IST'!J172</f>
        <v>3047.4002541353598</v>
      </c>
      <c r="L172" s="74">
        <f t="shared" si="8"/>
        <v>-1564.2030611700643</v>
      </c>
      <c r="M172" s="61">
        <f>'Grunddaten Umlage § 4_Plan'!H172</f>
        <v>0</v>
      </c>
      <c r="N172" s="61">
        <f>'Grunddaten Umlage § 4_IST'!H172</f>
        <v>0</v>
      </c>
      <c r="O172" s="71">
        <f t="shared" si="9"/>
        <v>0</v>
      </c>
      <c r="P172" s="59">
        <f>'Grunddaten Umlage § 4_Plan'!I172</f>
        <v>0</v>
      </c>
      <c r="Q172" s="59">
        <f>'Grunddaten Umlage § 4_IST'!I172</f>
        <v>0</v>
      </c>
      <c r="R172" s="74">
        <f t="shared" si="10"/>
        <v>0</v>
      </c>
      <c r="S172" s="59" cm="1">
        <f t="array" ref="S172">_xlfn.IFS((F172&gt;0)*AND(I172&gt;0),O172+R172,(F172=0)*AND(I172=0),L172,(F172=0)*AND(I172&gt;0),L172+O172+R172,(F172&gt;0)*AND(I172=0),L172+O172+R172)</f>
        <v>-1564.2030611700643</v>
      </c>
      <c r="U172" s="69">
        <f>IF('Grunddaten Umlage § 4_Plan'!D172&gt;0,'Grunddaten Umlage § 4_Plan'!F172,0)</f>
        <v>0</v>
      </c>
      <c r="V172" s="69">
        <f>IF('Grunddaten Umlage § 4_IST'!D172&gt;0,'Grunddaten Umlage § 4_IST'!F172,0)</f>
        <v>0</v>
      </c>
      <c r="W172" s="59">
        <f t="shared" si="11"/>
        <v>0</v>
      </c>
    </row>
    <row r="173" spans="1:23" s="13" customFormat="1" x14ac:dyDescent="0.25">
      <c r="A173" s="57">
        <v>61745</v>
      </c>
      <c r="B173" s="58" t="s">
        <v>175</v>
      </c>
      <c r="C173" s="58" t="s">
        <v>160</v>
      </c>
      <c r="D173" s="59">
        <f>Finanzkraft!H173</f>
        <v>1328807.93</v>
      </c>
      <c r="E173" s="60">
        <f>'landesw Umlage § 4_IST'!E173</f>
        <v>6.2875250141781721E-4</v>
      </c>
      <c r="F173" s="59">
        <f>'Grunddaten Umlage § 4_Plan'!D173</f>
        <v>0</v>
      </c>
      <c r="G173" s="59">
        <f>'Grunddaten Umlage § 4_Plan'!E173</f>
        <v>0</v>
      </c>
      <c r="H173" s="59">
        <f>'Grunddaten Umlage § 4_IST'!D173</f>
        <v>18217.43</v>
      </c>
      <c r="I173" s="59">
        <f>'Grunddaten Umlage § 4_IST'!E173</f>
        <v>7286.9720000000007</v>
      </c>
      <c r="J173" s="61">
        <f>'Grunddaten Umlage § 4_Plan'!J173</f>
        <v>2587.7348045027707</v>
      </c>
      <c r="K173" s="61">
        <f>'Grunddaten Umlage § 4_IST'!J173</f>
        <v>0</v>
      </c>
      <c r="L173" s="74">
        <f t="shared" si="8"/>
        <v>2587.7348045027707</v>
      </c>
      <c r="M173" s="61">
        <f>'Grunddaten Umlage § 4_Plan'!H173</f>
        <v>0</v>
      </c>
      <c r="N173" s="61">
        <f>'Grunddaten Umlage § 4_IST'!H173</f>
        <v>12918.999671525209</v>
      </c>
      <c r="O173" s="71">
        <f t="shared" si="9"/>
        <v>12918.999671525209</v>
      </c>
      <c r="P173" s="59">
        <f>'Grunddaten Umlage § 4_Plan'!I173</f>
        <v>0</v>
      </c>
      <c r="Q173" s="59">
        <f>'Grunddaten Umlage § 4_IST'!I173</f>
        <v>0</v>
      </c>
      <c r="R173" s="74">
        <f t="shared" si="10"/>
        <v>0</v>
      </c>
      <c r="S173" s="59" cm="1">
        <f t="array" ref="S173">_xlfn.IFS((F173&gt;0)*AND(I173&gt;0),O173+R173,(F173=0)*AND(I173=0),L173,(F173=0)*AND(I173&gt;0),L173+O173+R173,(F173&gt;0)*AND(I173=0),L173+O173+R173)</f>
        <v>15506.734476027979</v>
      </c>
      <c r="U173" s="69">
        <f>IF('Grunddaten Umlage § 4_Plan'!D173&gt;0,'Grunddaten Umlage § 4_Plan'!F173,0)</f>
        <v>0</v>
      </c>
      <c r="V173" s="69">
        <f>IF('Grunddaten Umlage § 4_IST'!D173&gt;0,'Grunddaten Umlage § 4_IST'!F173,0)</f>
        <v>5298.4303284747912</v>
      </c>
      <c r="W173" s="59">
        <f t="shared" si="11"/>
        <v>5298.4303284747912</v>
      </c>
    </row>
    <row r="174" spans="1:23" s="13" customFormat="1" x14ac:dyDescent="0.25">
      <c r="A174" s="57">
        <v>61746</v>
      </c>
      <c r="B174" s="58" t="s">
        <v>176</v>
      </c>
      <c r="C174" s="58" t="s">
        <v>160</v>
      </c>
      <c r="D174" s="59">
        <f>Finanzkraft!H174</f>
        <v>5542405.8700000001</v>
      </c>
      <c r="E174" s="60">
        <f>'landesw Umlage § 4_IST'!E174</f>
        <v>2.6225020757027644E-3</v>
      </c>
      <c r="F174" s="59">
        <f>'Grunddaten Umlage § 4_Plan'!D174</f>
        <v>16409.070039999999</v>
      </c>
      <c r="G174" s="59">
        <f>'Grunddaten Umlage § 4_Plan'!E174</f>
        <v>6563.6280159999997</v>
      </c>
      <c r="H174" s="59">
        <f>'Grunddaten Umlage § 4_IST'!D174</f>
        <v>36714.649999999994</v>
      </c>
      <c r="I174" s="59">
        <f>'Grunddaten Umlage § 4_IST'!E174</f>
        <v>14685.859999999999</v>
      </c>
      <c r="J174" s="61">
        <f>'Grunddaten Umlage § 4_Plan'!J174</f>
        <v>0</v>
      </c>
      <c r="K174" s="61">
        <f>'Grunddaten Umlage § 4_IST'!J174</f>
        <v>0</v>
      </c>
      <c r="L174" s="74">
        <f t="shared" si="8"/>
        <v>0</v>
      </c>
      <c r="M174" s="61">
        <f>'Grunddaten Umlage § 4_Plan'!H174</f>
        <v>5566.328983844538</v>
      </c>
      <c r="N174" s="61">
        <f>'Grunddaten Umlage § 4_IST'!H174</f>
        <v>14615.104466489585</v>
      </c>
      <c r="O174" s="71">
        <f t="shared" si="9"/>
        <v>9048.7754826450473</v>
      </c>
      <c r="P174" s="59">
        <f>'Grunddaten Umlage § 4_Plan'!I174</f>
        <v>0</v>
      </c>
      <c r="Q174" s="59">
        <f>'Grunddaten Umlage § 4_IST'!I174</f>
        <v>0</v>
      </c>
      <c r="R174" s="74">
        <f t="shared" si="10"/>
        <v>0</v>
      </c>
      <c r="S174" s="59" cm="1">
        <f t="array" ref="S174">_xlfn.IFS((F174&gt;0)*AND(I174&gt;0),O174+R174,(F174=0)*AND(I174=0),L174,(F174=0)*AND(I174&gt;0),L174+O174+R174,(F174&gt;0)*AND(I174=0),L174+O174+R174)</f>
        <v>9048.7754826450473</v>
      </c>
      <c r="U174" s="69">
        <f>IF('Grunddaten Umlage § 4_Plan'!D174&gt;0,'Grunddaten Umlage § 4_Plan'!F174,0)</f>
        <v>10842.741056155461</v>
      </c>
      <c r="V174" s="69">
        <f>IF('Grunddaten Umlage § 4_IST'!D174&gt;0,'Grunddaten Umlage § 4_IST'!F174,0)</f>
        <v>22099.545533510409</v>
      </c>
      <c r="W174" s="59">
        <f t="shared" si="11"/>
        <v>11256.804477354948</v>
      </c>
    </row>
    <row r="175" spans="1:23" s="13" customFormat="1" x14ac:dyDescent="0.25">
      <c r="A175" s="57">
        <v>61748</v>
      </c>
      <c r="B175" s="58" t="s">
        <v>177</v>
      </c>
      <c r="C175" s="58" t="s">
        <v>160</v>
      </c>
      <c r="D175" s="59">
        <f>Finanzkraft!H175</f>
        <v>6617162.71</v>
      </c>
      <c r="E175" s="60">
        <f>'landesw Umlage § 4_IST'!E175</f>
        <v>3.1310451362231125E-3</v>
      </c>
      <c r="F175" s="59">
        <f>'Grunddaten Umlage § 4_Plan'!D175</f>
        <v>24313.919999999998</v>
      </c>
      <c r="G175" s="59">
        <f>'Grunddaten Umlage § 4_Plan'!E175</f>
        <v>9725.5679999999993</v>
      </c>
      <c r="H175" s="59">
        <f>'Grunddaten Umlage § 4_IST'!D175</f>
        <v>85824.28</v>
      </c>
      <c r="I175" s="59">
        <f>'Grunddaten Umlage § 4_IST'!E175</f>
        <v>34329.712</v>
      </c>
      <c r="J175" s="61">
        <f>'Grunddaten Umlage § 4_Plan'!J175</f>
        <v>0</v>
      </c>
      <c r="K175" s="61">
        <f>'Grunddaten Umlage § 4_IST'!J175</f>
        <v>0</v>
      </c>
      <c r="L175" s="74">
        <f t="shared" si="8"/>
        <v>0</v>
      </c>
      <c r="M175" s="61">
        <f>'Grunddaten Umlage § 4_Plan'!H175</f>
        <v>11314.725310471298</v>
      </c>
      <c r="N175" s="61">
        <f>'Grunddaten Umlage § 4_IST'!H175</f>
        <v>59439.296286728182</v>
      </c>
      <c r="O175" s="71">
        <f t="shared" si="9"/>
        <v>48124.570976256888</v>
      </c>
      <c r="P175" s="59">
        <f>'Grunddaten Umlage § 4_Plan'!I175</f>
        <v>0</v>
      </c>
      <c r="Q175" s="59">
        <f>'Grunddaten Umlage § 4_IST'!I175</f>
        <v>0</v>
      </c>
      <c r="R175" s="74">
        <f t="shared" si="10"/>
        <v>0</v>
      </c>
      <c r="S175" s="59" cm="1">
        <f t="array" ref="S175">_xlfn.IFS((F175&gt;0)*AND(I175&gt;0),O175+R175,(F175=0)*AND(I175=0),L175,(F175=0)*AND(I175&gt;0),L175+O175+R175,(F175&gt;0)*AND(I175=0),L175+O175+R175)</f>
        <v>48124.570976256888</v>
      </c>
      <c r="U175" s="69">
        <f>IF('Grunddaten Umlage § 4_Plan'!D175&gt;0,'Grunddaten Umlage § 4_Plan'!F175,0)</f>
        <v>12999.1946895287</v>
      </c>
      <c r="V175" s="69">
        <f>IF('Grunddaten Umlage § 4_IST'!D175&gt;0,'Grunddaten Umlage § 4_IST'!F175,0)</f>
        <v>26384.983713271817</v>
      </c>
      <c r="W175" s="59">
        <f t="shared" si="11"/>
        <v>13385.789023743117</v>
      </c>
    </row>
    <row r="176" spans="1:23" s="13" customFormat="1" x14ac:dyDescent="0.25">
      <c r="A176" s="57">
        <v>61750</v>
      </c>
      <c r="B176" s="58" t="s">
        <v>178</v>
      </c>
      <c r="C176" s="58" t="s">
        <v>160</v>
      </c>
      <c r="D176" s="59">
        <f>Finanzkraft!H176</f>
        <v>2251736.44</v>
      </c>
      <c r="E176" s="60">
        <f>'landesw Umlage § 4_IST'!E176</f>
        <v>1.0654548992521822E-3</v>
      </c>
      <c r="F176" s="59">
        <f>'Grunddaten Umlage § 4_Plan'!D176</f>
        <v>0</v>
      </c>
      <c r="G176" s="59">
        <f>'Grunddaten Umlage § 4_Plan'!E176</f>
        <v>0</v>
      </c>
      <c r="H176" s="59">
        <f>'Grunddaten Umlage § 4_IST'!D176</f>
        <v>8224.65</v>
      </c>
      <c r="I176" s="59">
        <f>'Grunddaten Umlage § 4_IST'!E176</f>
        <v>3289.86</v>
      </c>
      <c r="J176" s="61">
        <f>'Grunddaten Umlage § 4_Plan'!J176</f>
        <v>4401.1374740052433</v>
      </c>
      <c r="K176" s="61">
        <f>'Grunddaten Umlage § 4_IST'!J176</f>
        <v>0</v>
      </c>
      <c r="L176" s="74">
        <f t="shared" si="8"/>
        <v>4401.1374740052433</v>
      </c>
      <c r="M176" s="61">
        <f>'Grunddaten Umlage § 4_Plan'!H176</f>
        <v>0</v>
      </c>
      <c r="N176" s="61">
        <f>'Grunddaten Umlage § 4_IST'!H176</f>
        <v>0</v>
      </c>
      <c r="O176" s="71">
        <f t="shared" si="9"/>
        <v>0</v>
      </c>
      <c r="P176" s="59">
        <f>'Grunddaten Umlage § 4_Plan'!I176</f>
        <v>0</v>
      </c>
      <c r="Q176" s="59">
        <f>'Grunddaten Umlage § 4_IST'!I176</f>
        <v>-753.82489924887705</v>
      </c>
      <c r="R176" s="74">
        <f t="shared" si="10"/>
        <v>-753.82489924887705</v>
      </c>
      <c r="S176" s="59" cm="1">
        <f t="array" ref="S176">_xlfn.IFS((F176&gt;0)*AND(I176&gt;0),O176+R176,(F176=0)*AND(I176=0),L176,(F176=0)*AND(I176&gt;0),L176+O176+R176,(F176&gt;0)*AND(I176=0),L176+O176+R176)</f>
        <v>3647.3125747563663</v>
      </c>
      <c r="U176" s="69">
        <f>IF('Grunddaten Umlage § 4_Plan'!D176&gt;0,'Grunddaten Umlage § 4_Plan'!F176,0)</f>
        <v>0</v>
      </c>
      <c r="V176" s="69">
        <f>IF('Grunddaten Umlage § 4_IST'!D176&gt;0,'Grunddaten Umlage § 4_IST'!F176,0)</f>
        <v>8978.4748992488767</v>
      </c>
      <c r="W176" s="59">
        <f t="shared" si="11"/>
        <v>8978.4748992488767</v>
      </c>
    </row>
    <row r="177" spans="1:23" s="13" customFormat="1" x14ac:dyDescent="0.25">
      <c r="A177" s="57">
        <v>61751</v>
      </c>
      <c r="B177" s="58" t="s">
        <v>179</v>
      </c>
      <c r="C177" s="58" t="s">
        <v>160</v>
      </c>
      <c r="D177" s="59">
        <f>Finanzkraft!H177</f>
        <v>2936430.09</v>
      </c>
      <c r="E177" s="60">
        <f>'landesw Umlage § 4_IST'!E177</f>
        <v>1.3894316271321817E-3</v>
      </c>
      <c r="F177" s="59">
        <f>'Grunddaten Umlage § 4_Plan'!D177</f>
        <v>33959.508000000002</v>
      </c>
      <c r="G177" s="59">
        <f>'Grunddaten Umlage § 4_Plan'!E177</f>
        <v>13583.803200000002</v>
      </c>
      <c r="H177" s="59">
        <f>'Grunddaten Umlage § 4_IST'!D177</f>
        <v>7508.6</v>
      </c>
      <c r="I177" s="59">
        <f>'Grunddaten Umlage § 4_IST'!E177</f>
        <v>3003.4400000000005</v>
      </c>
      <c r="J177" s="61">
        <f>'Grunddaten Umlage § 4_Plan'!J177</f>
        <v>0</v>
      </c>
      <c r="K177" s="61">
        <f>'Grunddaten Umlage § 4_IST'!J177</f>
        <v>0</v>
      </c>
      <c r="L177" s="74">
        <f t="shared" si="8"/>
        <v>0</v>
      </c>
      <c r="M177" s="61">
        <f>'Grunddaten Umlage § 4_Plan'!H177</f>
        <v>28257.151891906386</v>
      </c>
      <c r="N177" s="61">
        <f>'Grunddaten Umlage § 4_IST'!H177</f>
        <v>0</v>
      </c>
      <c r="O177" s="71">
        <f t="shared" si="9"/>
        <v>-28257.151891906386</v>
      </c>
      <c r="P177" s="59">
        <f>'Grunddaten Umlage § 4_Plan'!I177</f>
        <v>0</v>
      </c>
      <c r="Q177" s="59">
        <f>'Grunddaten Umlage § 4_IST'!I177</f>
        <v>-4199.9922615633095</v>
      </c>
      <c r="R177" s="74">
        <f t="shared" si="10"/>
        <v>-4199.9922615633095</v>
      </c>
      <c r="S177" s="59" cm="1">
        <f t="array" ref="S177">_xlfn.IFS((F177&gt;0)*AND(I177&gt;0),O177+R177,(F177=0)*AND(I177=0),L177,(F177=0)*AND(I177&gt;0),L177+O177+R177,(F177&gt;0)*AND(I177=0),L177+O177+R177)</f>
        <v>-32457.144153469693</v>
      </c>
      <c r="U177" s="69">
        <f>IF('Grunddaten Umlage § 4_Plan'!D177&gt;0,'Grunddaten Umlage § 4_Plan'!F177,0)</f>
        <v>5702.356108093617</v>
      </c>
      <c r="V177" s="69">
        <f>IF('Grunddaten Umlage § 4_IST'!D177&gt;0,'Grunddaten Umlage § 4_IST'!F177,0)</f>
        <v>11708.59226156331</v>
      </c>
      <c r="W177" s="59">
        <f t="shared" si="11"/>
        <v>6006.2361534696929</v>
      </c>
    </row>
    <row r="178" spans="1:23" s="13" customFormat="1" x14ac:dyDescent="0.25">
      <c r="A178" s="57">
        <v>61756</v>
      </c>
      <c r="B178" s="58" t="s">
        <v>180</v>
      </c>
      <c r="C178" s="58" t="s">
        <v>160</v>
      </c>
      <c r="D178" s="59">
        <f>Finanzkraft!H178</f>
        <v>5915684.2800000003</v>
      </c>
      <c r="E178" s="60">
        <f>'landesw Umlage § 4_IST'!E178</f>
        <v>2.7991263482661931E-3</v>
      </c>
      <c r="F178" s="59">
        <f>'Grunddaten Umlage § 4_Plan'!D178</f>
        <v>11437.14</v>
      </c>
      <c r="G178" s="59">
        <f>'Grunddaten Umlage § 4_Plan'!E178</f>
        <v>4574.8559999999998</v>
      </c>
      <c r="H178" s="59">
        <f>'Grunddaten Umlage § 4_IST'!D178</f>
        <v>63400.32</v>
      </c>
      <c r="I178" s="59">
        <f>'Grunddaten Umlage § 4_IST'!E178</f>
        <v>25360.128000000001</v>
      </c>
      <c r="J178" s="61">
        <f>'Grunddaten Umlage § 4_Plan'!J178</f>
        <v>0</v>
      </c>
      <c r="K178" s="61">
        <f>'Grunddaten Umlage § 4_IST'!J178</f>
        <v>0</v>
      </c>
      <c r="L178" s="74">
        <f t="shared" si="8"/>
        <v>0</v>
      </c>
      <c r="M178" s="61">
        <f>'Grunddaten Umlage § 4_Plan'!H178</f>
        <v>0</v>
      </c>
      <c r="N178" s="61">
        <f>'Grunddaten Umlage § 4_IST'!H178</f>
        <v>39812.380542990926</v>
      </c>
      <c r="O178" s="71">
        <f t="shared" si="9"/>
        <v>39812.380542990926</v>
      </c>
      <c r="P178" s="59">
        <f>'Grunddaten Umlage § 4_Plan'!I178</f>
        <v>-38.227210883685984</v>
      </c>
      <c r="Q178" s="59">
        <f>'Grunddaten Umlage § 4_IST'!I178</f>
        <v>0</v>
      </c>
      <c r="R178" s="74">
        <f t="shared" si="10"/>
        <v>38.227210883685984</v>
      </c>
      <c r="S178" s="59" cm="1">
        <f t="array" ref="S178">_xlfn.IFS((F178&gt;0)*AND(I178&gt;0),O178+R178,(F178=0)*AND(I178=0),L178,(F178=0)*AND(I178&gt;0),L178+O178+R178,(F178&gt;0)*AND(I178=0),L178+O178+R178)</f>
        <v>39850.60775387461</v>
      </c>
      <c r="U178" s="69">
        <f>IF('Grunddaten Umlage § 4_Plan'!D178&gt;0,'Grunddaten Umlage § 4_Plan'!F178,0)</f>
        <v>11475.367210883685</v>
      </c>
      <c r="V178" s="69">
        <f>IF('Grunddaten Umlage § 4_IST'!D178&gt;0,'Grunddaten Umlage § 4_IST'!F178,0)</f>
        <v>23587.939457009077</v>
      </c>
      <c r="W178" s="59">
        <f t="shared" si="11"/>
        <v>12112.572246125392</v>
      </c>
    </row>
    <row r="179" spans="1:23" s="13" customFormat="1" x14ac:dyDescent="0.25">
      <c r="A179" s="57">
        <v>61757</v>
      </c>
      <c r="B179" s="58" t="s">
        <v>181</v>
      </c>
      <c r="C179" s="58" t="s">
        <v>160</v>
      </c>
      <c r="D179" s="59">
        <f>Finanzkraft!H179</f>
        <v>6607450.7800000003</v>
      </c>
      <c r="E179" s="60">
        <f>'landesw Umlage § 4_IST'!E179</f>
        <v>3.1264497389928338E-3</v>
      </c>
      <c r="F179" s="59">
        <f>'Grunddaten Umlage § 4_Plan'!D179</f>
        <v>0</v>
      </c>
      <c r="G179" s="59">
        <f>'Grunddaten Umlage § 4_Plan'!E179</f>
        <v>0</v>
      </c>
      <c r="H179" s="59">
        <f>'Grunddaten Umlage § 4_IST'!D179</f>
        <v>82370.659999999989</v>
      </c>
      <c r="I179" s="59">
        <f>'Grunddaten Umlage § 4_IST'!E179</f>
        <v>32948.263999999996</v>
      </c>
      <c r="J179" s="61">
        <f>'Grunddaten Umlage § 4_Plan'!J179</f>
        <v>12832.712675145796</v>
      </c>
      <c r="K179" s="61">
        <f>'Grunddaten Umlage § 4_IST'!J179</f>
        <v>0</v>
      </c>
      <c r="L179" s="74">
        <f t="shared" si="8"/>
        <v>12832.712675145796</v>
      </c>
      <c r="M179" s="61">
        <f>'Grunddaten Umlage § 4_Plan'!H179</f>
        <v>0</v>
      </c>
      <c r="N179" s="61">
        <f>'Grunddaten Umlage § 4_IST'!H179</f>
        <v>56024.401209494114</v>
      </c>
      <c r="O179" s="71">
        <f t="shared" si="9"/>
        <v>56024.401209494114</v>
      </c>
      <c r="P179" s="59">
        <f>'Grunddaten Umlage § 4_Plan'!I179</f>
        <v>0</v>
      </c>
      <c r="Q179" s="59">
        <f>'Grunddaten Umlage § 4_IST'!I179</f>
        <v>0</v>
      </c>
      <c r="R179" s="74">
        <f t="shared" si="10"/>
        <v>0</v>
      </c>
      <c r="S179" s="59" cm="1">
        <f t="array" ref="S179">_xlfn.IFS((F179&gt;0)*AND(I179&gt;0),O179+R179,(F179=0)*AND(I179=0),L179,(F179=0)*AND(I179&gt;0),L179+O179+R179,(F179&gt;0)*AND(I179=0),L179+O179+R179)</f>
        <v>68857.113884639912</v>
      </c>
      <c r="U179" s="69">
        <f>IF('Grunddaten Umlage § 4_Plan'!D179&gt;0,'Grunddaten Umlage § 4_Plan'!F179,0)</f>
        <v>0</v>
      </c>
      <c r="V179" s="69">
        <f>IF('Grunddaten Umlage § 4_IST'!D179&gt;0,'Grunddaten Umlage § 4_IST'!F179,0)</f>
        <v>26346.258790505875</v>
      </c>
      <c r="W179" s="59">
        <f t="shared" si="11"/>
        <v>26346.258790505875</v>
      </c>
    </row>
    <row r="180" spans="1:23" s="13" customFormat="1" x14ac:dyDescent="0.25">
      <c r="A180" s="57">
        <v>61758</v>
      </c>
      <c r="B180" s="58" t="s">
        <v>182</v>
      </c>
      <c r="C180" s="58" t="s">
        <v>160</v>
      </c>
      <c r="D180" s="59">
        <f>Finanzkraft!H180</f>
        <v>2766864.84</v>
      </c>
      <c r="E180" s="60">
        <f>'landesw Umlage § 4_IST'!E180</f>
        <v>1.3091983799607581E-3</v>
      </c>
      <c r="F180" s="59">
        <f>'Grunddaten Umlage § 4_Plan'!D180</f>
        <v>7108.2891500000005</v>
      </c>
      <c r="G180" s="59">
        <f>'Grunddaten Umlage § 4_Plan'!E180</f>
        <v>2843.3156600000002</v>
      </c>
      <c r="H180" s="59">
        <f>'Grunddaten Umlage § 4_IST'!D180</f>
        <v>4599.09</v>
      </c>
      <c r="I180" s="59">
        <f>'Grunddaten Umlage § 4_IST'!E180</f>
        <v>1839.6360000000002</v>
      </c>
      <c r="J180" s="61">
        <f>'Grunddaten Umlage § 4_Plan'!J180</f>
        <v>0</v>
      </c>
      <c r="K180" s="61">
        <f>'Grunddaten Umlage § 4_IST'!J180</f>
        <v>0</v>
      </c>
      <c r="L180" s="74">
        <f t="shared" si="8"/>
        <v>0</v>
      </c>
      <c r="M180" s="61">
        <f>'Grunddaten Umlage § 4_Plan'!H180</f>
        <v>1662.061783564538</v>
      </c>
      <c r="N180" s="61">
        <f>'Grunddaten Umlage § 4_IST'!H180</f>
        <v>0</v>
      </c>
      <c r="O180" s="71">
        <f t="shared" si="9"/>
        <v>-1662.061783564538</v>
      </c>
      <c r="P180" s="59">
        <f>'Grunddaten Umlage § 4_Plan'!I180</f>
        <v>0</v>
      </c>
      <c r="Q180" s="59">
        <f>'Grunddaten Umlage § 4_IST'!I180</f>
        <v>-6433.385237445751</v>
      </c>
      <c r="R180" s="74">
        <f t="shared" si="10"/>
        <v>-6433.385237445751</v>
      </c>
      <c r="S180" s="59" cm="1">
        <f t="array" ref="S180">_xlfn.IFS((F180&gt;0)*AND(I180&gt;0),O180+R180,(F180=0)*AND(I180=0),L180,(F180=0)*AND(I180&gt;0),L180+O180+R180,(F180&gt;0)*AND(I180=0),L180+O180+R180)</f>
        <v>-8095.4470210102891</v>
      </c>
      <c r="U180" s="69">
        <f>IF('Grunddaten Umlage § 4_Plan'!D180&gt;0,'Grunddaten Umlage § 4_Plan'!F180,0)</f>
        <v>5446.2273664354625</v>
      </c>
      <c r="V180" s="69">
        <f>IF('Grunddaten Umlage § 4_IST'!D180&gt;0,'Grunddaten Umlage § 4_IST'!F180,0)</f>
        <v>11032.475237445751</v>
      </c>
      <c r="W180" s="59">
        <f t="shared" si="11"/>
        <v>5586.2478710102887</v>
      </c>
    </row>
    <row r="181" spans="1:23" s="13" customFormat="1" x14ac:dyDescent="0.25">
      <c r="A181" s="57">
        <v>61759</v>
      </c>
      <c r="B181" s="58" t="s">
        <v>183</v>
      </c>
      <c r="C181" s="58" t="s">
        <v>160</v>
      </c>
      <c r="D181" s="59">
        <f>Finanzkraft!H181</f>
        <v>2405813.88</v>
      </c>
      <c r="E181" s="60">
        <f>'landesw Umlage § 4_IST'!E181</f>
        <v>1.1383597740839072E-3</v>
      </c>
      <c r="F181" s="59">
        <f>'Grunddaten Umlage § 4_Plan'!D181</f>
        <v>0</v>
      </c>
      <c r="G181" s="59">
        <f>'Grunddaten Umlage § 4_Plan'!E181</f>
        <v>0</v>
      </c>
      <c r="H181" s="59">
        <f>'Grunddaten Umlage § 4_IST'!D181</f>
        <v>23583.1</v>
      </c>
      <c r="I181" s="59">
        <f>'Grunddaten Umlage § 4_IST'!E181</f>
        <v>9433.24</v>
      </c>
      <c r="J181" s="61">
        <f>'Grunddaten Umlage § 4_Plan'!J181</f>
        <v>4661.3502194424582</v>
      </c>
      <c r="K181" s="61">
        <f>'Grunddaten Umlage § 4_IST'!J181</f>
        <v>0</v>
      </c>
      <c r="L181" s="74">
        <f t="shared" si="8"/>
        <v>4661.3502194424582</v>
      </c>
      <c r="M181" s="61">
        <f>'Grunddaten Umlage § 4_Plan'!H181</f>
        <v>0</v>
      </c>
      <c r="N181" s="61">
        <f>'Grunddaten Umlage § 4_IST'!H181</f>
        <v>13990.263489415951</v>
      </c>
      <c r="O181" s="71">
        <f t="shared" si="9"/>
        <v>13990.263489415951</v>
      </c>
      <c r="P181" s="59">
        <f>'Grunddaten Umlage § 4_Plan'!I181</f>
        <v>0</v>
      </c>
      <c r="Q181" s="59">
        <f>'Grunddaten Umlage § 4_IST'!I181</f>
        <v>0</v>
      </c>
      <c r="R181" s="74">
        <f t="shared" si="10"/>
        <v>0</v>
      </c>
      <c r="S181" s="59" cm="1">
        <f t="array" ref="S181">_xlfn.IFS((F181&gt;0)*AND(I181&gt;0),O181+R181,(F181=0)*AND(I181=0),L181,(F181=0)*AND(I181&gt;0),L181+O181+R181,(F181&gt;0)*AND(I181=0),L181+O181+R181)</f>
        <v>18651.613708858407</v>
      </c>
      <c r="U181" s="69">
        <f>IF('Grunddaten Umlage § 4_Plan'!D181&gt;0,'Grunddaten Umlage § 4_Plan'!F181,0)</f>
        <v>0</v>
      </c>
      <c r="V181" s="69">
        <f>IF('Grunddaten Umlage § 4_IST'!D181&gt;0,'Grunddaten Umlage § 4_IST'!F181,0)</f>
        <v>9592.8365105840476</v>
      </c>
      <c r="W181" s="59">
        <f t="shared" si="11"/>
        <v>9592.8365105840476</v>
      </c>
    </row>
    <row r="182" spans="1:23" s="13" customFormat="1" x14ac:dyDescent="0.25">
      <c r="A182" s="57">
        <v>61760</v>
      </c>
      <c r="B182" s="58" t="s">
        <v>184</v>
      </c>
      <c r="C182" s="58" t="s">
        <v>160</v>
      </c>
      <c r="D182" s="59">
        <f>Finanzkraft!H182</f>
        <v>19580808.100000001</v>
      </c>
      <c r="E182" s="60">
        <f>'landesw Umlage § 4_IST'!E182</f>
        <v>9.265057646560897E-3</v>
      </c>
      <c r="F182" s="59">
        <f>'Grunddaten Umlage § 4_Plan'!D182</f>
        <v>885164.98675000004</v>
      </c>
      <c r="G182" s="59">
        <f>'Grunddaten Umlage § 4_Plan'!E182</f>
        <v>354065.99470000004</v>
      </c>
      <c r="H182" s="59">
        <f>'Grunddaten Umlage § 4_IST'!D182</f>
        <v>1488377.65</v>
      </c>
      <c r="I182" s="59">
        <f>'Grunddaten Umlage § 4_IST'!E182</f>
        <v>595351.05999999994</v>
      </c>
      <c r="J182" s="61">
        <f>'Grunddaten Umlage § 4_Plan'!J182</f>
        <v>0</v>
      </c>
      <c r="K182" s="61">
        <f>'Grunddaten Umlage § 4_IST'!J182</f>
        <v>0</v>
      </c>
      <c r="L182" s="74">
        <f t="shared" si="8"/>
        <v>0</v>
      </c>
      <c r="M182" s="61">
        <f>'Grunddaten Umlage § 4_Plan'!H182</f>
        <v>846999.18549977033</v>
      </c>
      <c r="N182" s="61">
        <f>'Grunddaten Umlage § 4_IST'!H182</f>
        <v>1410301.9965132806</v>
      </c>
      <c r="O182" s="71">
        <f t="shared" si="9"/>
        <v>563302.81101351022</v>
      </c>
      <c r="P182" s="59">
        <f>'Grunddaten Umlage § 4_Plan'!I182</f>
        <v>0</v>
      </c>
      <c r="Q182" s="59">
        <f>'Grunddaten Umlage § 4_IST'!I182</f>
        <v>0</v>
      </c>
      <c r="R182" s="74">
        <f t="shared" si="10"/>
        <v>0</v>
      </c>
      <c r="S182" s="59" cm="1">
        <f t="array" ref="S182">_xlfn.IFS((F182&gt;0)*AND(I182&gt;0),O182+R182,(F182=0)*AND(I182=0),L182,(F182=0)*AND(I182&gt;0),L182+O182+R182,(F182&gt;0)*AND(I182=0),L182+O182+R182)</f>
        <v>563302.81101351022</v>
      </c>
      <c r="U182" s="69">
        <f>IF('Grunddaten Umlage § 4_Plan'!D182&gt;0,'Grunddaten Umlage § 4_Plan'!F182,0)</f>
        <v>38165.801250229735</v>
      </c>
      <c r="V182" s="69">
        <f>IF('Grunddaten Umlage § 4_IST'!D182&gt;0,'Grunddaten Umlage § 4_IST'!F182,0)</f>
        <v>78075.65348671937</v>
      </c>
      <c r="W182" s="59">
        <f t="shared" si="11"/>
        <v>39909.852236489634</v>
      </c>
    </row>
    <row r="183" spans="1:23" s="13" customFormat="1" x14ac:dyDescent="0.25">
      <c r="A183" s="57">
        <v>61761</v>
      </c>
      <c r="B183" s="58" t="s">
        <v>303</v>
      </c>
      <c r="C183" s="58" t="s">
        <v>160</v>
      </c>
      <c r="D183" s="59">
        <f>Finanzkraft!H183</f>
        <v>1796424.44</v>
      </c>
      <c r="E183" s="60">
        <f>'landesw Umlage § 4_IST'!E183</f>
        <v>8.5001476493152888E-4</v>
      </c>
      <c r="F183" s="59">
        <f>'Grunddaten Umlage § 4_Plan'!D183</f>
        <v>0</v>
      </c>
      <c r="G183" s="59">
        <f>'Grunddaten Umlage § 4_Plan'!E183</f>
        <v>0</v>
      </c>
      <c r="H183" s="59">
        <f>'Grunddaten Umlage § 4_IST'!D183</f>
        <v>0</v>
      </c>
      <c r="I183" s="59">
        <f>'Grunddaten Umlage § 4_IST'!E183</f>
        <v>0</v>
      </c>
      <c r="J183" s="61">
        <f>'Grunddaten Umlage § 4_Plan'!J183</f>
        <v>3474.1436624290668</v>
      </c>
      <c r="K183" s="61">
        <f>'Grunddaten Umlage § 4_IST'!J183</f>
        <v>7162.9838450086172</v>
      </c>
      <c r="L183" s="74">
        <f t="shared" si="8"/>
        <v>-3688.8401825795504</v>
      </c>
      <c r="M183" s="61">
        <f>'Grunddaten Umlage § 4_Plan'!H183</f>
        <v>0</v>
      </c>
      <c r="N183" s="61">
        <f>'Grunddaten Umlage § 4_IST'!H183</f>
        <v>0</v>
      </c>
      <c r="O183" s="71">
        <f t="shared" si="9"/>
        <v>0</v>
      </c>
      <c r="P183" s="59">
        <f>'Grunddaten Umlage § 4_Plan'!I183</f>
        <v>0</v>
      </c>
      <c r="Q183" s="59">
        <f>'Grunddaten Umlage § 4_IST'!I183</f>
        <v>0</v>
      </c>
      <c r="R183" s="74">
        <f t="shared" si="10"/>
        <v>0</v>
      </c>
      <c r="S183" s="59" cm="1">
        <f t="array" ref="S183">_xlfn.IFS((F183&gt;0)*AND(I183&gt;0),O183+R183,(F183=0)*AND(I183=0),L183,(F183=0)*AND(I183&gt;0),L183+O183+R183,(F183&gt;0)*AND(I183=0),L183+O183+R183)</f>
        <v>-3688.8401825795504</v>
      </c>
      <c r="U183" s="69">
        <f>IF('Grunddaten Umlage § 4_Plan'!D183&gt;0,'Grunddaten Umlage § 4_Plan'!F183,0)</f>
        <v>0</v>
      </c>
      <c r="V183" s="69">
        <f>IF('Grunddaten Umlage § 4_IST'!D183&gt;0,'Grunddaten Umlage § 4_IST'!F183,0)</f>
        <v>0</v>
      </c>
      <c r="W183" s="59">
        <f t="shared" si="11"/>
        <v>0</v>
      </c>
    </row>
    <row r="184" spans="1:23" s="13" customFormat="1" x14ac:dyDescent="0.25">
      <c r="A184" s="57">
        <v>61762</v>
      </c>
      <c r="B184" s="58" t="s">
        <v>186</v>
      </c>
      <c r="C184" s="58" t="s">
        <v>160</v>
      </c>
      <c r="D184" s="59">
        <f>Finanzkraft!H184</f>
        <v>2645696.34</v>
      </c>
      <c r="E184" s="60">
        <f>'landesw Umlage § 4_IST'!E184</f>
        <v>1.2518650394921739E-3</v>
      </c>
      <c r="F184" s="59">
        <f>'Grunddaten Umlage § 4_Plan'!D184</f>
        <v>0</v>
      </c>
      <c r="G184" s="59">
        <f>'Grunddaten Umlage § 4_Plan'!E184</f>
        <v>0</v>
      </c>
      <c r="H184" s="59">
        <f>'Grunddaten Umlage § 4_IST'!D184</f>
        <v>0</v>
      </c>
      <c r="I184" s="59">
        <f>'Grunddaten Umlage § 4_IST'!E184</f>
        <v>0</v>
      </c>
      <c r="J184" s="61">
        <f>'Grunddaten Umlage § 4_Plan'!J184</f>
        <v>5192.2455412371673</v>
      </c>
      <c r="K184" s="61">
        <f>'Grunddaten Umlage § 4_IST'!J184</f>
        <v>10549.33328685866</v>
      </c>
      <c r="L184" s="74">
        <f t="shared" si="8"/>
        <v>-5357.087745621493</v>
      </c>
      <c r="M184" s="61">
        <f>'Grunddaten Umlage § 4_Plan'!H184</f>
        <v>0</v>
      </c>
      <c r="N184" s="61">
        <f>'Grunddaten Umlage § 4_IST'!H184</f>
        <v>0</v>
      </c>
      <c r="O184" s="71">
        <f t="shared" si="9"/>
        <v>0</v>
      </c>
      <c r="P184" s="59">
        <f>'Grunddaten Umlage § 4_Plan'!I184</f>
        <v>0</v>
      </c>
      <c r="Q184" s="59">
        <f>'Grunddaten Umlage § 4_IST'!I184</f>
        <v>0</v>
      </c>
      <c r="R184" s="74">
        <f t="shared" si="10"/>
        <v>0</v>
      </c>
      <c r="S184" s="59" cm="1">
        <f t="array" ref="S184">_xlfn.IFS((F184&gt;0)*AND(I184&gt;0),O184+R184,(F184=0)*AND(I184=0),L184,(F184=0)*AND(I184&gt;0),L184+O184+R184,(F184&gt;0)*AND(I184=0),L184+O184+R184)</f>
        <v>-5357.087745621493</v>
      </c>
      <c r="U184" s="69">
        <f>IF('Grunddaten Umlage § 4_Plan'!D184&gt;0,'Grunddaten Umlage § 4_Plan'!F184,0)</f>
        <v>0</v>
      </c>
      <c r="V184" s="69">
        <f>IF('Grunddaten Umlage § 4_IST'!D184&gt;0,'Grunddaten Umlage § 4_IST'!F184,0)</f>
        <v>0</v>
      </c>
      <c r="W184" s="59">
        <f t="shared" si="11"/>
        <v>0</v>
      </c>
    </row>
    <row r="185" spans="1:23" s="13" customFormat="1" x14ac:dyDescent="0.25">
      <c r="A185" s="57">
        <v>61763</v>
      </c>
      <c r="B185" s="58" t="s">
        <v>187</v>
      </c>
      <c r="C185" s="58" t="s">
        <v>160</v>
      </c>
      <c r="D185" s="59">
        <f>Finanzkraft!H185</f>
        <v>5840084.8399999999</v>
      </c>
      <c r="E185" s="60">
        <f>'landesw Umlage § 4_IST'!E185</f>
        <v>2.7633549354587859E-3</v>
      </c>
      <c r="F185" s="59">
        <f>'Grunddaten Umlage § 4_Plan'!D185</f>
        <v>130028.71136</v>
      </c>
      <c r="G185" s="59">
        <f>'Grunddaten Umlage § 4_Plan'!E185</f>
        <v>52011.484544000006</v>
      </c>
      <c r="H185" s="59">
        <f>'Grunddaten Umlage § 4_IST'!D185</f>
        <v>173431.87000000002</v>
      </c>
      <c r="I185" s="59">
        <f>'Grunddaten Umlage § 4_IST'!E185</f>
        <v>69372.748000000007</v>
      </c>
      <c r="J185" s="61">
        <f>'Grunddaten Umlage § 4_Plan'!J185</f>
        <v>0</v>
      </c>
      <c r="K185" s="61">
        <f>'Grunddaten Umlage § 4_IST'!J185</f>
        <v>0</v>
      </c>
      <c r="L185" s="74">
        <f t="shared" si="8"/>
        <v>0</v>
      </c>
      <c r="M185" s="61">
        <f>'Grunddaten Umlage § 4_Plan'!H185</f>
        <v>118666.98301687173</v>
      </c>
      <c r="N185" s="61">
        <f>'Grunddaten Umlage § 4_IST'!H185</f>
        <v>150145.37242685427</v>
      </c>
      <c r="O185" s="71">
        <f t="shared" si="9"/>
        <v>31478.389409982541</v>
      </c>
      <c r="P185" s="59">
        <f>'Grunddaten Umlage § 4_Plan'!I185</f>
        <v>0</v>
      </c>
      <c r="Q185" s="59">
        <f>'Grunddaten Umlage § 4_IST'!I185</f>
        <v>0</v>
      </c>
      <c r="R185" s="74">
        <f t="shared" si="10"/>
        <v>0</v>
      </c>
      <c r="S185" s="59" cm="1">
        <f t="array" ref="S185">_xlfn.IFS((F185&gt;0)*AND(I185&gt;0),O185+R185,(F185=0)*AND(I185=0),L185,(F185=0)*AND(I185&gt;0),L185+O185+R185,(F185&gt;0)*AND(I185=0),L185+O185+R185)</f>
        <v>31478.389409982541</v>
      </c>
      <c r="U185" s="69">
        <f>IF('Grunddaten Umlage § 4_Plan'!D185&gt;0,'Grunddaten Umlage § 4_Plan'!F185,0)</f>
        <v>11361.728343128272</v>
      </c>
      <c r="V185" s="69">
        <f>IF('Grunddaten Umlage § 4_IST'!D185&gt;0,'Grunddaten Umlage § 4_IST'!F185,0)</f>
        <v>23286.497573145763</v>
      </c>
      <c r="W185" s="59">
        <f t="shared" si="11"/>
        <v>11924.769230017491</v>
      </c>
    </row>
    <row r="186" spans="1:23" s="13" customFormat="1" x14ac:dyDescent="0.25">
      <c r="A186" s="57">
        <v>61764</v>
      </c>
      <c r="B186" s="58" t="s">
        <v>188</v>
      </c>
      <c r="C186" s="58" t="s">
        <v>160</v>
      </c>
      <c r="D186" s="59">
        <f>Finanzkraft!H186</f>
        <v>5524439.5499999998</v>
      </c>
      <c r="E186" s="60">
        <f>'landesw Umlage § 4_IST'!E186</f>
        <v>2.6140009459410889E-3</v>
      </c>
      <c r="F186" s="59">
        <f>'Grunddaten Umlage § 4_Plan'!D186</f>
        <v>69011.70276</v>
      </c>
      <c r="G186" s="59">
        <f>'Grunddaten Umlage § 4_Plan'!E186</f>
        <v>27604.681104000003</v>
      </c>
      <c r="H186" s="59">
        <f>'Grunddaten Umlage § 4_IST'!D186</f>
        <v>15541.76</v>
      </c>
      <c r="I186" s="59">
        <f>'Grunddaten Umlage § 4_IST'!E186</f>
        <v>6216.7040000000006</v>
      </c>
      <c r="J186" s="61">
        <f>'Grunddaten Umlage § 4_Plan'!J186</f>
        <v>0</v>
      </c>
      <c r="K186" s="61">
        <f>'Grunddaten Umlage § 4_IST'!J186</f>
        <v>0</v>
      </c>
      <c r="L186" s="74">
        <f t="shared" si="8"/>
        <v>0</v>
      </c>
      <c r="M186" s="61">
        <f>'Grunddaten Umlage § 4_Plan'!H186</f>
        <v>58294.560524498505</v>
      </c>
      <c r="N186" s="61">
        <f>'Grunddaten Umlage § 4_IST'!H186</f>
        <v>0</v>
      </c>
      <c r="O186" s="71">
        <f t="shared" si="9"/>
        <v>-58294.560524498505</v>
      </c>
      <c r="P186" s="59">
        <f>'Grunddaten Umlage § 4_Plan'!I186</f>
        <v>0</v>
      </c>
      <c r="Q186" s="59">
        <f>'Grunddaten Umlage § 4_IST'!I186</f>
        <v>-6486.1474189041164</v>
      </c>
      <c r="R186" s="74">
        <f t="shared" si="10"/>
        <v>-6486.1474189041164</v>
      </c>
      <c r="S186" s="59" cm="1">
        <f t="array" ref="S186">_xlfn.IFS((F186&gt;0)*AND(I186&gt;0),O186+R186,(F186=0)*AND(I186=0),L186,(F186=0)*AND(I186&gt;0),L186+O186+R186,(F186&gt;0)*AND(I186=0),L186+O186+R186)</f>
        <v>-64780.707943402624</v>
      </c>
      <c r="U186" s="69">
        <f>IF('Grunddaten Umlage § 4_Plan'!D186&gt;0,'Grunddaten Umlage § 4_Plan'!F186,0)</f>
        <v>10717.142235501497</v>
      </c>
      <c r="V186" s="69">
        <f>IF('Grunddaten Umlage § 4_IST'!D186&gt;0,'Grunddaten Umlage § 4_IST'!F186,0)</f>
        <v>22027.907418904117</v>
      </c>
      <c r="W186" s="59">
        <f t="shared" si="11"/>
        <v>11310.76518340262</v>
      </c>
    </row>
    <row r="187" spans="1:23" s="13" customFormat="1" x14ac:dyDescent="0.25">
      <c r="A187" s="57">
        <v>61765</v>
      </c>
      <c r="B187" s="58" t="s">
        <v>189</v>
      </c>
      <c r="C187" s="58" t="s">
        <v>160</v>
      </c>
      <c r="D187" s="59">
        <f>Finanzkraft!H187</f>
        <v>8784537.2799999993</v>
      </c>
      <c r="E187" s="60">
        <f>'landesw Umlage § 4_IST'!E187</f>
        <v>4.1565825006764281E-3</v>
      </c>
      <c r="F187" s="59">
        <f>'Grunddaten Umlage § 4_Plan'!D187</f>
        <v>0</v>
      </c>
      <c r="G187" s="59">
        <f>'Grunddaten Umlage § 4_Plan'!E187</f>
        <v>0</v>
      </c>
      <c r="H187" s="59">
        <f>'Grunddaten Umlage § 4_IST'!D187</f>
        <v>66311.350000000006</v>
      </c>
      <c r="I187" s="59">
        <f>'Grunddaten Umlage § 4_IST'!E187</f>
        <v>26524.540000000005</v>
      </c>
      <c r="J187" s="61">
        <f>'Grunddaten Umlage § 4_Plan'!J187</f>
        <v>17132.751788543766</v>
      </c>
      <c r="K187" s="61">
        <f>'Grunddaten Umlage § 4_IST'!J187</f>
        <v>0</v>
      </c>
      <c r="L187" s="74">
        <f t="shared" si="8"/>
        <v>17132.751788543766</v>
      </c>
      <c r="M187" s="61">
        <f>'Grunddaten Umlage § 4_Plan'!H187</f>
        <v>0</v>
      </c>
      <c r="N187" s="61">
        <f>'Grunddaten Umlage § 4_IST'!H187</f>
        <v>31284.272199546598</v>
      </c>
      <c r="O187" s="71">
        <f t="shared" si="9"/>
        <v>31284.272199546598</v>
      </c>
      <c r="P187" s="59">
        <f>'Grunddaten Umlage § 4_Plan'!I187</f>
        <v>0</v>
      </c>
      <c r="Q187" s="59">
        <f>'Grunddaten Umlage § 4_IST'!I187</f>
        <v>0</v>
      </c>
      <c r="R187" s="74">
        <f t="shared" si="10"/>
        <v>0</v>
      </c>
      <c r="S187" s="59" cm="1">
        <f t="array" ref="S187">_xlfn.IFS((F187&gt;0)*AND(I187&gt;0),O187+R187,(F187=0)*AND(I187=0),L187,(F187=0)*AND(I187&gt;0),L187+O187+R187,(F187&gt;0)*AND(I187=0),L187+O187+R187)</f>
        <v>48417.023988090368</v>
      </c>
      <c r="U187" s="69">
        <f>IF('Grunddaten Umlage § 4_Plan'!D187&gt;0,'Grunddaten Umlage § 4_Plan'!F187,0)</f>
        <v>0</v>
      </c>
      <c r="V187" s="69">
        <f>IF('Grunddaten Umlage § 4_IST'!D187&gt;0,'Grunddaten Umlage § 4_IST'!F187,0)</f>
        <v>35027.077800453408</v>
      </c>
      <c r="W187" s="59">
        <f t="shared" si="11"/>
        <v>35027.077800453408</v>
      </c>
    </row>
    <row r="188" spans="1:23" s="13" customFormat="1" x14ac:dyDescent="0.25">
      <c r="A188" s="57">
        <v>61766</v>
      </c>
      <c r="B188" s="58" t="s">
        <v>160</v>
      </c>
      <c r="C188" s="58" t="s">
        <v>160</v>
      </c>
      <c r="D188" s="59">
        <f>Finanzkraft!H188</f>
        <v>26594217.670000002</v>
      </c>
      <c r="E188" s="60">
        <f>'landesw Umlage § 4_IST'!E188</f>
        <v>1.2583595044667151E-2</v>
      </c>
      <c r="F188" s="59">
        <f>'Grunddaten Umlage § 4_Plan'!D188</f>
        <v>722371.62859999994</v>
      </c>
      <c r="G188" s="59">
        <f>'Grunddaten Umlage § 4_Plan'!E188</f>
        <v>288948.65143999999</v>
      </c>
      <c r="H188" s="59">
        <f>'Grunddaten Umlage § 4_IST'!D188</f>
        <v>976679.71</v>
      </c>
      <c r="I188" s="59">
        <f>'Grunddaten Umlage § 4_IST'!E188</f>
        <v>390671.88400000002</v>
      </c>
      <c r="J188" s="61">
        <f>'Grunddaten Umlage § 4_Plan'!J188</f>
        <v>0</v>
      </c>
      <c r="K188" s="61">
        <f>'Grunddaten Umlage § 4_IST'!J188</f>
        <v>0</v>
      </c>
      <c r="L188" s="74">
        <f t="shared" si="8"/>
        <v>0</v>
      </c>
      <c r="M188" s="61">
        <f>'Grunddaten Umlage § 4_Plan'!H188</f>
        <v>670938.50294732302</v>
      </c>
      <c r="N188" s="61">
        <f>'Grunddaten Umlage § 4_IST'!H188</f>
        <v>870639.095488625</v>
      </c>
      <c r="O188" s="71">
        <f t="shared" si="9"/>
        <v>199700.59254130197</v>
      </c>
      <c r="P188" s="59">
        <f>'Grunddaten Umlage § 4_Plan'!I188</f>
        <v>0</v>
      </c>
      <c r="Q188" s="59">
        <f>'Grunddaten Umlage § 4_IST'!I188</f>
        <v>0</v>
      </c>
      <c r="R188" s="74">
        <f t="shared" si="10"/>
        <v>0</v>
      </c>
      <c r="S188" s="59" cm="1">
        <f t="array" ref="S188">_xlfn.IFS((F188&gt;0)*AND(I188&gt;0),O188+R188,(F188=0)*AND(I188=0),L188,(F188=0)*AND(I188&gt;0),L188+O188+R188,(F188&gt;0)*AND(I188=0),L188+O188+R188)</f>
        <v>199700.59254130197</v>
      </c>
      <c r="U188" s="69">
        <f>IF('Grunddaten Umlage § 4_Plan'!D188&gt;0,'Grunddaten Umlage § 4_Plan'!F188,0)</f>
        <v>51433.125652676885</v>
      </c>
      <c r="V188" s="69">
        <f>IF('Grunddaten Umlage § 4_IST'!D188&gt;0,'Grunddaten Umlage § 4_IST'!F188,0)</f>
        <v>106040.61451137501</v>
      </c>
      <c r="W188" s="59">
        <f t="shared" si="11"/>
        <v>54607.488858698125</v>
      </c>
    </row>
    <row r="189" spans="1:23" s="13" customFormat="1" x14ac:dyDescent="0.25">
      <c r="A189" s="57">
        <v>62007</v>
      </c>
      <c r="B189" s="58" t="s">
        <v>190</v>
      </c>
      <c r="C189" s="58" t="s">
        <v>191</v>
      </c>
      <c r="D189" s="59">
        <f>Finanzkraft!H189</f>
        <v>11221411.43</v>
      </c>
      <c r="E189" s="60">
        <f>'landesw Umlage § 4_IST'!E189</f>
        <v>5.3096390733091015E-3</v>
      </c>
      <c r="F189" s="59">
        <f>'Grunddaten Umlage § 4_Plan'!D189</f>
        <v>0</v>
      </c>
      <c r="G189" s="59">
        <f>'Grunddaten Umlage § 4_Plan'!E189</f>
        <v>0</v>
      </c>
      <c r="H189" s="59">
        <f>'Grunddaten Umlage § 4_IST'!D189</f>
        <v>21942.26</v>
      </c>
      <c r="I189" s="59">
        <f>'Grunddaten Umlage § 4_IST'!E189</f>
        <v>8776.9040000000005</v>
      </c>
      <c r="J189" s="61">
        <f>'Grunddaten Umlage § 4_Plan'!J189</f>
        <v>21879.654833154746</v>
      </c>
      <c r="K189" s="61">
        <f>'Grunddaten Umlage § 4_IST'!J189</f>
        <v>0</v>
      </c>
      <c r="L189" s="74">
        <f t="shared" si="8"/>
        <v>21879.654833154746</v>
      </c>
      <c r="M189" s="61">
        <f>'Grunddaten Umlage § 4_Plan'!H189</f>
        <v>0</v>
      </c>
      <c r="N189" s="61">
        <f>'Grunddaten Umlage § 4_IST'!H189</f>
        <v>0</v>
      </c>
      <c r="O189" s="71">
        <f t="shared" si="9"/>
        <v>0</v>
      </c>
      <c r="P189" s="59">
        <f>'Grunddaten Umlage § 4_Plan'!I189</f>
        <v>0</v>
      </c>
      <c r="Q189" s="59">
        <f>'Grunddaten Umlage § 4_IST'!I189</f>
        <v>-22801.502666291188</v>
      </c>
      <c r="R189" s="74">
        <f t="shared" si="10"/>
        <v>-22801.502666291188</v>
      </c>
      <c r="S189" s="59" cm="1">
        <f t="array" ref="S189">_xlfn.IFS((F189&gt;0)*AND(I189&gt;0),O189+R189,(F189=0)*AND(I189=0),L189,(F189=0)*AND(I189&gt;0),L189+O189+R189,(F189&gt;0)*AND(I189=0),L189+O189+R189)</f>
        <v>-921.8478331364422</v>
      </c>
      <c r="U189" s="69">
        <f>IF('Grunddaten Umlage § 4_Plan'!D189&gt;0,'Grunddaten Umlage § 4_Plan'!F189,0)</f>
        <v>0</v>
      </c>
      <c r="V189" s="69">
        <f>IF('Grunddaten Umlage § 4_IST'!D189&gt;0,'Grunddaten Umlage § 4_IST'!F189,0)</f>
        <v>44743.762666291186</v>
      </c>
      <c r="W189" s="59">
        <f t="shared" si="11"/>
        <v>44743.762666291186</v>
      </c>
    </row>
    <row r="190" spans="1:23" s="13" customFormat="1" x14ac:dyDescent="0.25">
      <c r="A190" s="57">
        <v>62008</v>
      </c>
      <c r="B190" s="58" t="s">
        <v>192</v>
      </c>
      <c r="C190" s="58" t="s">
        <v>191</v>
      </c>
      <c r="D190" s="59">
        <f>Finanzkraft!H190</f>
        <v>1679936.67</v>
      </c>
      <c r="E190" s="60">
        <f>'landesw Umlage § 4_IST'!E190</f>
        <v>7.9489620707337148E-4</v>
      </c>
      <c r="F190" s="59">
        <f>'Grunddaten Umlage § 4_Plan'!D190</f>
        <v>0</v>
      </c>
      <c r="G190" s="59">
        <f>'Grunddaten Umlage § 4_Plan'!E190</f>
        <v>0</v>
      </c>
      <c r="H190" s="59">
        <f>'Grunddaten Umlage § 4_IST'!D190</f>
        <v>9278.09</v>
      </c>
      <c r="I190" s="59">
        <f>'Grunddaten Umlage § 4_IST'!E190</f>
        <v>3711.2360000000003</v>
      </c>
      <c r="J190" s="61">
        <f>'Grunddaten Umlage § 4_Plan'!J190</f>
        <v>3247.9130313321834</v>
      </c>
      <c r="K190" s="61">
        <f>'Grunddaten Umlage § 4_IST'!J190</f>
        <v>0</v>
      </c>
      <c r="L190" s="74">
        <f t="shared" si="8"/>
        <v>3247.9130313321834</v>
      </c>
      <c r="M190" s="61">
        <f>'Grunddaten Umlage § 4_Plan'!H190</f>
        <v>0</v>
      </c>
      <c r="N190" s="61">
        <f>'Grunddaten Umlage § 4_IST'!H190</f>
        <v>2579.5843685315413</v>
      </c>
      <c r="O190" s="71">
        <f t="shared" si="9"/>
        <v>2579.5843685315413</v>
      </c>
      <c r="P190" s="59">
        <f>'Grunddaten Umlage § 4_Plan'!I190</f>
        <v>0</v>
      </c>
      <c r="Q190" s="59">
        <f>'Grunddaten Umlage § 4_IST'!I190</f>
        <v>0</v>
      </c>
      <c r="R190" s="74">
        <f t="shared" si="10"/>
        <v>0</v>
      </c>
      <c r="S190" s="59" cm="1">
        <f t="array" ref="S190">_xlfn.IFS((F190&gt;0)*AND(I190&gt;0),O190+R190,(F190=0)*AND(I190=0),L190,(F190=0)*AND(I190&gt;0),L190+O190+R190,(F190&gt;0)*AND(I190=0),L190+O190+R190)</f>
        <v>5827.4973998637251</v>
      </c>
      <c r="U190" s="69">
        <f>IF('Grunddaten Umlage § 4_Plan'!D190&gt;0,'Grunddaten Umlage § 4_Plan'!F190,0)</f>
        <v>0</v>
      </c>
      <c r="V190" s="69">
        <f>IF('Grunddaten Umlage § 4_IST'!D190&gt;0,'Grunddaten Umlage § 4_IST'!F190,0)</f>
        <v>6698.5056314684589</v>
      </c>
      <c r="W190" s="59">
        <f t="shared" si="11"/>
        <v>6698.5056314684589</v>
      </c>
    </row>
    <row r="191" spans="1:23" s="13" customFormat="1" x14ac:dyDescent="0.25">
      <c r="A191" s="57">
        <v>62010</v>
      </c>
      <c r="B191" s="58" t="s">
        <v>193</v>
      </c>
      <c r="C191" s="58" t="s">
        <v>191</v>
      </c>
      <c r="D191" s="59">
        <f>Finanzkraft!H191</f>
        <v>640406.30000000005</v>
      </c>
      <c r="E191" s="60">
        <f>'landesw Umlage § 4_IST'!E191</f>
        <v>3.0302126737663971E-4</v>
      </c>
      <c r="F191" s="59">
        <f>'Grunddaten Umlage § 4_Plan'!D191</f>
        <v>0</v>
      </c>
      <c r="G191" s="59">
        <f>'Grunddaten Umlage § 4_Plan'!E191</f>
        <v>0</v>
      </c>
      <c r="H191" s="59">
        <f>'Grunddaten Umlage § 4_IST'!D191</f>
        <v>0</v>
      </c>
      <c r="I191" s="59">
        <f>'Grunddaten Umlage § 4_IST'!E191</f>
        <v>0</v>
      </c>
      <c r="J191" s="61">
        <f>'Grunddaten Umlage § 4_Plan'!J191</f>
        <v>1233.2975420886116</v>
      </c>
      <c r="K191" s="61">
        <f>'Grunddaten Umlage § 4_IST'!J191</f>
        <v>2553.527929703374</v>
      </c>
      <c r="L191" s="74">
        <f t="shared" si="8"/>
        <v>-1320.2303876147623</v>
      </c>
      <c r="M191" s="61">
        <f>'Grunddaten Umlage § 4_Plan'!H191</f>
        <v>0</v>
      </c>
      <c r="N191" s="61">
        <f>'Grunddaten Umlage § 4_IST'!H191</f>
        <v>0</v>
      </c>
      <c r="O191" s="71">
        <f t="shared" si="9"/>
        <v>0</v>
      </c>
      <c r="P191" s="59">
        <f>'Grunddaten Umlage § 4_Plan'!I191</f>
        <v>0</v>
      </c>
      <c r="Q191" s="59">
        <f>'Grunddaten Umlage § 4_IST'!I191</f>
        <v>0</v>
      </c>
      <c r="R191" s="74">
        <f t="shared" si="10"/>
        <v>0</v>
      </c>
      <c r="S191" s="59" cm="1">
        <f t="array" ref="S191">_xlfn.IFS((F191&gt;0)*AND(I191&gt;0),O191+R191,(F191=0)*AND(I191=0),L191,(F191=0)*AND(I191&gt;0),L191+O191+R191,(F191&gt;0)*AND(I191=0),L191+O191+R191)</f>
        <v>-1320.2303876147623</v>
      </c>
      <c r="U191" s="69">
        <f>IF('Grunddaten Umlage § 4_Plan'!D191&gt;0,'Grunddaten Umlage § 4_Plan'!F191,0)</f>
        <v>0</v>
      </c>
      <c r="V191" s="69">
        <f>IF('Grunddaten Umlage § 4_IST'!D191&gt;0,'Grunddaten Umlage § 4_IST'!F191,0)</f>
        <v>0</v>
      </c>
      <c r="W191" s="59">
        <f t="shared" si="11"/>
        <v>0</v>
      </c>
    </row>
    <row r="192" spans="1:23" s="13" customFormat="1" x14ac:dyDescent="0.25">
      <c r="A192" s="57">
        <v>62014</v>
      </c>
      <c r="B192" s="58" t="s">
        <v>194</v>
      </c>
      <c r="C192" s="58" t="s">
        <v>191</v>
      </c>
      <c r="D192" s="59">
        <f>Finanzkraft!H192</f>
        <v>2681440.96</v>
      </c>
      <c r="E192" s="60">
        <f>'landesw Umlage § 4_IST'!E192</f>
        <v>1.2687783335280014E-3</v>
      </c>
      <c r="F192" s="59">
        <f>'Grunddaten Umlage § 4_Plan'!D192</f>
        <v>0</v>
      </c>
      <c r="G192" s="59">
        <f>'Grunddaten Umlage § 4_Plan'!E192</f>
        <v>0</v>
      </c>
      <c r="H192" s="59">
        <f>'Grunddaten Umlage § 4_IST'!D192</f>
        <v>35356.6</v>
      </c>
      <c r="I192" s="59">
        <f>'Grunddaten Umlage § 4_IST'!E192</f>
        <v>14142.64</v>
      </c>
      <c r="J192" s="61">
        <f>'Grunddaten Umlage § 4_Plan'!J192</f>
        <v>5289.5000576847997</v>
      </c>
      <c r="K192" s="61">
        <f>'Grunddaten Umlage § 4_IST'!J192</f>
        <v>0</v>
      </c>
      <c r="L192" s="74">
        <f t="shared" si="8"/>
        <v>5289.5000576847997</v>
      </c>
      <c r="M192" s="61">
        <f>'Grunddaten Umlage § 4_Plan'!H192</f>
        <v>0</v>
      </c>
      <c r="N192" s="61">
        <f>'Grunddaten Umlage § 4_IST'!H192</f>
        <v>24664.740186611802</v>
      </c>
      <c r="O192" s="71">
        <f t="shared" si="9"/>
        <v>24664.740186611802</v>
      </c>
      <c r="P192" s="59">
        <f>'Grunddaten Umlage § 4_Plan'!I192</f>
        <v>0</v>
      </c>
      <c r="Q192" s="59">
        <f>'Grunddaten Umlage § 4_IST'!I192</f>
        <v>0</v>
      </c>
      <c r="R192" s="74">
        <f t="shared" si="10"/>
        <v>0</v>
      </c>
      <c r="S192" s="59" cm="1">
        <f t="array" ref="S192">_xlfn.IFS((F192&gt;0)*AND(I192&gt;0),O192+R192,(F192=0)*AND(I192=0),L192,(F192=0)*AND(I192&gt;0),L192+O192+R192,(F192&gt;0)*AND(I192=0),L192+O192+R192)</f>
        <v>29954.240244296601</v>
      </c>
      <c r="U192" s="69">
        <f>IF('Grunddaten Umlage § 4_Plan'!D192&gt;0,'Grunddaten Umlage § 4_Plan'!F192,0)</f>
        <v>0</v>
      </c>
      <c r="V192" s="69">
        <f>IF('Grunddaten Umlage § 4_IST'!D192&gt;0,'Grunddaten Umlage § 4_IST'!F192,0)</f>
        <v>10691.859813388199</v>
      </c>
      <c r="W192" s="59">
        <f t="shared" si="11"/>
        <v>10691.859813388199</v>
      </c>
    </row>
    <row r="193" spans="1:23" s="13" customFormat="1" x14ac:dyDescent="0.25">
      <c r="A193" s="57">
        <v>62021</v>
      </c>
      <c r="B193" s="58" t="s">
        <v>195</v>
      </c>
      <c r="C193" s="58" t="s">
        <v>191</v>
      </c>
      <c r="D193" s="59">
        <f>Finanzkraft!H193</f>
        <v>533188.99</v>
      </c>
      <c r="E193" s="60">
        <f>'landesw Umlage § 4_IST'!E193</f>
        <v>2.522892162383013E-4</v>
      </c>
      <c r="F193" s="59">
        <f>'Grunddaten Umlage § 4_Plan'!D193</f>
        <v>0</v>
      </c>
      <c r="G193" s="59">
        <f>'Grunddaten Umlage § 4_Plan'!E193</f>
        <v>0</v>
      </c>
      <c r="H193" s="59">
        <f>'Grunddaten Umlage § 4_IST'!D193</f>
        <v>0</v>
      </c>
      <c r="I193" s="59">
        <f>'Grunddaten Umlage § 4_IST'!E193</f>
        <v>0</v>
      </c>
      <c r="J193" s="61">
        <f>'Grunddaten Umlage § 4_Plan'!J193</f>
        <v>1048.9574810218003</v>
      </c>
      <c r="K193" s="61">
        <f>'Grunddaten Umlage § 4_IST'!J193</f>
        <v>2126.014340857254</v>
      </c>
      <c r="L193" s="74">
        <f t="shared" si="8"/>
        <v>-1077.0568598354537</v>
      </c>
      <c r="M193" s="61">
        <f>'Grunddaten Umlage § 4_Plan'!H193</f>
        <v>0</v>
      </c>
      <c r="N193" s="61">
        <f>'Grunddaten Umlage § 4_IST'!H193</f>
        <v>0</v>
      </c>
      <c r="O193" s="71">
        <f t="shared" si="9"/>
        <v>0</v>
      </c>
      <c r="P193" s="59">
        <f>'Grunddaten Umlage § 4_Plan'!I193</f>
        <v>0</v>
      </c>
      <c r="Q193" s="59">
        <f>'Grunddaten Umlage § 4_IST'!I193</f>
        <v>0</v>
      </c>
      <c r="R193" s="74">
        <f t="shared" si="10"/>
        <v>0</v>
      </c>
      <c r="S193" s="59" cm="1">
        <f t="array" ref="S193">_xlfn.IFS((F193&gt;0)*AND(I193&gt;0),O193+R193,(F193=0)*AND(I193=0),L193,(F193=0)*AND(I193&gt;0),L193+O193+R193,(F193&gt;0)*AND(I193=0),L193+O193+R193)</f>
        <v>-1077.0568598354537</v>
      </c>
      <c r="U193" s="69">
        <f>IF('Grunddaten Umlage § 4_Plan'!D193&gt;0,'Grunddaten Umlage § 4_Plan'!F193,0)</f>
        <v>0</v>
      </c>
      <c r="V193" s="69">
        <f>IF('Grunddaten Umlage § 4_IST'!D193&gt;0,'Grunddaten Umlage § 4_IST'!F193,0)</f>
        <v>0</v>
      </c>
      <c r="W193" s="59">
        <f t="shared" si="11"/>
        <v>0</v>
      </c>
    </row>
    <row r="194" spans="1:23" s="13" customFormat="1" x14ac:dyDescent="0.25">
      <c r="A194" s="57">
        <v>62026</v>
      </c>
      <c r="B194" s="58" t="s">
        <v>196</v>
      </c>
      <c r="C194" s="58" t="s">
        <v>191</v>
      </c>
      <c r="D194" s="59">
        <f>Finanzkraft!H194</f>
        <v>1108415.54</v>
      </c>
      <c r="E194" s="60">
        <f>'landesw Umlage § 4_IST'!E194</f>
        <v>5.2446935907838894E-4</v>
      </c>
      <c r="F194" s="59">
        <f>'Grunddaten Umlage § 4_Plan'!D194</f>
        <v>36511.563160000005</v>
      </c>
      <c r="G194" s="59">
        <f>'Grunddaten Umlage § 4_Plan'!E194</f>
        <v>14604.625264000002</v>
      </c>
      <c r="H194" s="59">
        <f>'Grunddaten Umlage § 4_IST'!D194</f>
        <v>0</v>
      </c>
      <c r="I194" s="59">
        <f>'Grunddaten Umlage § 4_IST'!E194</f>
        <v>0</v>
      </c>
      <c r="J194" s="61">
        <f>'Grunddaten Umlage § 4_Plan'!J194</f>
        <v>0</v>
      </c>
      <c r="K194" s="61">
        <f>'Grunddaten Umlage § 4_IST'!J194</f>
        <v>4419.6474005756145</v>
      </c>
      <c r="L194" s="74">
        <f t="shared" si="8"/>
        <v>-4419.6474005756145</v>
      </c>
      <c r="M194" s="61">
        <f>'Grunddaten Umlage § 4_Plan'!H194</f>
        <v>34338.023453213937</v>
      </c>
      <c r="N194" s="61">
        <f>'Grunddaten Umlage § 4_IST'!H194</f>
        <v>0</v>
      </c>
      <c r="O194" s="71">
        <f t="shared" si="9"/>
        <v>-34338.023453213937</v>
      </c>
      <c r="P194" s="59">
        <f>'Grunddaten Umlage § 4_Plan'!I194</f>
        <v>0</v>
      </c>
      <c r="Q194" s="59">
        <f>'Grunddaten Umlage § 4_IST'!I194</f>
        <v>0</v>
      </c>
      <c r="R194" s="74">
        <f t="shared" si="10"/>
        <v>0</v>
      </c>
      <c r="S194" s="59" cm="1">
        <f t="array" ref="S194">_xlfn.IFS((F194&gt;0)*AND(I194&gt;0),O194+R194,(F194=0)*AND(I194=0),L194,(F194=0)*AND(I194&gt;0),L194+O194+R194,(F194&gt;0)*AND(I194=0),L194+O194+R194)</f>
        <v>-38757.670853789554</v>
      </c>
      <c r="U194" s="69">
        <f>IF('Grunddaten Umlage § 4_Plan'!D194&gt;0,'Grunddaten Umlage § 4_Plan'!F194,0)</f>
        <v>2173.5397067860654</v>
      </c>
      <c r="V194" s="69">
        <f>IF('Grunddaten Umlage § 4_IST'!D194&gt;0,'Grunddaten Umlage § 4_IST'!F194,0)</f>
        <v>0</v>
      </c>
      <c r="W194" s="59">
        <f t="shared" si="11"/>
        <v>-2173.5397067860654</v>
      </c>
    </row>
    <row r="195" spans="1:23" s="13" customFormat="1" x14ac:dyDescent="0.25">
      <c r="A195" s="57">
        <v>62032</v>
      </c>
      <c r="B195" s="58" t="s">
        <v>197</v>
      </c>
      <c r="C195" s="58" t="s">
        <v>191</v>
      </c>
      <c r="D195" s="59">
        <f>Finanzkraft!H195</f>
        <v>1477689.92</v>
      </c>
      <c r="E195" s="60">
        <f>'landesw Umlage § 4_IST'!E195</f>
        <v>6.99199043401174E-4</v>
      </c>
      <c r="F195" s="59">
        <f>'Grunddaten Umlage § 4_Plan'!D195</f>
        <v>0</v>
      </c>
      <c r="G195" s="59">
        <f>'Grunddaten Umlage § 4_Plan'!E195</f>
        <v>0</v>
      </c>
      <c r="H195" s="59">
        <f>'Grunddaten Umlage § 4_IST'!D195</f>
        <v>8788.6299999999992</v>
      </c>
      <c r="I195" s="59">
        <f>'Grunddaten Umlage § 4_IST'!E195</f>
        <v>3515.4519999999998</v>
      </c>
      <c r="J195" s="61">
        <f>'Grunddaten Umlage § 4_Plan'!J195</f>
        <v>2891.337620324935</v>
      </c>
      <c r="K195" s="61">
        <f>'Grunddaten Umlage § 4_IST'!J195</f>
        <v>0</v>
      </c>
      <c r="L195" s="74">
        <f t="shared" si="8"/>
        <v>2891.337620324935</v>
      </c>
      <c r="M195" s="61">
        <f>'Grunddaten Umlage § 4_Plan'!H195</f>
        <v>0</v>
      </c>
      <c r="N195" s="61">
        <f>'Grunddaten Umlage § 4_IST'!H195</f>
        <v>2896.5541691389608</v>
      </c>
      <c r="O195" s="71">
        <f t="shared" si="9"/>
        <v>2896.5541691389608</v>
      </c>
      <c r="P195" s="59">
        <f>'Grunddaten Umlage § 4_Plan'!I195</f>
        <v>0</v>
      </c>
      <c r="Q195" s="59">
        <f>'Grunddaten Umlage § 4_IST'!I195</f>
        <v>0</v>
      </c>
      <c r="R195" s="74">
        <f t="shared" si="10"/>
        <v>0</v>
      </c>
      <c r="S195" s="59" cm="1">
        <f t="array" ref="S195">_xlfn.IFS((F195&gt;0)*AND(I195&gt;0),O195+R195,(F195=0)*AND(I195=0),L195,(F195=0)*AND(I195&gt;0),L195+O195+R195,(F195&gt;0)*AND(I195=0),L195+O195+R195)</f>
        <v>5787.8917894638962</v>
      </c>
      <c r="U195" s="69">
        <f>IF('Grunddaten Umlage § 4_Plan'!D195&gt;0,'Grunddaten Umlage § 4_Plan'!F195,0)</f>
        <v>0</v>
      </c>
      <c r="V195" s="69">
        <f>IF('Grunddaten Umlage § 4_IST'!D195&gt;0,'Grunddaten Umlage § 4_IST'!F195,0)</f>
        <v>5892.0758308610384</v>
      </c>
      <c r="W195" s="59">
        <f t="shared" si="11"/>
        <v>5892.0758308610384</v>
      </c>
    </row>
    <row r="196" spans="1:23" s="13" customFormat="1" x14ac:dyDescent="0.25">
      <c r="A196" s="57">
        <v>62034</v>
      </c>
      <c r="B196" s="58" t="s">
        <v>198</v>
      </c>
      <c r="C196" s="58" t="s">
        <v>191</v>
      </c>
      <c r="D196" s="59">
        <f>Finanzkraft!H196</f>
        <v>1579616.33</v>
      </c>
      <c r="E196" s="60">
        <f>'landesw Umlage § 4_IST'!E196</f>
        <v>7.4742759758209172E-4</v>
      </c>
      <c r="F196" s="59">
        <f>'Grunddaten Umlage § 4_Plan'!D196</f>
        <v>0</v>
      </c>
      <c r="G196" s="59">
        <f>'Grunddaten Umlage § 4_Plan'!E196</f>
        <v>0</v>
      </c>
      <c r="H196" s="59">
        <f>'Grunddaten Umlage § 4_IST'!D196</f>
        <v>34326.980000000003</v>
      </c>
      <c r="I196" s="59">
        <f>'Grunddaten Umlage § 4_IST'!E196</f>
        <v>13730.792000000001</v>
      </c>
      <c r="J196" s="61">
        <f>'Grunddaten Umlage § 4_Plan'!J196</f>
        <v>3065.9674989765745</v>
      </c>
      <c r="K196" s="61">
        <f>'Grunddaten Umlage § 4_IST'!J196</f>
        <v>0</v>
      </c>
      <c r="L196" s="74">
        <f t="shared" ref="L196:L259" si="12">J196-K196</f>
        <v>3065.9674989765745</v>
      </c>
      <c r="M196" s="61">
        <f>'Grunddaten Umlage § 4_Plan'!H196</f>
        <v>0</v>
      </c>
      <c r="N196" s="61">
        <f>'Grunddaten Umlage § 4_IST'!H196</f>
        <v>28028.487282375987</v>
      </c>
      <c r="O196" s="71">
        <f t="shared" ref="O196:O259" si="13">N196-M196</f>
        <v>28028.487282375987</v>
      </c>
      <c r="P196" s="59">
        <f>'Grunddaten Umlage § 4_Plan'!I196</f>
        <v>0</v>
      </c>
      <c r="Q196" s="59">
        <f>'Grunddaten Umlage § 4_IST'!I196</f>
        <v>0</v>
      </c>
      <c r="R196" s="74">
        <f t="shared" ref="R196:R259" si="14">Q196-P196</f>
        <v>0</v>
      </c>
      <c r="S196" s="59" cm="1">
        <f t="array" ref="S196">_xlfn.IFS((F196&gt;0)*AND(I196&gt;0),O196+R196,(F196=0)*AND(I196=0),L196,(F196=0)*AND(I196&gt;0),L196+O196+R196,(F196&gt;0)*AND(I196=0),L196+O196+R196)</f>
        <v>31094.454781352561</v>
      </c>
      <c r="U196" s="69">
        <f>IF('Grunddaten Umlage § 4_Plan'!D196&gt;0,'Grunddaten Umlage § 4_Plan'!F196,0)</f>
        <v>0</v>
      </c>
      <c r="V196" s="69">
        <f>IF('Grunddaten Umlage § 4_IST'!D196&gt;0,'Grunddaten Umlage § 4_IST'!F196,0)</f>
        <v>6298.4927176240171</v>
      </c>
      <c r="W196" s="59">
        <f t="shared" ref="W196:W259" si="15">V196-U196</f>
        <v>6298.4927176240171</v>
      </c>
    </row>
    <row r="197" spans="1:23" s="13" customFormat="1" x14ac:dyDescent="0.25">
      <c r="A197" s="57">
        <v>62036</v>
      </c>
      <c r="B197" s="58" t="s">
        <v>199</v>
      </c>
      <c r="C197" s="58" t="s">
        <v>191</v>
      </c>
      <c r="D197" s="59">
        <f>Finanzkraft!H197</f>
        <v>1748653.34</v>
      </c>
      <c r="E197" s="60">
        <f>'landesw Umlage § 4_IST'!E197</f>
        <v>8.2741089725256293E-4</v>
      </c>
      <c r="F197" s="59">
        <f>'Grunddaten Umlage § 4_Plan'!D197</f>
        <v>0</v>
      </c>
      <c r="G197" s="59">
        <f>'Grunddaten Umlage § 4_Plan'!E197</f>
        <v>0</v>
      </c>
      <c r="H197" s="59">
        <f>'Grunddaten Umlage § 4_IST'!D197</f>
        <v>0</v>
      </c>
      <c r="I197" s="59">
        <f>'Grunddaten Umlage § 4_IST'!E197</f>
        <v>0</v>
      </c>
      <c r="J197" s="61">
        <f>'Grunddaten Umlage § 4_Plan'!J197</f>
        <v>3395.3784902873267</v>
      </c>
      <c r="K197" s="61">
        <f>'Grunddaten Umlage § 4_IST'!J197</f>
        <v>6972.5034607858943</v>
      </c>
      <c r="L197" s="74">
        <f t="shared" si="12"/>
        <v>-3577.1249704985676</v>
      </c>
      <c r="M197" s="61">
        <f>'Grunddaten Umlage § 4_Plan'!H197</f>
        <v>0</v>
      </c>
      <c r="N197" s="61">
        <f>'Grunddaten Umlage § 4_IST'!H197</f>
        <v>0</v>
      </c>
      <c r="O197" s="71">
        <f t="shared" si="13"/>
        <v>0</v>
      </c>
      <c r="P197" s="59">
        <f>'Grunddaten Umlage § 4_Plan'!I197</f>
        <v>0</v>
      </c>
      <c r="Q197" s="59">
        <f>'Grunddaten Umlage § 4_IST'!I197</f>
        <v>0</v>
      </c>
      <c r="R197" s="74">
        <f t="shared" si="14"/>
        <v>0</v>
      </c>
      <c r="S197" s="59" cm="1">
        <f t="array" ref="S197">_xlfn.IFS((F197&gt;0)*AND(I197&gt;0),O197+R197,(F197=0)*AND(I197=0),L197,(F197=0)*AND(I197&gt;0),L197+O197+R197,(F197&gt;0)*AND(I197=0),L197+O197+R197)</f>
        <v>-3577.1249704985676</v>
      </c>
      <c r="U197" s="69">
        <f>IF('Grunddaten Umlage § 4_Plan'!D197&gt;0,'Grunddaten Umlage § 4_Plan'!F197,0)</f>
        <v>0</v>
      </c>
      <c r="V197" s="69">
        <f>IF('Grunddaten Umlage § 4_IST'!D197&gt;0,'Grunddaten Umlage § 4_IST'!F197,0)</f>
        <v>0</v>
      </c>
      <c r="W197" s="59">
        <f t="shared" si="15"/>
        <v>0</v>
      </c>
    </row>
    <row r="198" spans="1:23" s="13" customFormat="1" x14ac:dyDescent="0.25">
      <c r="A198" s="57">
        <v>62038</v>
      </c>
      <c r="B198" s="58" t="s">
        <v>200</v>
      </c>
      <c r="C198" s="58" t="s">
        <v>191</v>
      </c>
      <c r="D198" s="59">
        <f>Finanzkraft!H198</f>
        <v>12538303.310000001</v>
      </c>
      <c r="E198" s="60">
        <f>'landesw Umlage § 4_IST'!E198</f>
        <v>5.9327532532845416E-3</v>
      </c>
      <c r="F198" s="59">
        <f>'Grunddaten Umlage § 4_Plan'!D198</f>
        <v>0</v>
      </c>
      <c r="G198" s="59">
        <f>'Grunddaten Umlage § 4_Plan'!E198</f>
        <v>0</v>
      </c>
      <c r="H198" s="59">
        <f>'Grunddaten Umlage § 4_IST'!D198</f>
        <v>30658.07</v>
      </c>
      <c r="I198" s="59">
        <f>'Grunddaten Umlage § 4_IST'!E198</f>
        <v>12263.228000000001</v>
      </c>
      <c r="J198" s="61">
        <f>'Grunddaten Umlage § 4_Plan'!J198</f>
        <v>24472.431814961059</v>
      </c>
      <c r="K198" s="61">
        <f>'Grunddaten Umlage § 4_IST'!J198</f>
        <v>0</v>
      </c>
      <c r="L198" s="74">
        <f t="shared" si="12"/>
        <v>24472.431814961059</v>
      </c>
      <c r="M198" s="61">
        <f>'Grunddaten Umlage § 4_Plan'!H198</f>
        <v>0</v>
      </c>
      <c r="N198" s="61">
        <f>'Grunddaten Umlage § 4_IST'!H198</f>
        <v>0</v>
      </c>
      <c r="O198" s="71">
        <f t="shared" si="13"/>
        <v>0</v>
      </c>
      <c r="P198" s="59">
        <f>'Grunddaten Umlage § 4_Plan'!I198</f>
        <v>0</v>
      </c>
      <c r="Q198" s="59">
        <f>'Grunddaten Umlage § 4_IST'!I198</f>
        <v>-19336.609460800522</v>
      </c>
      <c r="R198" s="74">
        <f t="shared" si="14"/>
        <v>-19336.609460800522</v>
      </c>
      <c r="S198" s="59" cm="1">
        <f t="array" ref="S198">_xlfn.IFS((F198&gt;0)*AND(I198&gt;0),O198+R198,(F198=0)*AND(I198=0),L198,(F198=0)*AND(I198&gt;0),L198+O198+R198,(F198&gt;0)*AND(I198=0),L198+O198+R198)</f>
        <v>5135.8223541605366</v>
      </c>
      <c r="U198" s="69">
        <f>IF('Grunddaten Umlage § 4_Plan'!D198&gt;0,'Grunddaten Umlage § 4_Plan'!F198,0)</f>
        <v>0</v>
      </c>
      <c r="V198" s="69">
        <f>IF('Grunddaten Umlage § 4_IST'!D198&gt;0,'Grunddaten Umlage § 4_IST'!F198,0)</f>
        <v>49994.679460800522</v>
      </c>
      <c r="W198" s="59">
        <f t="shared" si="15"/>
        <v>49994.679460800522</v>
      </c>
    </row>
    <row r="199" spans="1:23" s="13" customFormat="1" x14ac:dyDescent="0.25">
      <c r="A199" s="57">
        <v>62039</v>
      </c>
      <c r="B199" s="58" t="s">
        <v>201</v>
      </c>
      <c r="C199" s="58" t="s">
        <v>191</v>
      </c>
      <c r="D199" s="59">
        <f>Finanzkraft!H199</f>
        <v>2352338.0299999998</v>
      </c>
      <c r="E199" s="60">
        <f>'landesw Umlage § 4_IST'!E199</f>
        <v>1.11305658790188E-3</v>
      </c>
      <c r="F199" s="59">
        <f>'Grunddaten Umlage § 4_Plan'!D199</f>
        <v>0</v>
      </c>
      <c r="G199" s="59">
        <f>'Grunddaten Umlage § 4_Plan'!E199</f>
        <v>0</v>
      </c>
      <c r="H199" s="59">
        <f>'Grunddaten Umlage § 4_IST'!D199</f>
        <v>14092.43</v>
      </c>
      <c r="I199" s="59">
        <f>'Grunddaten Umlage § 4_IST'!E199</f>
        <v>5636.9720000000007</v>
      </c>
      <c r="J199" s="61">
        <f>'Grunddaten Umlage § 4_Plan'!J199</f>
        <v>4533.7621815607245</v>
      </c>
      <c r="K199" s="61">
        <f>'Grunddaten Umlage § 4_IST'!J199</f>
        <v>0</v>
      </c>
      <c r="L199" s="74">
        <f t="shared" si="12"/>
        <v>4533.7621815607245</v>
      </c>
      <c r="M199" s="61">
        <f>'Grunddaten Umlage § 4_Plan'!H199</f>
        <v>0</v>
      </c>
      <c r="N199" s="61">
        <f>'Grunddaten Umlage § 4_IST'!H199</f>
        <v>4712.8207430198418</v>
      </c>
      <c r="O199" s="71">
        <f t="shared" si="13"/>
        <v>4712.8207430198418</v>
      </c>
      <c r="P199" s="59">
        <f>'Grunddaten Umlage § 4_Plan'!I199</f>
        <v>0</v>
      </c>
      <c r="Q199" s="59">
        <f>'Grunddaten Umlage § 4_IST'!I199</f>
        <v>0</v>
      </c>
      <c r="R199" s="74">
        <f t="shared" si="14"/>
        <v>0</v>
      </c>
      <c r="S199" s="59" cm="1">
        <f t="array" ref="S199">_xlfn.IFS((F199&gt;0)*AND(I199&gt;0),O199+R199,(F199=0)*AND(I199=0),L199,(F199=0)*AND(I199&gt;0),L199+O199+R199,(F199&gt;0)*AND(I199=0),L199+O199+R199)</f>
        <v>9246.5829245805653</v>
      </c>
      <c r="U199" s="69">
        <f>IF('Grunddaten Umlage § 4_Plan'!D199&gt;0,'Grunddaten Umlage § 4_Plan'!F199,0)</f>
        <v>0</v>
      </c>
      <c r="V199" s="69">
        <f>IF('Grunddaten Umlage § 4_IST'!D199&gt;0,'Grunddaten Umlage § 4_IST'!F199,0)</f>
        <v>9379.6092569801585</v>
      </c>
      <c r="W199" s="59">
        <f t="shared" si="15"/>
        <v>9379.6092569801585</v>
      </c>
    </row>
    <row r="200" spans="1:23" s="13" customFormat="1" x14ac:dyDescent="0.25">
      <c r="A200" s="57">
        <v>62040</v>
      </c>
      <c r="B200" s="58" t="s">
        <v>202</v>
      </c>
      <c r="C200" s="58" t="s">
        <v>191</v>
      </c>
      <c r="D200" s="59">
        <f>Finanzkraft!H200</f>
        <v>16081449.880000001</v>
      </c>
      <c r="E200" s="60">
        <f>'landesw Umlage § 4_IST'!E200</f>
        <v>7.6092651241743093E-3</v>
      </c>
      <c r="F200" s="59">
        <f>'Grunddaten Umlage § 4_Plan'!D200</f>
        <v>345361.33140999998</v>
      </c>
      <c r="G200" s="59">
        <f>'Grunddaten Umlage § 4_Plan'!E200</f>
        <v>138144.53256399999</v>
      </c>
      <c r="H200" s="59">
        <f>'Grunddaten Umlage § 4_IST'!D200</f>
        <v>513109.55000000005</v>
      </c>
      <c r="I200" s="59">
        <f>'Grunddaten Umlage § 4_IST'!E200</f>
        <v>205243.82000000004</v>
      </c>
      <c r="J200" s="61">
        <f>'Grunddaten Umlage § 4_Plan'!J200</f>
        <v>0</v>
      </c>
      <c r="K200" s="61">
        <f>'Grunddaten Umlage § 4_IST'!J200</f>
        <v>0</v>
      </c>
      <c r="L200" s="74">
        <f t="shared" si="12"/>
        <v>0</v>
      </c>
      <c r="M200" s="61">
        <f>'Grunddaten Umlage § 4_Plan'!H200</f>
        <v>314318.39920040552</v>
      </c>
      <c r="N200" s="61">
        <f>'Grunddaten Umlage § 4_IST'!H200</f>
        <v>448987.08365526708</v>
      </c>
      <c r="O200" s="71">
        <f t="shared" si="13"/>
        <v>134668.68445486156</v>
      </c>
      <c r="P200" s="59">
        <f>'Grunddaten Umlage § 4_Plan'!I200</f>
        <v>0</v>
      </c>
      <c r="Q200" s="59">
        <f>'Grunddaten Umlage § 4_IST'!I200</f>
        <v>0</v>
      </c>
      <c r="R200" s="74">
        <f t="shared" si="14"/>
        <v>0</v>
      </c>
      <c r="S200" s="59" cm="1">
        <f t="array" ref="S200">_xlfn.IFS((F200&gt;0)*AND(I200&gt;0),O200+R200,(F200=0)*AND(I200=0),L200,(F200=0)*AND(I200&gt;0),L200+O200+R200,(F200&gt;0)*AND(I200=0),L200+O200+R200)</f>
        <v>134668.68445486156</v>
      </c>
      <c r="U200" s="69">
        <f>IF('Grunddaten Umlage § 4_Plan'!D200&gt;0,'Grunddaten Umlage § 4_Plan'!F200,0)</f>
        <v>31042.932209594477</v>
      </c>
      <c r="V200" s="69">
        <f>IF('Grunddaten Umlage § 4_IST'!D200&gt;0,'Grunddaten Umlage § 4_IST'!F200,0)</f>
        <v>64122.466344732973</v>
      </c>
      <c r="W200" s="59">
        <f t="shared" si="15"/>
        <v>33079.5341351385</v>
      </c>
    </row>
    <row r="201" spans="1:23" s="13" customFormat="1" x14ac:dyDescent="0.25">
      <c r="A201" s="57">
        <v>62041</v>
      </c>
      <c r="B201" s="58" t="s">
        <v>203</v>
      </c>
      <c r="C201" s="58" t="s">
        <v>191</v>
      </c>
      <c r="D201" s="59">
        <f>Finanzkraft!H201</f>
        <v>19799315.100000001</v>
      </c>
      <c r="E201" s="60">
        <f>'landesw Umlage § 4_IST'!E201</f>
        <v>9.3684486782710276E-3</v>
      </c>
      <c r="F201" s="59">
        <f>'Grunddaten Umlage § 4_Plan'!D201</f>
        <v>0</v>
      </c>
      <c r="G201" s="59">
        <f>'Grunddaten Umlage § 4_Plan'!E201</f>
        <v>0</v>
      </c>
      <c r="H201" s="59">
        <f>'Grunddaten Umlage § 4_IST'!D201</f>
        <v>304812.94</v>
      </c>
      <c r="I201" s="59">
        <f>'Grunddaten Umlage § 4_IST'!E201</f>
        <v>121925.17600000001</v>
      </c>
      <c r="J201" s="61">
        <f>'Grunddaten Umlage § 4_Plan'!J201</f>
        <v>38282.530533794998</v>
      </c>
      <c r="K201" s="61">
        <f>'Grunddaten Umlage § 4_IST'!J201</f>
        <v>0</v>
      </c>
      <c r="L201" s="74">
        <f t="shared" si="12"/>
        <v>38282.530533794998</v>
      </c>
      <c r="M201" s="61">
        <f>'Grunddaten Umlage § 4_Plan'!H201</f>
        <v>0</v>
      </c>
      <c r="N201" s="61">
        <f>'Grunddaten Umlage § 4_IST'!H201</f>
        <v>225866.02130658965</v>
      </c>
      <c r="O201" s="71">
        <f t="shared" si="13"/>
        <v>225866.02130658965</v>
      </c>
      <c r="P201" s="59">
        <f>'Grunddaten Umlage § 4_Plan'!I201</f>
        <v>0</v>
      </c>
      <c r="Q201" s="59">
        <f>'Grunddaten Umlage § 4_IST'!I201</f>
        <v>0</v>
      </c>
      <c r="R201" s="74">
        <f t="shared" si="14"/>
        <v>0</v>
      </c>
      <c r="S201" s="59" cm="1">
        <f t="array" ref="S201">_xlfn.IFS((F201&gt;0)*AND(I201&gt;0),O201+R201,(F201=0)*AND(I201=0),L201,(F201=0)*AND(I201&gt;0),L201+O201+R201,(F201&gt;0)*AND(I201=0),L201+O201+R201)</f>
        <v>264148.55184038467</v>
      </c>
      <c r="U201" s="69">
        <f>IF('Grunddaten Umlage § 4_Plan'!D201&gt;0,'Grunddaten Umlage § 4_Plan'!F201,0)</f>
        <v>0</v>
      </c>
      <c r="V201" s="69">
        <f>IF('Grunddaten Umlage § 4_IST'!D201&gt;0,'Grunddaten Umlage § 4_IST'!F201,0)</f>
        <v>78946.918693410335</v>
      </c>
      <c r="W201" s="59">
        <f t="shared" si="15"/>
        <v>78946.918693410335</v>
      </c>
    </row>
    <row r="202" spans="1:23" s="13" customFormat="1" x14ac:dyDescent="0.25">
      <c r="A202" s="57">
        <v>62042</v>
      </c>
      <c r="B202" s="58" t="s">
        <v>204</v>
      </c>
      <c r="C202" s="58" t="s">
        <v>191</v>
      </c>
      <c r="D202" s="59">
        <f>Finanzkraft!H202</f>
        <v>5490575.96</v>
      </c>
      <c r="E202" s="60">
        <f>'landesw Umlage § 4_IST'!E202</f>
        <v>2.5979776995118725E-3</v>
      </c>
      <c r="F202" s="59">
        <f>'Grunddaten Umlage § 4_Plan'!D202</f>
        <v>0</v>
      </c>
      <c r="G202" s="59">
        <f>'Grunddaten Umlage § 4_Plan'!E202</f>
        <v>0</v>
      </c>
      <c r="H202" s="59">
        <f>'Grunddaten Umlage § 4_IST'!D202</f>
        <v>4652.33</v>
      </c>
      <c r="I202" s="59">
        <f>'Grunddaten Umlage § 4_IST'!E202</f>
        <v>1860.932</v>
      </c>
      <c r="J202" s="61">
        <f>'Grunddaten Umlage § 4_Plan'!J202</f>
        <v>10633.367219309443</v>
      </c>
      <c r="K202" s="61">
        <f>'Grunddaten Umlage § 4_IST'!J202</f>
        <v>0</v>
      </c>
      <c r="L202" s="74">
        <f t="shared" si="12"/>
        <v>10633.367219309443</v>
      </c>
      <c r="M202" s="61">
        <f>'Grunddaten Umlage § 4_Plan'!H202</f>
        <v>0</v>
      </c>
      <c r="N202" s="61">
        <f>'Grunddaten Umlage § 4_IST'!H202</f>
        <v>0</v>
      </c>
      <c r="O202" s="71">
        <f t="shared" si="13"/>
        <v>0</v>
      </c>
      <c r="P202" s="59">
        <f>'Grunddaten Umlage § 4_Plan'!I202</f>
        <v>0</v>
      </c>
      <c r="Q202" s="59">
        <f>'Grunddaten Umlage § 4_IST'!I202</f>
        <v>-17240.55122871045</v>
      </c>
      <c r="R202" s="74">
        <f t="shared" si="14"/>
        <v>-17240.55122871045</v>
      </c>
      <c r="S202" s="59" cm="1">
        <f t="array" ref="S202">_xlfn.IFS((F202&gt;0)*AND(I202&gt;0),O202+R202,(F202=0)*AND(I202=0),L202,(F202=0)*AND(I202&gt;0),L202+O202+R202,(F202&gt;0)*AND(I202=0),L202+O202+R202)</f>
        <v>-6607.1840094010076</v>
      </c>
      <c r="U202" s="69">
        <f>IF('Grunddaten Umlage § 4_Plan'!D202&gt;0,'Grunddaten Umlage § 4_Plan'!F202,0)</f>
        <v>0</v>
      </c>
      <c r="V202" s="69">
        <f>IF('Grunddaten Umlage § 4_IST'!D202&gt;0,'Grunddaten Umlage § 4_IST'!F202,0)</f>
        <v>21892.881228710452</v>
      </c>
      <c r="W202" s="59">
        <f t="shared" si="15"/>
        <v>21892.881228710452</v>
      </c>
    </row>
    <row r="203" spans="1:23" s="13" customFormat="1" x14ac:dyDescent="0.25">
      <c r="A203" s="57">
        <v>62043</v>
      </c>
      <c r="B203" s="58" t="s">
        <v>205</v>
      </c>
      <c r="C203" s="58" t="s">
        <v>191</v>
      </c>
      <c r="D203" s="59">
        <f>Finanzkraft!H203</f>
        <v>4517860.93</v>
      </c>
      <c r="E203" s="60">
        <f>'landesw Umlage § 4_IST'!E203</f>
        <v>2.137717797029798E-3</v>
      </c>
      <c r="F203" s="59">
        <f>'Grunddaten Umlage § 4_Plan'!D203</f>
        <v>0</v>
      </c>
      <c r="G203" s="59">
        <f>'Grunddaten Umlage § 4_Plan'!E203</f>
        <v>0</v>
      </c>
      <c r="H203" s="59">
        <f>'Grunddaten Umlage § 4_IST'!D203</f>
        <v>68941.88</v>
      </c>
      <c r="I203" s="59">
        <f>'Grunddaten Umlage § 4_IST'!E203</f>
        <v>27576.752000000004</v>
      </c>
      <c r="J203" s="61">
        <f>'Grunddaten Umlage § 4_Plan'!J203</f>
        <v>8715.506207649114</v>
      </c>
      <c r="K203" s="61">
        <f>'Grunddaten Umlage § 4_IST'!J203</f>
        <v>0</v>
      </c>
      <c r="L203" s="74">
        <f t="shared" si="12"/>
        <v>8715.506207649114</v>
      </c>
      <c r="M203" s="61">
        <f>'Grunddaten Umlage § 4_Plan'!H203</f>
        <v>0</v>
      </c>
      <c r="N203" s="61">
        <f>'Grunddaten Umlage § 4_IST'!H203</f>
        <v>50927.559923400731</v>
      </c>
      <c r="O203" s="71">
        <f t="shared" si="13"/>
        <v>50927.559923400731</v>
      </c>
      <c r="P203" s="59">
        <f>'Grunddaten Umlage § 4_Plan'!I203</f>
        <v>0</v>
      </c>
      <c r="Q203" s="59">
        <f>'Grunddaten Umlage § 4_IST'!I203</f>
        <v>0</v>
      </c>
      <c r="R203" s="74">
        <f t="shared" si="14"/>
        <v>0</v>
      </c>
      <c r="S203" s="59" cm="1">
        <f t="array" ref="S203">_xlfn.IFS((F203&gt;0)*AND(I203&gt;0),O203+R203,(F203=0)*AND(I203=0),L203,(F203=0)*AND(I203&gt;0),L203+O203+R203,(F203&gt;0)*AND(I203=0),L203+O203+R203)</f>
        <v>59643.066131049847</v>
      </c>
      <c r="U203" s="69">
        <f>IF('Grunddaten Umlage § 4_Plan'!D203&gt;0,'Grunddaten Umlage § 4_Plan'!F203,0)</f>
        <v>0</v>
      </c>
      <c r="V203" s="69">
        <f>IF('Grunddaten Umlage § 4_IST'!D203&gt;0,'Grunddaten Umlage § 4_IST'!F203,0)</f>
        <v>18014.320076599273</v>
      </c>
      <c r="W203" s="59">
        <f t="shared" si="15"/>
        <v>18014.320076599273</v>
      </c>
    </row>
    <row r="204" spans="1:23" s="13" customFormat="1" x14ac:dyDescent="0.25">
      <c r="A204" s="57">
        <v>62044</v>
      </c>
      <c r="B204" s="58" t="s">
        <v>206</v>
      </c>
      <c r="C204" s="58" t="s">
        <v>191</v>
      </c>
      <c r="D204" s="59">
        <f>Finanzkraft!H204</f>
        <v>3514478.28</v>
      </c>
      <c r="E204" s="60">
        <f>'landesw Umlage § 4_IST'!E204</f>
        <v>1.6629468863333678E-3</v>
      </c>
      <c r="F204" s="59">
        <f>'Grunddaten Umlage § 4_Plan'!D204</f>
        <v>0</v>
      </c>
      <c r="G204" s="59">
        <f>'Grunddaten Umlage § 4_Plan'!E204</f>
        <v>0</v>
      </c>
      <c r="H204" s="59">
        <f>'Grunddaten Umlage § 4_IST'!D204</f>
        <v>9225.0499999999993</v>
      </c>
      <c r="I204" s="59">
        <f>'Grunddaten Umlage § 4_IST'!E204</f>
        <v>3690.02</v>
      </c>
      <c r="J204" s="61">
        <f>'Grunddaten Umlage § 4_Plan'!J204</f>
        <v>6834.1488033872647</v>
      </c>
      <c r="K204" s="61">
        <f>'Grunddaten Umlage § 4_IST'!J204</f>
        <v>0</v>
      </c>
      <c r="L204" s="74">
        <f t="shared" si="12"/>
        <v>6834.1488033872647</v>
      </c>
      <c r="M204" s="61">
        <f>'Grunddaten Umlage § 4_Plan'!H204</f>
        <v>0</v>
      </c>
      <c r="N204" s="61">
        <f>'Grunddaten Umlage § 4_IST'!H204</f>
        <v>0</v>
      </c>
      <c r="O204" s="71">
        <f t="shared" si="13"/>
        <v>0</v>
      </c>
      <c r="P204" s="59">
        <f>'Grunddaten Umlage § 4_Plan'!I204</f>
        <v>0</v>
      </c>
      <c r="Q204" s="59">
        <f>'Grunddaten Umlage § 4_IST'!I204</f>
        <v>-4788.4262045842988</v>
      </c>
      <c r="R204" s="74">
        <f t="shared" si="14"/>
        <v>-4788.4262045842988</v>
      </c>
      <c r="S204" s="59" cm="1">
        <f t="array" ref="S204">_xlfn.IFS((F204&gt;0)*AND(I204&gt;0),O204+R204,(F204=0)*AND(I204=0),L204,(F204=0)*AND(I204&gt;0),L204+O204+R204,(F204&gt;0)*AND(I204=0),L204+O204+R204)</f>
        <v>2045.7225988029659</v>
      </c>
      <c r="U204" s="69">
        <f>IF('Grunddaten Umlage § 4_Plan'!D204&gt;0,'Grunddaten Umlage § 4_Plan'!F204,0)</f>
        <v>0</v>
      </c>
      <c r="V204" s="69">
        <f>IF('Grunddaten Umlage § 4_IST'!D204&gt;0,'Grunddaten Umlage § 4_IST'!F204,0)</f>
        <v>14013.476204584298</v>
      </c>
      <c r="W204" s="59">
        <f t="shared" si="15"/>
        <v>14013.476204584298</v>
      </c>
    </row>
    <row r="205" spans="1:23" s="13" customFormat="1" x14ac:dyDescent="0.25">
      <c r="A205" s="57">
        <v>62045</v>
      </c>
      <c r="B205" s="58" t="s">
        <v>207</v>
      </c>
      <c r="C205" s="58" t="s">
        <v>191</v>
      </c>
      <c r="D205" s="59">
        <f>Finanzkraft!H205</f>
        <v>2487286.92</v>
      </c>
      <c r="E205" s="60">
        <f>'landesw Umlage § 4_IST'!E205</f>
        <v>1.1769104002064604E-3</v>
      </c>
      <c r="F205" s="59">
        <f>'Grunddaten Umlage § 4_Plan'!D205</f>
        <v>0</v>
      </c>
      <c r="G205" s="59">
        <f>'Grunddaten Umlage § 4_Plan'!E205</f>
        <v>0</v>
      </c>
      <c r="H205" s="59">
        <f>'Grunddaten Umlage § 4_IST'!D205</f>
        <v>0</v>
      </c>
      <c r="I205" s="59">
        <f>'Grunddaten Umlage § 4_IST'!E205</f>
        <v>0</v>
      </c>
      <c r="J205" s="61">
        <f>'Grunddaten Umlage § 4_Plan'!J205</f>
        <v>4817.5991346989649</v>
      </c>
      <c r="K205" s="61">
        <f>'Grunddaten Umlage § 4_IST'!J205</f>
        <v>9917.6985288962351</v>
      </c>
      <c r="L205" s="74">
        <f t="shared" si="12"/>
        <v>-5100.0993941972702</v>
      </c>
      <c r="M205" s="61">
        <f>'Grunddaten Umlage § 4_Plan'!H205</f>
        <v>0</v>
      </c>
      <c r="N205" s="61">
        <f>'Grunddaten Umlage § 4_IST'!H205</f>
        <v>0</v>
      </c>
      <c r="O205" s="71">
        <f t="shared" si="13"/>
        <v>0</v>
      </c>
      <c r="P205" s="59">
        <f>'Grunddaten Umlage § 4_Plan'!I205</f>
        <v>0</v>
      </c>
      <c r="Q205" s="59">
        <f>'Grunddaten Umlage § 4_IST'!I205</f>
        <v>0</v>
      </c>
      <c r="R205" s="74">
        <f t="shared" si="14"/>
        <v>0</v>
      </c>
      <c r="S205" s="59" cm="1">
        <f t="array" ref="S205">_xlfn.IFS((F205&gt;0)*AND(I205&gt;0),O205+R205,(F205=0)*AND(I205=0),L205,(F205=0)*AND(I205&gt;0),L205+O205+R205,(F205&gt;0)*AND(I205=0),L205+O205+R205)</f>
        <v>-5100.0993941972702</v>
      </c>
      <c r="U205" s="69">
        <f>IF('Grunddaten Umlage § 4_Plan'!D205&gt;0,'Grunddaten Umlage § 4_Plan'!F205,0)</f>
        <v>0</v>
      </c>
      <c r="V205" s="69">
        <f>IF('Grunddaten Umlage § 4_IST'!D205&gt;0,'Grunddaten Umlage § 4_IST'!F205,0)</f>
        <v>0</v>
      </c>
      <c r="W205" s="59">
        <f t="shared" si="15"/>
        <v>0</v>
      </c>
    </row>
    <row r="206" spans="1:23" s="13" customFormat="1" x14ac:dyDescent="0.25">
      <c r="A206" s="57">
        <v>62046</v>
      </c>
      <c r="B206" s="58" t="s">
        <v>208</v>
      </c>
      <c r="C206" s="58" t="s">
        <v>191</v>
      </c>
      <c r="D206" s="59">
        <f>Finanzkraft!H206</f>
        <v>3437800.88</v>
      </c>
      <c r="E206" s="60">
        <f>'landesw Umlage § 4_IST'!E206</f>
        <v>1.6266654148251306E-3</v>
      </c>
      <c r="F206" s="59">
        <f>'Grunddaten Umlage § 4_Plan'!D206</f>
        <v>0</v>
      </c>
      <c r="G206" s="59">
        <f>'Grunddaten Umlage § 4_Plan'!E206</f>
        <v>0</v>
      </c>
      <c r="H206" s="59">
        <f>'Grunddaten Umlage § 4_IST'!D206</f>
        <v>6001.17</v>
      </c>
      <c r="I206" s="59">
        <f>'Grunddaten Umlage § 4_IST'!E206</f>
        <v>2400.4680000000003</v>
      </c>
      <c r="J206" s="61">
        <f>'Grunddaten Umlage § 4_Plan'!J206</f>
        <v>6660.2802678960552</v>
      </c>
      <c r="K206" s="61">
        <f>'Grunddaten Umlage § 4_IST'!J206</f>
        <v>0</v>
      </c>
      <c r="L206" s="74">
        <f t="shared" si="12"/>
        <v>6660.2802678960552</v>
      </c>
      <c r="M206" s="61">
        <f>'Grunddaten Umlage § 4_Plan'!H206</f>
        <v>0</v>
      </c>
      <c r="N206" s="61">
        <f>'Grunddaten Umlage § 4_IST'!H206</f>
        <v>0</v>
      </c>
      <c r="O206" s="71">
        <f t="shared" si="13"/>
        <v>0</v>
      </c>
      <c r="P206" s="59">
        <f>'Grunddaten Umlage § 4_Plan'!I206</f>
        <v>0</v>
      </c>
      <c r="Q206" s="59">
        <f>'Grunddaten Umlage § 4_IST'!I206</f>
        <v>-7706.5661104018418</v>
      </c>
      <c r="R206" s="74">
        <f t="shared" si="14"/>
        <v>-7706.5661104018418</v>
      </c>
      <c r="S206" s="59" cm="1">
        <f t="array" ref="S206">_xlfn.IFS((F206&gt;0)*AND(I206&gt;0),O206+R206,(F206=0)*AND(I206=0),L206,(F206=0)*AND(I206&gt;0),L206+O206+R206,(F206&gt;0)*AND(I206=0),L206+O206+R206)</f>
        <v>-1046.2858425057866</v>
      </c>
      <c r="U206" s="69">
        <f>IF('Grunddaten Umlage § 4_Plan'!D206&gt;0,'Grunddaten Umlage § 4_Plan'!F206,0)</f>
        <v>0</v>
      </c>
      <c r="V206" s="69">
        <f>IF('Grunddaten Umlage § 4_IST'!D206&gt;0,'Grunddaten Umlage § 4_IST'!F206,0)</f>
        <v>13707.736110401842</v>
      </c>
      <c r="W206" s="59">
        <f t="shared" si="15"/>
        <v>13707.736110401842</v>
      </c>
    </row>
    <row r="207" spans="1:23" s="13" customFormat="1" x14ac:dyDescent="0.25">
      <c r="A207" s="57">
        <v>62047</v>
      </c>
      <c r="B207" s="58" t="s">
        <v>209</v>
      </c>
      <c r="C207" s="58" t="s">
        <v>191</v>
      </c>
      <c r="D207" s="59">
        <f>Finanzkraft!H207</f>
        <v>8795642.3399999999</v>
      </c>
      <c r="E207" s="60">
        <f>'landesw Umlage § 4_IST'!E207</f>
        <v>4.1618370857039238E-3</v>
      </c>
      <c r="F207" s="59">
        <f>'Grunddaten Umlage § 4_Plan'!D207</f>
        <v>14201.248800000001</v>
      </c>
      <c r="G207" s="59">
        <f>'Grunddaten Umlage § 4_Plan'!E207</f>
        <v>5680.4995200000012</v>
      </c>
      <c r="H207" s="59">
        <f>'Grunddaten Umlage § 4_IST'!D207</f>
        <v>20885.509999999998</v>
      </c>
      <c r="I207" s="59">
        <f>'Grunddaten Umlage § 4_IST'!E207</f>
        <v>8354.2039999999997</v>
      </c>
      <c r="J207" s="61">
        <f>'Grunddaten Umlage § 4_Plan'!J207</f>
        <v>0</v>
      </c>
      <c r="K207" s="61">
        <f>'Grunddaten Umlage § 4_IST'!J207</f>
        <v>0</v>
      </c>
      <c r="L207" s="74">
        <f t="shared" si="12"/>
        <v>0</v>
      </c>
      <c r="M207" s="61">
        <f>'Grunddaten Umlage § 4_Plan'!H207</f>
        <v>0</v>
      </c>
      <c r="N207" s="61">
        <f>'Grunddaten Umlage § 4_IST'!H207</f>
        <v>0</v>
      </c>
      <c r="O207" s="71">
        <f t="shared" si="13"/>
        <v>0</v>
      </c>
      <c r="P207" s="59">
        <f>'Grunddaten Umlage § 4_Plan'!I207</f>
        <v>-2877.0076492654844</v>
      </c>
      <c r="Q207" s="59">
        <f>'Grunddaten Umlage § 4_IST'!I207</f>
        <v>-14185.847628542284</v>
      </c>
      <c r="R207" s="74">
        <f t="shared" si="14"/>
        <v>-11308.8399792768</v>
      </c>
      <c r="S207" s="59" cm="1">
        <f t="array" ref="S207">_xlfn.IFS((F207&gt;0)*AND(I207&gt;0),O207+R207,(F207=0)*AND(I207=0),L207,(F207=0)*AND(I207&gt;0),L207+O207+R207,(F207&gt;0)*AND(I207=0),L207+O207+R207)</f>
        <v>-11308.8399792768</v>
      </c>
      <c r="U207" s="69">
        <f>IF('Grunddaten Umlage § 4_Plan'!D207&gt;0,'Grunddaten Umlage § 4_Plan'!F207,0)</f>
        <v>17078.256449265486</v>
      </c>
      <c r="V207" s="69">
        <f>IF('Grunddaten Umlage § 4_IST'!D207&gt;0,'Grunddaten Umlage § 4_IST'!F207,0)</f>
        <v>35071.357628542282</v>
      </c>
      <c r="W207" s="59">
        <f t="shared" si="15"/>
        <v>17993.101179276797</v>
      </c>
    </row>
    <row r="208" spans="1:23" s="13" customFormat="1" x14ac:dyDescent="0.25">
      <c r="A208" s="57">
        <v>62048</v>
      </c>
      <c r="B208" s="58" t="s">
        <v>210</v>
      </c>
      <c r="C208" s="58" t="s">
        <v>191</v>
      </c>
      <c r="D208" s="59">
        <f>Finanzkraft!H208</f>
        <v>6420264.8399999999</v>
      </c>
      <c r="E208" s="60">
        <f>'landesw Umlage § 4_IST'!E208</f>
        <v>3.0378789039247093E-3</v>
      </c>
      <c r="F208" s="59">
        <f>'Grunddaten Umlage § 4_Plan'!D208</f>
        <v>0</v>
      </c>
      <c r="G208" s="59">
        <f>'Grunddaten Umlage § 4_Plan'!E208</f>
        <v>0</v>
      </c>
      <c r="H208" s="59">
        <f>'Grunddaten Umlage § 4_IST'!D208</f>
        <v>53572.619999999995</v>
      </c>
      <c r="I208" s="59">
        <f>'Grunddaten Umlage § 4_IST'!E208</f>
        <v>21429.047999999999</v>
      </c>
      <c r="J208" s="61">
        <f>'Grunddaten Umlage § 4_Plan'!J208</f>
        <v>12467.772387701485</v>
      </c>
      <c r="K208" s="61">
        <f>'Grunddaten Umlage § 4_IST'!J208</f>
        <v>0</v>
      </c>
      <c r="L208" s="74">
        <f t="shared" si="12"/>
        <v>12467.772387701485</v>
      </c>
      <c r="M208" s="61">
        <f>'Grunddaten Umlage § 4_Plan'!H208</f>
        <v>0</v>
      </c>
      <c r="N208" s="61">
        <f>'Grunddaten Umlage § 4_IST'!H208</f>
        <v>27972.738198349136</v>
      </c>
      <c r="O208" s="71">
        <f t="shared" si="13"/>
        <v>27972.738198349136</v>
      </c>
      <c r="P208" s="59">
        <f>'Grunddaten Umlage § 4_Plan'!I208</f>
        <v>0</v>
      </c>
      <c r="Q208" s="59">
        <f>'Grunddaten Umlage § 4_IST'!I208</f>
        <v>0</v>
      </c>
      <c r="R208" s="74">
        <f t="shared" si="14"/>
        <v>0</v>
      </c>
      <c r="S208" s="59" cm="1">
        <f t="array" ref="S208">_xlfn.IFS((F208&gt;0)*AND(I208&gt;0),O208+R208,(F208=0)*AND(I208=0),L208,(F208=0)*AND(I208&gt;0),L208+O208+R208,(F208&gt;0)*AND(I208=0),L208+O208+R208)</f>
        <v>40440.510586050623</v>
      </c>
      <c r="U208" s="69">
        <f>IF('Grunddaten Umlage § 4_Plan'!D208&gt;0,'Grunddaten Umlage § 4_Plan'!F208,0)</f>
        <v>0</v>
      </c>
      <c r="V208" s="69">
        <f>IF('Grunddaten Umlage § 4_IST'!D208&gt;0,'Grunddaten Umlage § 4_IST'!F208,0)</f>
        <v>25599.881801650859</v>
      </c>
      <c r="W208" s="59">
        <f t="shared" si="15"/>
        <v>25599.881801650859</v>
      </c>
    </row>
    <row r="209" spans="1:23" s="13" customFormat="1" x14ac:dyDescent="0.25">
      <c r="A209" s="57">
        <v>62105</v>
      </c>
      <c r="B209" s="58" t="s">
        <v>211</v>
      </c>
      <c r="C209" s="58" t="s">
        <v>212</v>
      </c>
      <c r="D209" s="59">
        <f>Finanzkraft!H209</f>
        <v>2326644.83</v>
      </c>
      <c r="E209" s="60">
        <f>'landesw Umlage § 4_IST'!E209</f>
        <v>1.1008993276954121E-3</v>
      </c>
      <c r="F209" s="59">
        <f>'Grunddaten Umlage § 4_Plan'!D209</f>
        <v>0</v>
      </c>
      <c r="G209" s="59">
        <f>'Grunddaten Umlage § 4_Plan'!E209</f>
        <v>0</v>
      </c>
      <c r="H209" s="59">
        <f>'Grunddaten Umlage § 4_IST'!D209</f>
        <v>29230.57</v>
      </c>
      <c r="I209" s="59">
        <f>'Grunddaten Umlage § 4_IST'!E209</f>
        <v>11692.228000000001</v>
      </c>
      <c r="J209" s="61">
        <f>'Grunddaten Umlage § 4_Plan'!J209</f>
        <v>4484.889804924931</v>
      </c>
      <c r="K209" s="61">
        <f>'Grunddaten Umlage § 4_IST'!J209</f>
        <v>0</v>
      </c>
      <c r="L209" s="74">
        <f t="shared" si="12"/>
        <v>4484.889804924931</v>
      </c>
      <c r="M209" s="61">
        <f>'Grunddaten Umlage § 4_Plan'!H209</f>
        <v>0</v>
      </c>
      <c r="N209" s="61">
        <f>'Grunddaten Umlage § 4_IST'!H209</f>
        <v>19953.408679280703</v>
      </c>
      <c r="O209" s="71">
        <f t="shared" si="13"/>
        <v>19953.408679280703</v>
      </c>
      <c r="P209" s="59">
        <f>'Grunddaten Umlage § 4_Plan'!I209</f>
        <v>0</v>
      </c>
      <c r="Q209" s="59">
        <f>'Grunddaten Umlage § 4_IST'!I209</f>
        <v>0</v>
      </c>
      <c r="R209" s="74">
        <f t="shared" si="14"/>
        <v>0</v>
      </c>
      <c r="S209" s="59" cm="1">
        <f t="array" ref="S209">_xlfn.IFS((F209&gt;0)*AND(I209&gt;0),O209+R209,(F209=0)*AND(I209=0),L209,(F209=0)*AND(I209&gt;0),L209+O209+R209,(F209&gt;0)*AND(I209=0),L209+O209+R209)</f>
        <v>24438.298484205632</v>
      </c>
      <c r="U209" s="69">
        <f>IF('Grunddaten Umlage § 4_Plan'!D209&gt;0,'Grunddaten Umlage § 4_Plan'!F209,0)</f>
        <v>0</v>
      </c>
      <c r="V209" s="69">
        <f>IF('Grunddaten Umlage § 4_IST'!D209&gt;0,'Grunddaten Umlage § 4_IST'!F209,0)</f>
        <v>9277.1613207192968</v>
      </c>
      <c r="W209" s="59">
        <f t="shared" si="15"/>
        <v>9277.1613207192968</v>
      </c>
    </row>
    <row r="210" spans="1:23" s="13" customFormat="1" x14ac:dyDescent="0.25">
      <c r="A210" s="57">
        <v>62115</v>
      </c>
      <c r="B210" s="58" t="s">
        <v>213</v>
      </c>
      <c r="C210" s="58" t="s">
        <v>212</v>
      </c>
      <c r="D210" s="59">
        <f>Finanzkraft!H210</f>
        <v>7314726.71</v>
      </c>
      <c r="E210" s="60">
        <f>'landesw Umlage § 4_IST'!E210</f>
        <v>3.4611117320019458E-3</v>
      </c>
      <c r="F210" s="59">
        <f>'Grunddaten Umlage § 4_Plan'!D210</f>
        <v>225699.61432000002</v>
      </c>
      <c r="G210" s="59">
        <f>'Grunddaten Umlage § 4_Plan'!E210</f>
        <v>90279.845728000015</v>
      </c>
      <c r="H210" s="59">
        <f>'Grunddaten Umlage § 4_IST'!D210</f>
        <v>446965.91000000003</v>
      </c>
      <c r="I210" s="59">
        <f>'Grunddaten Umlage § 4_IST'!E210</f>
        <v>178786.36400000003</v>
      </c>
      <c r="J210" s="61">
        <f>'Grunddaten Umlage § 4_Plan'!J210</f>
        <v>0</v>
      </c>
      <c r="K210" s="61">
        <f>'Grunddaten Umlage § 4_IST'!J210</f>
        <v>0</v>
      </c>
      <c r="L210" s="74">
        <f t="shared" si="12"/>
        <v>0</v>
      </c>
      <c r="M210" s="61">
        <f>'Grunddaten Umlage § 4_Plan'!H210</f>
        <v>211438.76101094019</v>
      </c>
      <c r="N210" s="61">
        <f>'Grunddaten Umlage § 4_IST'!H210</f>
        <v>417799.49025657738</v>
      </c>
      <c r="O210" s="71">
        <f t="shared" si="13"/>
        <v>206360.72924563719</v>
      </c>
      <c r="P210" s="59">
        <f>'Grunddaten Umlage § 4_Plan'!I210</f>
        <v>0</v>
      </c>
      <c r="Q210" s="59">
        <f>'Grunddaten Umlage § 4_IST'!I210</f>
        <v>0</v>
      </c>
      <c r="R210" s="74">
        <f t="shared" si="14"/>
        <v>0</v>
      </c>
      <c r="S210" s="59" cm="1">
        <f t="array" ref="S210">_xlfn.IFS((F210&gt;0)*AND(I210&gt;0),O210+R210,(F210=0)*AND(I210=0),L210,(F210=0)*AND(I210&gt;0),L210+O210+R210,(F210&gt;0)*AND(I210=0),L210+O210+R210)</f>
        <v>206360.72924563719</v>
      </c>
      <c r="U210" s="69">
        <f>IF('Grunddaten Umlage § 4_Plan'!D210&gt;0,'Grunddaten Umlage § 4_Plan'!F210,0)</f>
        <v>14260.853309059836</v>
      </c>
      <c r="V210" s="69">
        <f>IF('Grunddaten Umlage § 4_IST'!D210&gt;0,'Grunddaten Umlage § 4_IST'!F210,0)</f>
        <v>29166.419743422681</v>
      </c>
      <c r="W210" s="59">
        <f t="shared" si="15"/>
        <v>14905.566434362845</v>
      </c>
    </row>
    <row r="211" spans="1:23" s="13" customFormat="1" x14ac:dyDescent="0.25">
      <c r="A211" s="57">
        <v>62116</v>
      </c>
      <c r="B211" s="58" t="s">
        <v>214</v>
      </c>
      <c r="C211" s="58" t="s">
        <v>212</v>
      </c>
      <c r="D211" s="59">
        <f>Finanzkraft!H211</f>
        <v>5077870.9000000004</v>
      </c>
      <c r="E211" s="60">
        <f>'landesw Umlage § 4_IST'!E211</f>
        <v>2.4026979055217883E-3</v>
      </c>
      <c r="F211" s="59">
        <f>'Grunddaten Umlage § 4_Plan'!D211</f>
        <v>26697.857200000002</v>
      </c>
      <c r="G211" s="59">
        <f>'Grunddaten Umlage § 4_Plan'!E211</f>
        <v>10679.142880000001</v>
      </c>
      <c r="H211" s="59">
        <f>'Grunddaten Umlage § 4_IST'!D211</f>
        <v>119327.02074999998</v>
      </c>
      <c r="I211" s="59">
        <f>'Grunddaten Umlage § 4_IST'!E211</f>
        <v>47730.808299999997</v>
      </c>
      <c r="J211" s="61">
        <f>'Grunddaten Umlage § 4_Plan'!J211</f>
        <v>0</v>
      </c>
      <c r="K211" s="61">
        <f>'Grunddaten Umlage § 4_IST'!J211</f>
        <v>0</v>
      </c>
      <c r="L211" s="74">
        <f t="shared" si="12"/>
        <v>0</v>
      </c>
      <c r="M211" s="61">
        <f>'Grunddaten Umlage § 4_Plan'!H211</f>
        <v>16856.260715925353</v>
      </c>
      <c r="N211" s="61">
        <f>'Grunddaten Umlage § 4_IST'!H211</f>
        <v>99079.741535885434</v>
      </c>
      <c r="O211" s="71">
        <f t="shared" si="13"/>
        <v>82223.480819960081</v>
      </c>
      <c r="P211" s="59">
        <f>'Grunddaten Umlage § 4_Plan'!I211</f>
        <v>0</v>
      </c>
      <c r="Q211" s="59">
        <f>'Grunddaten Umlage § 4_IST'!I211</f>
        <v>0</v>
      </c>
      <c r="R211" s="74">
        <f t="shared" si="14"/>
        <v>0</v>
      </c>
      <c r="S211" s="59" cm="1">
        <f t="array" ref="S211">_xlfn.IFS((F211&gt;0)*AND(I211&gt;0),O211+R211,(F211=0)*AND(I211=0),L211,(F211=0)*AND(I211&gt;0),L211+O211+R211,(F211&gt;0)*AND(I211=0),L211+O211+R211)</f>
        <v>82223.480819960081</v>
      </c>
      <c r="U211" s="69">
        <f>IF('Grunddaten Umlage § 4_Plan'!D211&gt;0,'Grunddaten Umlage § 4_Plan'!F211,0)</f>
        <v>9841.5964840746474</v>
      </c>
      <c r="V211" s="69">
        <f>IF('Grunddaten Umlage § 4_IST'!D211&gt;0,'Grunddaten Umlage § 4_IST'!F211,0)</f>
        <v>20247.279214114551</v>
      </c>
      <c r="W211" s="59">
        <f t="shared" si="15"/>
        <v>10405.682730039904</v>
      </c>
    </row>
    <row r="212" spans="1:23" s="13" customFormat="1" x14ac:dyDescent="0.25">
      <c r="A212" s="57">
        <v>62125</v>
      </c>
      <c r="B212" s="58" t="s">
        <v>215</v>
      </c>
      <c r="C212" s="58" t="s">
        <v>212</v>
      </c>
      <c r="D212" s="59">
        <f>Finanzkraft!H212</f>
        <v>2996884.7</v>
      </c>
      <c r="E212" s="60">
        <f>'landesw Umlage § 4_IST'!E212</f>
        <v>1.4180369555634612E-3</v>
      </c>
      <c r="F212" s="59">
        <f>'Grunddaten Umlage § 4_Plan'!D212</f>
        <v>12646.677539999999</v>
      </c>
      <c r="G212" s="59">
        <f>'Grunddaten Umlage § 4_Plan'!E212</f>
        <v>5058.6710160000002</v>
      </c>
      <c r="H212" s="59">
        <f>'Grunddaten Umlage § 4_IST'!D212</f>
        <v>45280.13</v>
      </c>
      <c r="I212" s="59">
        <f>'Grunddaten Umlage § 4_IST'!E212</f>
        <v>18112.052</v>
      </c>
      <c r="J212" s="61">
        <f>'Grunddaten Umlage § 4_Plan'!J212</f>
        <v>0</v>
      </c>
      <c r="K212" s="61">
        <f>'Grunddaten Umlage § 4_IST'!J212</f>
        <v>0</v>
      </c>
      <c r="L212" s="74">
        <f t="shared" si="12"/>
        <v>0</v>
      </c>
      <c r="M212" s="61">
        <f>'Grunddaten Umlage § 4_Plan'!H212</f>
        <v>6709.1535545377483</v>
      </c>
      <c r="N212" s="61">
        <f>'Grunddaten Umlage § 4_IST'!H212</f>
        <v>33330.483683980441</v>
      </c>
      <c r="O212" s="71">
        <f t="shared" si="13"/>
        <v>26621.330129442693</v>
      </c>
      <c r="P212" s="59">
        <f>'Grunddaten Umlage § 4_Plan'!I212</f>
        <v>0</v>
      </c>
      <c r="Q212" s="59">
        <f>'Grunddaten Umlage § 4_IST'!I212</f>
        <v>0</v>
      </c>
      <c r="R212" s="74">
        <f t="shared" si="14"/>
        <v>0</v>
      </c>
      <c r="S212" s="59" cm="1">
        <f t="array" ref="S212">_xlfn.IFS((F212&gt;0)*AND(I212&gt;0),O212+R212,(F212=0)*AND(I212=0),L212,(F212=0)*AND(I212&gt;0),L212+O212+R212,(F212&gt;0)*AND(I212=0),L212+O212+R212)</f>
        <v>26621.330129442693</v>
      </c>
      <c r="U212" s="69">
        <f>IF('Grunddaten Umlage § 4_Plan'!D212&gt;0,'Grunddaten Umlage § 4_Plan'!F212,0)</f>
        <v>5937.5239854622505</v>
      </c>
      <c r="V212" s="69">
        <f>IF('Grunddaten Umlage § 4_IST'!D212&gt;0,'Grunddaten Umlage § 4_IST'!F212,0)</f>
        <v>11949.646316019558</v>
      </c>
      <c r="W212" s="59">
        <f t="shared" si="15"/>
        <v>6012.1223305573076</v>
      </c>
    </row>
    <row r="213" spans="1:23" s="13" customFormat="1" x14ac:dyDescent="0.25">
      <c r="A213" s="57">
        <v>62128</v>
      </c>
      <c r="B213" s="58" t="s">
        <v>216</v>
      </c>
      <c r="C213" s="58" t="s">
        <v>212</v>
      </c>
      <c r="D213" s="59">
        <f>Finanzkraft!H213</f>
        <v>4864464.8899999997</v>
      </c>
      <c r="E213" s="60">
        <f>'landesw Umlage § 4_IST'!E213</f>
        <v>2.3017205109896106E-3</v>
      </c>
      <c r="F213" s="59">
        <f>'Grunddaten Umlage § 4_Plan'!D213</f>
        <v>0</v>
      </c>
      <c r="G213" s="59">
        <f>'Grunddaten Umlage § 4_Plan'!E213</f>
        <v>0</v>
      </c>
      <c r="H213" s="59">
        <f>'Grunddaten Umlage § 4_IST'!D213</f>
        <v>16838.712</v>
      </c>
      <c r="I213" s="59">
        <f>'Grunddaten Umlage § 4_IST'!E213</f>
        <v>6735.4848000000002</v>
      </c>
      <c r="J213" s="61">
        <f>'Grunddaten Umlage § 4_Plan'!J213</f>
        <v>9425.5367840686122</v>
      </c>
      <c r="K213" s="61">
        <f>'Grunddaten Umlage § 4_IST'!J213</f>
        <v>0</v>
      </c>
      <c r="L213" s="74">
        <f t="shared" si="12"/>
        <v>9425.5367840686122</v>
      </c>
      <c r="M213" s="61">
        <f>'Grunddaten Umlage § 4_Plan'!H213</f>
        <v>0</v>
      </c>
      <c r="N213" s="61">
        <f>'Grunddaten Umlage § 4_IST'!H213</f>
        <v>0</v>
      </c>
      <c r="O213" s="71">
        <f t="shared" si="13"/>
        <v>0</v>
      </c>
      <c r="P213" s="59">
        <f>'Grunddaten Umlage § 4_Plan'!I213</f>
        <v>0</v>
      </c>
      <c r="Q213" s="59">
        <f>'Grunddaten Umlage § 4_IST'!I213</f>
        <v>-2557.6414707207732</v>
      </c>
      <c r="R213" s="74">
        <f t="shared" si="14"/>
        <v>-2557.6414707207732</v>
      </c>
      <c r="S213" s="59" cm="1">
        <f t="array" ref="S213">_xlfn.IFS((F213&gt;0)*AND(I213&gt;0),O213+R213,(F213=0)*AND(I213=0),L213,(F213=0)*AND(I213&gt;0),L213+O213+R213,(F213&gt;0)*AND(I213=0),L213+O213+R213)</f>
        <v>6867.895313347839</v>
      </c>
      <c r="U213" s="69">
        <f>IF('Grunddaten Umlage § 4_Plan'!D213&gt;0,'Grunddaten Umlage § 4_Plan'!F213,0)</f>
        <v>0</v>
      </c>
      <c r="V213" s="69">
        <f>IF('Grunddaten Umlage § 4_IST'!D213&gt;0,'Grunddaten Umlage § 4_IST'!F213,0)</f>
        <v>19396.353470720773</v>
      </c>
      <c r="W213" s="59">
        <f t="shared" si="15"/>
        <v>19396.353470720773</v>
      </c>
    </row>
    <row r="214" spans="1:23" s="13" customFormat="1" x14ac:dyDescent="0.25">
      <c r="A214" s="57">
        <v>62131</v>
      </c>
      <c r="B214" s="58" t="s">
        <v>217</v>
      </c>
      <c r="C214" s="58" t="s">
        <v>212</v>
      </c>
      <c r="D214" s="59">
        <f>Finanzkraft!H214</f>
        <v>3389175.88</v>
      </c>
      <c r="E214" s="60">
        <f>'landesw Umlage § 4_IST'!E214</f>
        <v>1.6036575069919487E-3</v>
      </c>
      <c r="F214" s="59">
        <f>'Grunddaten Umlage § 4_Plan'!D214</f>
        <v>0</v>
      </c>
      <c r="G214" s="59">
        <f>'Grunddaten Umlage § 4_Plan'!E214</f>
        <v>0</v>
      </c>
      <c r="H214" s="59">
        <f>'Grunddaten Umlage § 4_IST'!D214</f>
        <v>0</v>
      </c>
      <c r="I214" s="59">
        <f>'Grunddaten Umlage § 4_IST'!E214</f>
        <v>0</v>
      </c>
      <c r="J214" s="61">
        <f>'Grunddaten Umlage § 4_Plan'!J214</f>
        <v>6561.1235778803275</v>
      </c>
      <c r="K214" s="61">
        <f>'Grunddaten Umlage § 4_IST'!J214</f>
        <v>13513.850922854772</v>
      </c>
      <c r="L214" s="74">
        <f t="shared" si="12"/>
        <v>-6952.7273449744443</v>
      </c>
      <c r="M214" s="61">
        <f>'Grunddaten Umlage § 4_Plan'!H214</f>
        <v>0</v>
      </c>
      <c r="N214" s="61">
        <f>'Grunddaten Umlage § 4_IST'!H214</f>
        <v>0</v>
      </c>
      <c r="O214" s="71">
        <f t="shared" si="13"/>
        <v>0</v>
      </c>
      <c r="P214" s="59">
        <f>'Grunddaten Umlage § 4_Plan'!I214</f>
        <v>0</v>
      </c>
      <c r="Q214" s="59">
        <f>'Grunddaten Umlage § 4_IST'!I214</f>
        <v>0</v>
      </c>
      <c r="R214" s="74">
        <f t="shared" si="14"/>
        <v>0</v>
      </c>
      <c r="S214" s="59" cm="1">
        <f t="array" ref="S214">_xlfn.IFS((F214&gt;0)*AND(I214&gt;0),O214+R214,(F214=0)*AND(I214=0),L214,(F214=0)*AND(I214&gt;0),L214+O214+R214,(F214&gt;0)*AND(I214=0),L214+O214+R214)</f>
        <v>-6952.7273449744443</v>
      </c>
      <c r="U214" s="69">
        <f>IF('Grunddaten Umlage § 4_Plan'!D214&gt;0,'Grunddaten Umlage § 4_Plan'!F214,0)</f>
        <v>0</v>
      </c>
      <c r="V214" s="69">
        <f>IF('Grunddaten Umlage § 4_IST'!D214&gt;0,'Grunddaten Umlage § 4_IST'!F214,0)</f>
        <v>0</v>
      </c>
      <c r="W214" s="59">
        <f t="shared" si="15"/>
        <v>0</v>
      </c>
    </row>
    <row r="215" spans="1:23" s="13" customFormat="1" x14ac:dyDescent="0.25">
      <c r="A215" s="57">
        <v>62132</v>
      </c>
      <c r="B215" s="58" t="s">
        <v>218</v>
      </c>
      <c r="C215" s="58" t="s">
        <v>212</v>
      </c>
      <c r="D215" s="59">
        <f>Finanzkraft!H215</f>
        <v>2152678.67</v>
      </c>
      <c r="E215" s="60">
        <f>'landesw Umlage § 4_IST'!E215</f>
        <v>1.0185837004383922E-3</v>
      </c>
      <c r="F215" s="59">
        <f>'Grunddaten Umlage § 4_Plan'!D215</f>
        <v>0</v>
      </c>
      <c r="G215" s="59">
        <f>'Grunddaten Umlage § 4_Plan'!E215</f>
        <v>0</v>
      </c>
      <c r="H215" s="59">
        <f>'Grunddaten Umlage § 4_IST'!D215</f>
        <v>20525.02</v>
      </c>
      <c r="I215" s="59">
        <f>'Grunddaten Umlage § 4_IST'!E215</f>
        <v>8210.0079999999998</v>
      </c>
      <c r="J215" s="61">
        <f>'Grunddaten Umlage § 4_Plan'!J215</f>
        <v>4169.8709050175921</v>
      </c>
      <c r="K215" s="61">
        <f>'Grunddaten Umlage § 4_IST'!J215</f>
        <v>0</v>
      </c>
      <c r="L215" s="74">
        <f t="shared" si="12"/>
        <v>4169.8709050175921</v>
      </c>
      <c r="M215" s="61">
        <f>'Grunddaten Umlage § 4_Plan'!H215</f>
        <v>0</v>
      </c>
      <c r="N215" s="61">
        <f>'Grunddaten Umlage § 4_IST'!H215</f>
        <v>11941.523698477495</v>
      </c>
      <c r="O215" s="71">
        <f t="shared" si="13"/>
        <v>11941.523698477495</v>
      </c>
      <c r="P215" s="59">
        <f>'Grunddaten Umlage § 4_Plan'!I215</f>
        <v>0</v>
      </c>
      <c r="Q215" s="59">
        <f>'Grunddaten Umlage § 4_IST'!I215</f>
        <v>0</v>
      </c>
      <c r="R215" s="74">
        <f t="shared" si="14"/>
        <v>0</v>
      </c>
      <c r="S215" s="59" cm="1">
        <f t="array" ref="S215">_xlfn.IFS((F215&gt;0)*AND(I215&gt;0),O215+R215,(F215=0)*AND(I215=0),L215,(F215=0)*AND(I215&gt;0),L215+O215+R215,(F215&gt;0)*AND(I215=0),L215+O215+R215)</f>
        <v>16111.394603495086</v>
      </c>
      <c r="U215" s="69">
        <f>IF('Grunddaten Umlage § 4_Plan'!D215&gt;0,'Grunddaten Umlage § 4_Plan'!F215,0)</f>
        <v>0</v>
      </c>
      <c r="V215" s="69">
        <f>IF('Grunddaten Umlage § 4_IST'!D215&gt;0,'Grunddaten Umlage § 4_IST'!F215,0)</f>
        <v>8583.4963015225057</v>
      </c>
      <c r="W215" s="59">
        <f t="shared" si="15"/>
        <v>8583.4963015225057</v>
      </c>
    </row>
    <row r="216" spans="1:23" s="13" customFormat="1" x14ac:dyDescent="0.25">
      <c r="A216" s="57">
        <v>62135</v>
      </c>
      <c r="B216" s="58" t="s">
        <v>219</v>
      </c>
      <c r="C216" s="58" t="s">
        <v>212</v>
      </c>
      <c r="D216" s="59">
        <f>Finanzkraft!H216</f>
        <v>1985485.8</v>
      </c>
      <c r="E216" s="60">
        <f>'landesw Umlage § 4_IST'!E216</f>
        <v>9.3947299312065061E-4</v>
      </c>
      <c r="F216" s="59">
        <f>'Grunddaten Umlage § 4_Plan'!D216</f>
        <v>0</v>
      </c>
      <c r="G216" s="59">
        <f>'Grunddaten Umlage § 4_Plan'!E216</f>
        <v>0</v>
      </c>
      <c r="H216" s="59">
        <f>'Grunddaten Umlage § 4_IST'!D216</f>
        <v>0</v>
      </c>
      <c r="I216" s="59">
        <f>'Grunddaten Umlage § 4_IST'!E216</f>
        <v>0</v>
      </c>
      <c r="J216" s="61">
        <f>'Grunddaten Umlage § 4_Plan'!J216</f>
        <v>3868.0657333421304</v>
      </c>
      <c r="K216" s="61">
        <f>'Grunddaten Umlage § 4_IST'!J216</f>
        <v>7916.838801132104</v>
      </c>
      <c r="L216" s="74">
        <f t="shared" si="12"/>
        <v>-4048.7730677899735</v>
      </c>
      <c r="M216" s="61">
        <f>'Grunddaten Umlage § 4_Plan'!H216</f>
        <v>0</v>
      </c>
      <c r="N216" s="61">
        <f>'Grunddaten Umlage § 4_IST'!H216</f>
        <v>0</v>
      </c>
      <c r="O216" s="71">
        <f t="shared" si="13"/>
        <v>0</v>
      </c>
      <c r="P216" s="59">
        <f>'Grunddaten Umlage § 4_Plan'!I216</f>
        <v>0</v>
      </c>
      <c r="Q216" s="59">
        <f>'Grunddaten Umlage § 4_IST'!I216</f>
        <v>0</v>
      </c>
      <c r="R216" s="74">
        <f t="shared" si="14"/>
        <v>0</v>
      </c>
      <c r="S216" s="59" cm="1">
        <f t="array" ref="S216">_xlfn.IFS((F216&gt;0)*AND(I216&gt;0),O216+R216,(F216=0)*AND(I216=0),L216,(F216=0)*AND(I216&gt;0),L216+O216+R216,(F216&gt;0)*AND(I216=0),L216+O216+R216)</f>
        <v>-4048.7730677899735</v>
      </c>
      <c r="U216" s="69">
        <f>IF('Grunddaten Umlage § 4_Plan'!D216&gt;0,'Grunddaten Umlage § 4_Plan'!F216,0)</f>
        <v>0</v>
      </c>
      <c r="V216" s="69">
        <f>IF('Grunddaten Umlage § 4_IST'!D216&gt;0,'Grunddaten Umlage § 4_IST'!F216,0)</f>
        <v>0</v>
      </c>
      <c r="W216" s="59">
        <f t="shared" si="15"/>
        <v>0</v>
      </c>
    </row>
    <row r="217" spans="1:23" s="13" customFormat="1" x14ac:dyDescent="0.25">
      <c r="A217" s="57">
        <v>62138</v>
      </c>
      <c r="B217" s="58" t="s">
        <v>220</v>
      </c>
      <c r="C217" s="58" t="s">
        <v>212</v>
      </c>
      <c r="D217" s="59">
        <f>Finanzkraft!H217</f>
        <v>3183538.65</v>
      </c>
      <c r="E217" s="60">
        <f>'landesw Umlage § 4_IST'!E217</f>
        <v>1.5063560687418542E-3</v>
      </c>
      <c r="F217" s="59">
        <f>'Grunddaten Umlage § 4_Plan'!D217</f>
        <v>0</v>
      </c>
      <c r="G217" s="59">
        <f>'Grunddaten Umlage § 4_Plan'!E217</f>
        <v>0</v>
      </c>
      <c r="H217" s="59">
        <f>'Grunddaten Umlage § 4_IST'!D217</f>
        <v>7183.9800000000005</v>
      </c>
      <c r="I217" s="59">
        <f>'Grunddaten Umlage § 4_IST'!E217</f>
        <v>2873.5920000000006</v>
      </c>
      <c r="J217" s="61">
        <f>'Grunddaten Umlage § 4_Plan'!J217</f>
        <v>6187.6682829434649</v>
      </c>
      <c r="K217" s="61">
        <f>'Grunddaten Umlage § 4_IST'!J217</f>
        <v>0</v>
      </c>
      <c r="L217" s="74">
        <f t="shared" si="12"/>
        <v>6187.6682829434649</v>
      </c>
      <c r="M217" s="61">
        <f>'Grunddaten Umlage § 4_Plan'!H217</f>
        <v>0</v>
      </c>
      <c r="N217" s="61">
        <f>'Grunddaten Umlage § 4_IST'!H217</f>
        <v>0</v>
      </c>
      <c r="O217" s="71">
        <f t="shared" si="13"/>
        <v>0</v>
      </c>
      <c r="P217" s="59">
        <f>'Grunddaten Umlage § 4_Plan'!I217</f>
        <v>0</v>
      </c>
      <c r="Q217" s="59">
        <f>'Grunddaten Umlage § 4_IST'!I217</f>
        <v>-5509.9220713337336</v>
      </c>
      <c r="R217" s="74">
        <f t="shared" si="14"/>
        <v>-5509.9220713337336</v>
      </c>
      <c r="S217" s="59" cm="1">
        <f t="array" ref="S217">_xlfn.IFS((F217&gt;0)*AND(I217&gt;0),O217+R217,(F217=0)*AND(I217=0),L217,(F217=0)*AND(I217&gt;0),L217+O217+R217,(F217&gt;0)*AND(I217=0),L217+O217+R217)</f>
        <v>677.74621160973129</v>
      </c>
      <c r="U217" s="69">
        <f>IF('Grunddaten Umlage § 4_Plan'!D217&gt;0,'Grunddaten Umlage § 4_Plan'!F217,0)</f>
        <v>0</v>
      </c>
      <c r="V217" s="69">
        <f>IF('Grunddaten Umlage § 4_IST'!D217&gt;0,'Grunddaten Umlage § 4_IST'!F217,0)</f>
        <v>12693.902071333734</v>
      </c>
      <c r="W217" s="59">
        <f t="shared" si="15"/>
        <v>12693.902071333734</v>
      </c>
    </row>
    <row r="218" spans="1:23" s="13" customFormat="1" x14ac:dyDescent="0.25">
      <c r="A218" s="57">
        <v>62139</v>
      </c>
      <c r="B218" s="58" t="s">
        <v>221</v>
      </c>
      <c r="C218" s="58" t="s">
        <v>212</v>
      </c>
      <c r="D218" s="59">
        <f>Finanzkraft!H218</f>
        <v>26327133.039999999</v>
      </c>
      <c r="E218" s="60">
        <f>'landesw Umlage § 4_IST'!E218</f>
        <v>1.2457218519202893E-2</v>
      </c>
      <c r="F218" s="59">
        <f>'Grunddaten Umlage § 4_Plan'!D218</f>
        <v>69438.995909999998</v>
      </c>
      <c r="G218" s="59">
        <f>'Grunddaten Umlage § 4_Plan'!E218</f>
        <v>27775.598364000001</v>
      </c>
      <c r="H218" s="59">
        <f>'Grunddaten Umlage § 4_IST'!D218</f>
        <v>173602.61000000002</v>
      </c>
      <c r="I218" s="59">
        <f>'Grunddaten Umlage § 4_IST'!E218</f>
        <v>69441.044000000009</v>
      </c>
      <c r="J218" s="61">
        <f>'Grunddaten Umlage § 4_Plan'!J218</f>
        <v>0</v>
      </c>
      <c r="K218" s="61">
        <f>'Grunddaten Umlage § 4_IST'!J218</f>
        <v>0</v>
      </c>
      <c r="L218" s="74">
        <f t="shared" si="12"/>
        <v>0</v>
      </c>
      <c r="M218" s="61">
        <f>'Grunddaten Umlage § 4_Plan'!H218</f>
        <v>18408.378761599015</v>
      </c>
      <c r="N218" s="61">
        <f>'Grunddaten Umlage § 4_IST'!H218</f>
        <v>68626.957001807328</v>
      </c>
      <c r="O218" s="71">
        <f t="shared" si="13"/>
        <v>50218.578240208313</v>
      </c>
      <c r="P218" s="59">
        <f>'Grunddaten Umlage § 4_Plan'!I218</f>
        <v>0</v>
      </c>
      <c r="Q218" s="59">
        <f>'Grunddaten Umlage § 4_IST'!I218</f>
        <v>0</v>
      </c>
      <c r="R218" s="74">
        <f t="shared" si="14"/>
        <v>0</v>
      </c>
      <c r="S218" s="59" cm="1">
        <f t="array" ref="S218">_xlfn.IFS((F218&gt;0)*AND(I218&gt;0),O218+R218,(F218=0)*AND(I218=0),L218,(F218=0)*AND(I218&gt;0),L218+O218+R218,(F218&gt;0)*AND(I218=0),L218+O218+R218)</f>
        <v>50218.578240208313</v>
      </c>
      <c r="U218" s="69">
        <f>IF('Grunddaten Umlage § 4_Plan'!D218&gt;0,'Grunddaten Umlage § 4_Plan'!F218,0)</f>
        <v>51030.617148400983</v>
      </c>
      <c r="V218" s="69">
        <f>IF('Grunddaten Umlage § 4_IST'!D218&gt;0,'Grunddaten Umlage § 4_IST'!F218,0)</f>
        <v>104975.65299819269</v>
      </c>
      <c r="W218" s="59">
        <f t="shared" si="15"/>
        <v>53945.035849791704</v>
      </c>
    </row>
    <row r="219" spans="1:23" s="13" customFormat="1" x14ac:dyDescent="0.25">
      <c r="A219" s="57">
        <v>62140</v>
      </c>
      <c r="B219" s="78" t="s">
        <v>222</v>
      </c>
      <c r="C219" s="78" t="s">
        <v>212</v>
      </c>
      <c r="D219" s="79">
        <f>Finanzkraft!H219</f>
        <v>47330314.869999997</v>
      </c>
      <c r="E219" s="80">
        <f>'landesw Umlage § 4_IST'!E219</f>
        <v>2.2395301228677503E-2</v>
      </c>
      <c r="F219" s="79">
        <f>'Grunddaten Umlage § 4_Plan'!D219</f>
        <v>392919.06566999998</v>
      </c>
      <c r="G219" s="79">
        <f>'Grunddaten Umlage § 4_Plan'!E219</f>
        <v>157167.62626799999</v>
      </c>
      <c r="H219" s="79">
        <f>'Grunddaten Umlage § 4_IST'!D219</f>
        <v>683889.59</v>
      </c>
      <c r="I219" s="59">
        <f>'Grunddaten Umlage § 4_IST'!E219</f>
        <v>273555.83600000001</v>
      </c>
      <c r="J219" s="61">
        <f>'Grunddaten Umlage § 4_Plan'!J219</f>
        <v>0</v>
      </c>
      <c r="K219" s="61">
        <f>'Grunddaten Umlage § 4_IST'!J219</f>
        <v>0</v>
      </c>
      <c r="L219" s="74">
        <f t="shared" si="12"/>
        <v>0</v>
      </c>
      <c r="M219" s="61">
        <f>'Grunddaten Umlage § 4_Plan'!H219</f>
        <v>301552.317530623</v>
      </c>
      <c r="N219" s="61">
        <f>'Grunddaten Umlage § 4_IST'!H219</f>
        <v>495166.77302864927</v>
      </c>
      <c r="O219" s="71">
        <f t="shared" si="13"/>
        <v>193614.45549802628</v>
      </c>
      <c r="P219" s="59">
        <f>'Grunddaten Umlage § 4_Plan'!I219</f>
        <v>0</v>
      </c>
      <c r="Q219" s="59">
        <f>'Grunddaten Umlage § 4_IST'!I219</f>
        <v>0</v>
      </c>
      <c r="R219" s="74">
        <f t="shared" si="14"/>
        <v>0</v>
      </c>
      <c r="S219" s="59" cm="1">
        <f t="array" ref="S219">_xlfn.IFS((F219&gt;0)*AND(I219&gt;0),O219+R219,(F219=0)*AND(I219=0),L219,(F219=0)*AND(I219&gt;0),L219+O219+R219,(F219&gt;0)*AND(I219=0),L219+O219+R219)</f>
        <v>193614.45549802628</v>
      </c>
      <c r="U219" s="69">
        <f>IF('Grunddaten Umlage § 4_Plan'!D219&gt;0,'Grunddaten Umlage § 4_Plan'!F219,0)</f>
        <v>91366.748139376999</v>
      </c>
      <c r="V219" s="69">
        <f>IF('Grunddaten Umlage § 4_IST'!D219&gt;0,'Grunddaten Umlage § 4_IST'!F219,0)</f>
        <v>188722.81697135069</v>
      </c>
      <c r="W219" s="59">
        <f t="shared" si="15"/>
        <v>97356.068831973695</v>
      </c>
    </row>
    <row r="220" spans="1:23" s="13" customFormat="1" x14ac:dyDescent="0.25">
      <c r="A220" s="57">
        <v>62141</v>
      </c>
      <c r="B220" s="58" t="s">
        <v>223</v>
      </c>
      <c r="C220" s="58" t="s">
        <v>212</v>
      </c>
      <c r="D220" s="59">
        <f>Finanzkraft!H220</f>
        <v>11934762.16</v>
      </c>
      <c r="E220" s="60">
        <f>'landesw Umlage § 4_IST'!E220</f>
        <v>5.6471754815059774E-3</v>
      </c>
      <c r="F220" s="59">
        <f>'Grunddaten Umlage § 4_Plan'!D220</f>
        <v>50063.880900000004</v>
      </c>
      <c r="G220" s="59">
        <f>'Grunddaten Umlage § 4_Plan'!E220</f>
        <v>20025.552360000001</v>
      </c>
      <c r="H220" s="59">
        <f>'Grunddaten Umlage § 4_IST'!D220</f>
        <v>157214.57700000002</v>
      </c>
      <c r="I220" s="59">
        <f>'Grunddaten Umlage § 4_IST'!E220</f>
        <v>62885.830800000011</v>
      </c>
      <c r="J220" s="61">
        <f>'Grunddaten Umlage § 4_Plan'!J220</f>
        <v>0</v>
      </c>
      <c r="K220" s="61">
        <f>'Grunddaten Umlage § 4_IST'!J220</f>
        <v>0</v>
      </c>
      <c r="L220" s="74">
        <f t="shared" si="12"/>
        <v>0</v>
      </c>
      <c r="M220" s="61">
        <f>'Grunddaten Umlage § 4_Plan'!H220</f>
        <v>27016.229583342825</v>
      </c>
      <c r="N220" s="61">
        <f>'Grunddaten Umlage § 4_IST'!H220</f>
        <v>109626.43099030748</v>
      </c>
      <c r="O220" s="71">
        <f t="shared" si="13"/>
        <v>82610.201406964654</v>
      </c>
      <c r="P220" s="59">
        <f>'Grunddaten Umlage § 4_Plan'!I220</f>
        <v>0</v>
      </c>
      <c r="Q220" s="59">
        <f>'Grunddaten Umlage § 4_IST'!I220</f>
        <v>0</v>
      </c>
      <c r="R220" s="74">
        <f t="shared" si="14"/>
        <v>0</v>
      </c>
      <c r="S220" s="59" cm="1">
        <f t="array" ref="S220">_xlfn.IFS((F220&gt;0)*AND(I220&gt;0),O220+R220,(F220=0)*AND(I220=0),L220,(F220=0)*AND(I220&gt;0),L220+O220+R220,(F220&gt;0)*AND(I220=0),L220+O220+R220)</f>
        <v>82610.201406964654</v>
      </c>
      <c r="U220" s="69">
        <f>IF('Grunddaten Umlage § 4_Plan'!D220&gt;0,'Grunddaten Umlage § 4_Plan'!F220,0)</f>
        <v>23047.651316657179</v>
      </c>
      <c r="V220" s="69">
        <f>IF('Grunddaten Umlage § 4_IST'!D220&gt;0,'Grunddaten Umlage § 4_IST'!F220,0)</f>
        <v>47588.146009692537</v>
      </c>
      <c r="W220" s="59">
        <f t="shared" si="15"/>
        <v>24540.494693035358</v>
      </c>
    </row>
    <row r="221" spans="1:23" s="13" customFormat="1" x14ac:dyDescent="0.25">
      <c r="A221" s="57">
        <v>62142</v>
      </c>
      <c r="B221" s="58" t="s">
        <v>224</v>
      </c>
      <c r="C221" s="58" t="s">
        <v>212</v>
      </c>
      <c r="D221" s="59">
        <f>Finanzkraft!H221</f>
        <v>5632478.1600000001</v>
      </c>
      <c r="E221" s="60">
        <f>'landesw Umlage § 4_IST'!E221</f>
        <v>2.6651216118805257E-3</v>
      </c>
      <c r="F221" s="59">
        <f>'Grunddaten Umlage § 4_Plan'!D221</f>
        <v>0</v>
      </c>
      <c r="G221" s="59">
        <f>'Grunddaten Umlage § 4_Plan'!E221</f>
        <v>0</v>
      </c>
      <c r="H221" s="59">
        <f>'Grunddaten Umlage § 4_IST'!D221</f>
        <v>0</v>
      </c>
      <c r="I221" s="59">
        <f>'Grunddaten Umlage § 4_IST'!E221</f>
        <v>0</v>
      </c>
      <c r="J221" s="61">
        <f>'Grunddaten Umlage § 4_Plan'!J221</f>
        <v>10869.035578463743</v>
      </c>
      <c r="K221" s="61">
        <f>'Grunddaten Umlage § 4_IST'!J221</f>
        <v>22458.695823267619</v>
      </c>
      <c r="L221" s="74">
        <f t="shared" si="12"/>
        <v>-11589.660244803876</v>
      </c>
      <c r="M221" s="61">
        <f>'Grunddaten Umlage § 4_Plan'!H221</f>
        <v>0</v>
      </c>
      <c r="N221" s="61">
        <f>'Grunddaten Umlage § 4_IST'!H221</f>
        <v>0</v>
      </c>
      <c r="O221" s="71">
        <f t="shared" si="13"/>
        <v>0</v>
      </c>
      <c r="P221" s="59">
        <f>'Grunddaten Umlage § 4_Plan'!I221</f>
        <v>0</v>
      </c>
      <c r="Q221" s="59">
        <f>'Grunddaten Umlage § 4_IST'!I221</f>
        <v>0</v>
      </c>
      <c r="R221" s="74">
        <f t="shared" si="14"/>
        <v>0</v>
      </c>
      <c r="S221" s="59" cm="1">
        <f t="array" ref="S221">_xlfn.IFS((F221&gt;0)*AND(I221&gt;0),O221+R221,(F221=0)*AND(I221=0),L221,(F221=0)*AND(I221&gt;0),L221+O221+R221,(F221&gt;0)*AND(I221=0),L221+O221+R221)</f>
        <v>-11589.660244803876</v>
      </c>
      <c r="U221" s="69">
        <f>IF('Grunddaten Umlage § 4_Plan'!D221&gt;0,'Grunddaten Umlage § 4_Plan'!F221,0)</f>
        <v>0</v>
      </c>
      <c r="V221" s="69">
        <f>IF('Grunddaten Umlage § 4_IST'!D221&gt;0,'Grunddaten Umlage § 4_IST'!F221,0)</f>
        <v>0</v>
      </c>
      <c r="W221" s="59">
        <f t="shared" si="15"/>
        <v>0</v>
      </c>
    </row>
    <row r="222" spans="1:23" s="13" customFormat="1" x14ac:dyDescent="0.25">
      <c r="A222" s="57">
        <v>62143</v>
      </c>
      <c r="B222" s="58" t="s">
        <v>225</v>
      </c>
      <c r="C222" s="58" t="s">
        <v>212</v>
      </c>
      <c r="D222" s="59">
        <f>Finanzkraft!H222</f>
        <v>12663216.210000001</v>
      </c>
      <c r="E222" s="60">
        <f>'landesw Umlage § 4_IST'!E222</f>
        <v>5.9918583327781254E-3</v>
      </c>
      <c r="F222" s="59">
        <f>'Grunddaten Umlage § 4_Plan'!D222</f>
        <v>0</v>
      </c>
      <c r="G222" s="59">
        <f>'Grunddaten Umlage § 4_Plan'!E222</f>
        <v>0</v>
      </c>
      <c r="H222" s="59">
        <f>'Grunddaten Umlage § 4_IST'!D222</f>
        <v>46859.317999999999</v>
      </c>
      <c r="I222" s="59">
        <f>'Grunddaten Umlage § 4_IST'!E222</f>
        <v>18743.727200000001</v>
      </c>
      <c r="J222" s="61">
        <f>'Grunddaten Umlage § 4_Plan'!J222</f>
        <v>24794.911877840615</v>
      </c>
      <c r="K222" s="61">
        <f>'Grunddaten Umlage § 4_IST'!J222</f>
        <v>0</v>
      </c>
      <c r="L222" s="74">
        <f t="shared" si="12"/>
        <v>24794.911877840615</v>
      </c>
      <c r="M222" s="61">
        <f>'Grunddaten Umlage § 4_Plan'!H222</f>
        <v>0</v>
      </c>
      <c r="N222" s="61">
        <f>'Grunddaten Umlage § 4_IST'!H222</f>
        <v>0</v>
      </c>
      <c r="O222" s="71">
        <f t="shared" si="13"/>
        <v>0</v>
      </c>
      <c r="P222" s="59">
        <f>'Grunddaten Umlage § 4_Plan'!I222</f>
        <v>0</v>
      </c>
      <c r="Q222" s="59">
        <f>'Grunddaten Umlage § 4_IST'!I222</f>
        <v>-3633.4336673516591</v>
      </c>
      <c r="R222" s="74">
        <f t="shared" si="14"/>
        <v>-3633.4336673516591</v>
      </c>
      <c r="S222" s="59" cm="1">
        <f t="array" ref="S222">_xlfn.IFS((F222&gt;0)*AND(I222&gt;0),O222+R222,(F222=0)*AND(I222=0),L222,(F222=0)*AND(I222&gt;0),L222+O222+R222,(F222&gt;0)*AND(I222=0),L222+O222+R222)</f>
        <v>21161.478210488956</v>
      </c>
      <c r="U222" s="69">
        <f>IF('Grunddaten Umlage § 4_Plan'!D222&gt;0,'Grunddaten Umlage § 4_Plan'!F222,0)</f>
        <v>0</v>
      </c>
      <c r="V222" s="69">
        <f>IF('Grunddaten Umlage § 4_IST'!D222&gt;0,'Grunddaten Umlage § 4_IST'!F222,0)</f>
        <v>50492.751667351658</v>
      </c>
      <c r="W222" s="59">
        <f t="shared" si="15"/>
        <v>50492.751667351658</v>
      </c>
    </row>
    <row r="223" spans="1:23" s="13" customFormat="1" x14ac:dyDescent="0.25">
      <c r="A223" s="57">
        <v>62144</v>
      </c>
      <c r="B223" s="58" t="s">
        <v>226</v>
      </c>
      <c r="C223" s="58" t="s">
        <v>212</v>
      </c>
      <c r="D223" s="59">
        <f>Finanzkraft!H223</f>
        <v>3308280.82</v>
      </c>
      <c r="E223" s="60">
        <f>'landesw Umlage § 4_IST'!E223</f>
        <v>1.565380363863111E-3</v>
      </c>
      <c r="F223" s="59">
        <f>'Grunddaten Umlage § 4_Plan'!D223</f>
        <v>0</v>
      </c>
      <c r="G223" s="59">
        <f>'Grunddaten Umlage § 4_Plan'!E223</f>
        <v>0</v>
      </c>
      <c r="H223" s="59">
        <f>'Grunddaten Umlage § 4_IST'!D223</f>
        <v>9490.24</v>
      </c>
      <c r="I223" s="59">
        <f>'Grunddaten Umlage § 4_IST'!E223</f>
        <v>3796.096</v>
      </c>
      <c r="J223" s="61">
        <f>'Grunddaten Umlage § 4_Plan'!J223</f>
        <v>6406.2203152359707</v>
      </c>
      <c r="K223" s="61">
        <f>'Grunddaten Umlage § 4_IST'!J223</f>
        <v>0</v>
      </c>
      <c r="L223" s="74">
        <f t="shared" si="12"/>
        <v>6406.2203152359707</v>
      </c>
      <c r="M223" s="61">
        <f>'Grunddaten Umlage § 4_Plan'!H223</f>
        <v>0</v>
      </c>
      <c r="N223" s="61">
        <f>'Grunddaten Umlage § 4_IST'!H223</f>
        <v>0</v>
      </c>
      <c r="O223" s="71">
        <f t="shared" si="13"/>
        <v>0</v>
      </c>
      <c r="P223" s="59">
        <f>'Grunddaten Umlage § 4_Plan'!I223</f>
        <v>0</v>
      </c>
      <c r="Q223" s="59">
        <f>'Grunddaten Umlage § 4_IST'!I223</f>
        <v>-3701.0535165877955</v>
      </c>
      <c r="R223" s="74">
        <f t="shared" si="14"/>
        <v>-3701.0535165877955</v>
      </c>
      <c r="S223" s="59" cm="1">
        <f t="array" ref="S223">_xlfn.IFS((F223&gt;0)*AND(I223&gt;0),O223+R223,(F223=0)*AND(I223=0),L223,(F223=0)*AND(I223&gt;0),L223+O223+R223,(F223&gt;0)*AND(I223=0),L223+O223+R223)</f>
        <v>2705.1667986481752</v>
      </c>
      <c r="U223" s="69">
        <f>IF('Grunddaten Umlage § 4_Plan'!D223&gt;0,'Grunddaten Umlage § 4_Plan'!F223,0)</f>
        <v>0</v>
      </c>
      <c r="V223" s="69">
        <f>IF('Grunddaten Umlage § 4_IST'!D223&gt;0,'Grunddaten Umlage § 4_IST'!F223,0)</f>
        <v>13191.293516587795</v>
      </c>
      <c r="W223" s="59">
        <f t="shared" si="15"/>
        <v>13191.293516587795</v>
      </c>
    </row>
    <row r="224" spans="1:23" s="13" customFormat="1" x14ac:dyDescent="0.25">
      <c r="A224" s="57">
        <v>62145</v>
      </c>
      <c r="B224" s="58" t="s">
        <v>227</v>
      </c>
      <c r="C224" s="58" t="s">
        <v>212</v>
      </c>
      <c r="D224" s="59">
        <f>Finanzkraft!H224</f>
        <v>9658862.9900000002</v>
      </c>
      <c r="E224" s="60">
        <f>'landesw Umlage § 4_IST'!E224</f>
        <v>4.5702874950591822E-3</v>
      </c>
      <c r="F224" s="59">
        <f>'Grunddaten Umlage § 4_Plan'!D224</f>
        <v>0</v>
      </c>
      <c r="G224" s="59">
        <f>'Grunddaten Umlage § 4_Plan'!E224</f>
        <v>0</v>
      </c>
      <c r="H224" s="59">
        <f>'Grunddaten Umlage § 4_IST'!D224</f>
        <v>49656.87</v>
      </c>
      <c r="I224" s="59">
        <f>'Grunddaten Umlage § 4_IST'!E224</f>
        <v>19862.748000000003</v>
      </c>
      <c r="J224" s="61">
        <f>'Grunddaten Umlage § 4_Plan'!J224</f>
        <v>18621.406291593921</v>
      </c>
      <c r="K224" s="61">
        <f>'Grunddaten Umlage § 4_IST'!J224</f>
        <v>0</v>
      </c>
      <c r="L224" s="74">
        <f t="shared" si="12"/>
        <v>18621.406291593921</v>
      </c>
      <c r="M224" s="61">
        <f>'Grunddaten Umlage § 4_Plan'!H224</f>
        <v>0</v>
      </c>
      <c r="N224" s="61">
        <f>'Grunddaten Umlage § 4_IST'!H224</f>
        <v>11143.544297015447</v>
      </c>
      <c r="O224" s="71">
        <f t="shared" si="13"/>
        <v>11143.544297015447</v>
      </c>
      <c r="P224" s="59">
        <f>'Grunddaten Umlage § 4_Plan'!I224</f>
        <v>0</v>
      </c>
      <c r="Q224" s="59">
        <f>'Grunddaten Umlage § 4_IST'!I224</f>
        <v>0</v>
      </c>
      <c r="R224" s="74">
        <f t="shared" si="14"/>
        <v>0</v>
      </c>
      <c r="S224" s="59" cm="1">
        <f t="array" ref="S224">_xlfn.IFS((F224&gt;0)*AND(I224&gt;0),O224+R224,(F224=0)*AND(I224=0),L224,(F224=0)*AND(I224&gt;0),L224+O224+R224,(F224&gt;0)*AND(I224=0),L224+O224+R224)</f>
        <v>29764.950588609368</v>
      </c>
      <c r="U224" s="69">
        <f>IF('Grunddaten Umlage § 4_Plan'!D224&gt;0,'Grunddaten Umlage § 4_Plan'!F224,0)</f>
        <v>0</v>
      </c>
      <c r="V224" s="69">
        <f>IF('Grunddaten Umlage § 4_IST'!D224&gt;0,'Grunddaten Umlage § 4_IST'!F224,0)</f>
        <v>38513.325702984555</v>
      </c>
      <c r="W224" s="59">
        <f t="shared" si="15"/>
        <v>38513.325702984555</v>
      </c>
    </row>
    <row r="225" spans="1:23" s="13" customFormat="1" x14ac:dyDescent="0.25">
      <c r="A225" s="57">
        <v>62146</v>
      </c>
      <c r="B225" s="58" t="s">
        <v>228</v>
      </c>
      <c r="C225" s="58" t="s">
        <v>212</v>
      </c>
      <c r="D225" s="59">
        <f>Finanzkraft!H225</f>
        <v>3593390.55</v>
      </c>
      <c r="E225" s="60">
        <f>'landesw Umlage § 4_IST'!E225</f>
        <v>1.7002858320416901E-3</v>
      </c>
      <c r="F225" s="59">
        <f>'Grunddaten Umlage § 4_Plan'!D225</f>
        <v>0</v>
      </c>
      <c r="G225" s="59">
        <f>'Grunddaten Umlage § 4_Plan'!E225</f>
        <v>0</v>
      </c>
      <c r="H225" s="59">
        <f>'Grunddaten Umlage § 4_IST'!D225</f>
        <v>40905.410000000003</v>
      </c>
      <c r="I225" s="59">
        <f>'Grunddaten Umlage § 4_IST'!E225</f>
        <v>16362.164000000002</v>
      </c>
      <c r="J225" s="61">
        <f>'Grunddaten Umlage § 4_Plan'!J225</f>
        <v>6991.0916414828498</v>
      </c>
      <c r="K225" s="61">
        <f>'Grunddaten Umlage § 4_IST'!J225</f>
        <v>0</v>
      </c>
      <c r="L225" s="74">
        <f t="shared" si="12"/>
        <v>6991.0916414828498</v>
      </c>
      <c r="M225" s="61">
        <f>'Grunddaten Umlage § 4_Plan'!H225</f>
        <v>0</v>
      </c>
      <c r="N225" s="61">
        <f>'Grunddaten Umlage § 4_IST'!H225</f>
        <v>26577.282478835445</v>
      </c>
      <c r="O225" s="71">
        <f t="shared" si="13"/>
        <v>26577.282478835445</v>
      </c>
      <c r="P225" s="59">
        <f>'Grunddaten Umlage § 4_Plan'!I225</f>
        <v>0</v>
      </c>
      <c r="Q225" s="59">
        <f>'Grunddaten Umlage § 4_IST'!I225</f>
        <v>0</v>
      </c>
      <c r="R225" s="74">
        <f t="shared" si="14"/>
        <v>0</v>
      </c>
      <c r="S225" s="59" cm="1">
        <f t="array" ref="S225">_xlfn.IFS((F225&gt;0)*AND(I225&gt;0),O225+R225,(F225=0)*AND(I225=0),L225,(F225=0)*AND(I225&gt;0),L225+O225+R225,(F225&gt;0)*AND(I225=0),L225+O225+R225)</f>
        <v>33568.374120318294</v>
      </c>
      <c r="U225" s="69">
        <f>IF('Grunddaten Umlage § 4_Plan'!D225&gt;0,'Grunddaten Umlage § 4_Plan'!F225,0)</f>
        <v>0</v>
      </c>
      <c r="V225" s="69">
        <f>IF('Grunddaten Umlage § 4_IST'!D225&gt;0,'Grunddaten Umlage § 4_IST'!F225,0)</f>
        <v>14328.127521164559</v>
      </c>
      <c r="W225" s="59">
        <f t="shared" si="15"/>
        <v>14328.127521164559</v>
      </c>
    </row>
    <row r="226" spans="1:23" s="13" customFormat="1" x14ac:dyDescent="0.25">
      <c r="A226" s="57">
        <v>62147</v>
      </c>
      <c r="B226" s="58" t="s">
        <v>229</v>
      </c>
      <c r="C226" s="58" t="s">
        <v>212</v>
      </c>
      <c r="D226" s="59">
        <f>Finanzkraft!H226</f>
        <v>3116537.98</v>
      </c>
      <c r="E226" s="60">
        <f>'landesw Umlage § 4_IST'!E226</f>
        <v>1.4746533388678912E-3</v>
      </c>
      <c r="F226" s="59">
        <f>'Grunddaten Umlage § 4_Plan'!D226</f>
        <v>0</v>
      </c>
      <c r="G226" s="59">
        <f>'Grunddaten Umlage § 4_Plan'!E226</f>
        <v>0</v>
      </c>
      <c r="H226" s="59">
        <f>'Grunddaten Umlage § 4_IST'!D226</f>
        <v>18335.165000000001</v>
      </c>
      <c r="I226" s="59">
        <f>'Grunddaten Umlage § 4_IST'!E226</f>
        <v>7334.0660000000007</v>
      </c>
      <c r="J226" s="61">
        <f>'Grunddaten Umlage § 4_Plan'!J226</f>
        <v>6039.8448473091948</v>
      </c>
      <c r="K226" s="61">
        <f>'Grunddaten Umlage § 4_IST'!J226</f>
        <v>0</v>
      </c>
      <c r="L226" s="74">
        <f t="shared" si="12"/>
        <v>6039.8448473091948</v>
      </c>
      <c r="M226" s="61">
        <f>'Grunddaten Umlage § 4_Plan'!H226</f>
        <v>0</v>
      </c>
      <c r="N226" s="61">
        <f>'Grunddaten Umlage § 4_IST'!H226</f>
        <v>5908.4184550154587</v>
      </c>
      <c r="O226" s="71">
        <f t="shared" si="13"/>
        <v>5908.4184550154587</v>
      </c>
      <c r="P226" s="59">
        <f>'Grunddaten Umlage § 4_Plan'!I226</f>
        <v>0</v>
      </c>
      <c r="Q226" s="59">
        <f>'Grunddaten Umlage § 4_IST'!I226</f>
        <v>0</v>
      </c>
      <c r="R226" s="74">
        <f t="shared" si="14"/>
        <v>0</v>
      </c>
      <c r="S226" s="59" cm="1">
        <f t="array" ref="S226">_xlfn.IFS((F226&gt;0)*AND(I226&gt;0),O226+R226,(F226=0)*AND(I226=0),L226,(F226=0)*AND(I226&gt;0),L226+O226+R226,(F226&gt;0)*AND(I226=0),L226+O226+R226)</f>
        <v>11948.263302324653</v>
      </c>
      <c r="U226" s="69">
        <f>IF('Grunddaten Umlage § 4_Plan'!D226&gt;0,'Grunddaten Umlage § 4_Plan'!F226,0)</f>
        <v>0</v>
      </c>
      <c r="V226" s="69">
        <f>IF('Grunddaten Umlage § 4_IST'!D226&gt;0,'Grunddaten Umlage § 4_IST'!F226,0)</f>
        <v>12426.746544984542</v>
      </c>
      <c r="W226" s="59">
        <f t="shared" si="15"/>
        <v>12426.746544984542</v>
      </c>
    </row>
    <row r="227" spans="1:23" s="13" customFormat="1" x14ac:dyDescent="0.25">
      <c r="A227" s="57">
        <v>62148</v>
      </c>
      <c r="B227" s="58" t="s">
        <v>230</v>
      </c>
      <c r="C227" s="58" t="s">
        <v>212</v>
      </c>
      <c r="D227" s="59">
        <f>Finanzkraft!H227</f>
        <v>2314395.7999999998</v>
      </c>
      <c r="E227" s="60">
        <f>'landesw Umlage § 4_IST'!E227</f>
        <v>1.0951034499928746E-3</v>
      </c>
      <c r="F227" s="59">
        <f>'Grunddaten Umlage § 4_Plan'!D227</f>
        <v>0</v>
      </c>
      <c r="G227" s="59">
        <f>'Grunddaten Umlage § 4_Plan'!E227</f>
        <v>0</v>
      </c>
      <c r="H227" s="59">
        <f>'Grunddaten Umlage § 4_IST'!D227</f>
        <v>48273.89</v>
      </c>
      <c r="I227" s="59">
        <f>'Grunddaten Umlage § 4_IST'!E227</f>
        <v>19309.556</v>
      </c>
      <c r="J227" s="61">
        <f>'Grunddaten Umlage § 4_Plan'!J227</f>
        <v>4502.3237833721905</v>
      </c>
      <c r="K227" s="61">
        <f>'Grunddaten Umlage § 4_IST'!J227</f>
        <v>0</v>
      </c>
      <c r="L227" s="74">
        <f t="shared" si="12"/>
        <v>4502.3237833721905</v>
      </c>
      <c r="M227" s="61">
        <f>'Grunddaten Umlage § 4_Plan'!H227</f>
        <v>0</v>
      </c>
      <c r="N227" s="61">
        <f>'Grunddaten Umlage § 4_IST'!H227</f>
        <v>39045.569923061055</v>
      </c>
      <c r="O227" s="71">
        <f t="shared" si="13"/>
        <v>39045.569923061055</v>
      </c>
      <c r="P227" s="59">
        <f>'Grunddaten Umlage § 4_Plan'!I227</f>
        <v>0</v>
      </c>
      <c r="Q227" s="59">
        <f>'Grunddaten Umlage § 4_IST'!I227</f>
        <v>0</v>
      </c>
      <c r="R227" s="74">
        <f t="shared" si="14"/>
        <v>0</v>
      </c>
      <c r="S227" s="59" cm="1">
        <f t="array" ref="S227">_xlfn.IFS((F227&gt;0)*AND(I227&gt;0),O227+R227,(F227=0)*AND(I227=0),L227,(F227=0)*AND(I227&gt;0),L227+O227+R227,(F227&gt;0)*AND(I227=0),L227+O227+R227)</f>
        <v>43547.893706433242</v>
      </c>
      <c r="U227" s="69">
        <f>IF('Grunddaten Umlage § 4_Plan'!D227&gt;0,'Grunddaten Umlage § 4_Plan'!F227,0)</f>
        <v>0</v>
      </c>
      <c r="V227" s="69">
        <f>IF('Grunddaten Umlage § 4_IST'!D227&gt;0,'Grunddaten Umlage § 4_IST'!F227,0)</f>
        <v>9228.3200769389423</v>
      </c>
      <c r="W227" s="59">
        <f t="shared" si="15"/>
        <v>9228.3200769389423</v>
      </c>
    </row>
    <row r="228" spans="1:23" s="13" customFormat="1" x14ac:dyDescent="0.25">
      <c r="A228" s="57">
        <v>62202</v>
      </c>
      <c r="B228" s="58" t="s">
        <v>231</v>
      </c>
      <c r="C228" s="58" t="s">
        <v>232</v>
      </c>
      <c r="D228" s="59">
        <f>Finanzkraft!H228</f>
        <v>2736801.26</v>
      </c>
      <c r="E228" s="60">
        <f>'landesw Umlage § 4_IST'!E228</f>
        <v>1.2949731855592056E-3</v>
      </c>
      <c r="F228" s="59">
        <f>'Grunddaten Umlage § 4_Plan'!D228</f>
        <v>0</v>
      </c>
      <c r="G228" s="59">
        <f>'Grunddaten Umlage § 4_Plan'!E228</f>
        <v>0</v>
      </c>
      <c r="H228" s="59">
        <f>'Grunddaten Umlage § 4_IST'!D228</f>
        <v>9232.5</v>
      </c>
      <c r="I228" s="59">
        <f>'Grunddaten Umlage § 4_IST'!E228</f>
        <v>3693</v>
      </c>
      <c r="J228" s="61">
        <f>'Grunddaten Umlage § 4_Plan'!J228</f>
        <v>5333.7652634834994</v>
      </c>
      <c r="K228" s="61">
        <f>'Grunddaten Umlage § 4_IST'!J228</f>
        <v>0</v>
      </c>
      <c r="L228" s="74">
        <f t="shared" si="12"/>
        <v>5333.7652634834994</v>
      </c>
      <c r="M228" s="61">
        <f>'Grunddaten Umlage § 4_Plan'!H228</f>
        <v>0</v>
      </c>
      <c r="N228" s="61">
        <f>'Grunddaten Umlage § 4_IST'!H228</f>
        <v>0</v>
      </c>
      <c r="O228" s="71">
        <f t="shared" si="13"/>
        <v>0</v>
      </c>
      <c r="P228" s="59">
        <f>'Grunddaten Umlage § 4_Plan'!I228</f>
        <v>0</v>
      </c>
      <c r="Q228" s="59">
        <f>'Grunddaten Umlage § 4_IST'!I228</f>
        <v>-1680.1010400856212</v>
      </c>
      <c r="R228" s="74">
        <f t="shared" si="14"/>
        <v>-1680.1010400856212</v>
      </c>
      <c r="S228" s="59" cm="1">
        <f t="array" ref="S228">_xlfn.IFS((F228&gt;0)*AND(I228&gt;0),O228+R228,(F228=0)*AND(I228=0),L228,(F228=0)*AND(I228&gt;0),L228+O228+R228,(F228&gt;0)*AND(I228=0),L228+O228+R228)</f>
        <v>3653.6642233978782</v>
      </c>
      <c r="U228" s="69">
        <f>IF('Grunddaten Umlage § 4_Plan'!D228&gt;0,'Grunddaten Umlage § 4_Plan'!F228,0)</f>
        <v>0</v>
      </c>
      <c r="V228" s="69">
        <f>IF('Grunddaten Umlage § 4_IST'!D228&gt;0,'Grunddaten Umlage § 4_IST'!F228,0)</f>
        <v>10912.601040085621</v>
      </c>
      <c r="W228" s="59">
        <f t="shared" si="15"/>
        <v>10912.601040085621</v>
      </c>
    </row>
    <row r="229" spans="1:23" s="13" customFormat="1" x14ac:dyDescent="0.25">
      <c r="A229" s="57">
        <v>62205</v>
      </c>
      <c r="B229" s="58" t="s">
        <v>233</v>
      </c>
      <c r="C229" s="58" t="s">
        <v>232</v>
      </c>
      <c r="D229" s="59">
        <f>Finanzkraft!H229</f>
        <v>2632276.44</v>
      </c>
      <c r="E229" s="60">
        <f>'landesw Umlage § 4_IST'!E229</f>
        <v>1.2455151408324204E-3</v>
      </c>
      <c r="F229" s="59">
        <f>'Grunddaten Umlage § 4_Plan'!D229</f>
        <v>0</v>
      </c>
      <c r="G229" s="59">
        <f>'Grunddaten Umlage § 4_Plan'!E229</f>
        <v>0</v>
      </c>
      <c r="H229" s="59">
        <f>'Grunddaten Umlage § 4_IST'!D229</f>
        <v>8871.73</v>
      </c>
      <c r="I229" s="59">
        <f>'Grunddaten Umlage § 4_IST'!E229</f>
        <v>3548.692</v>
      </c>
      <c r="J229" s="61">
        <f>'Grunddaten Umlage § 4_Plan'!J229</f>
        <v>5118.6135185777939</v>
      </c>
      <c r="K229" s="61">
        <f>'Grunddaten Umlage § 4_IST'!J229</f>
        <v>0</v>
      </c>
      <c r="L229" s="74">
        <f t="shared" si="12"/>
        <v>5118.6135185777939</v>
      </c>
      <c r="M229" s="61">
        <f>'Grunddaten Umlage § 4_Plan'!H229</f>
        <v>0</v>
      </c>
      <c r="N229" s="61">
        <f>'Grunddaten Umlage § 4_IST'!H229</f>
        <v>0</v>
      </c>
      <c r="O229" s="71">
        <f t="shared" si="13"/>
        <v>0</v>
      </c>
      <c r="P229" s="59">
        <f>'Grunddaten Umlage § 4_Plan'!I229</f>
        <v>0</v>
      </c>
      <c r="Q229" s="59">
        <f>'Grunddaten Umlage § 4_IST'!I229</f>
        <v>-1624.0933675092947</v>
      </c>
      <c r="R229" s="74">
        <f t="shared" si="14"/>
        <v>-1624.0933675092947</v>
      </c>
      <c r="S229" s="59" cm="1">
        <f t="array" ref="S229">_xlfn.IFS((F229&gt;0)*AND(I229&gt;0),O229+R229,(F229=0)*AND(I229=0),L229,(F229=0)*AND(I229&gt;0),L229+O229+R229,(F229&gt;0)*AND(I229=0),L229+O229+R229)</f>
        <v>3494.5201510684992</v>
      </c>
      <c r="U229" s="69">
        <f>IF('Grunddaten Umlage § 4_Plan'!D229&gt;0,'Grunddaten Umlage § 4_Plan'!F229,0)</f>
        <v>0</v>
      </c>
      <c r="V229" s="69">
        <f>IF('Grunddaten Umlage § 4_IST'!D229&gt;0,'Grunddaten Umlage § 4_IST'!F229,0)</f>
        <v>10495.823367509294</v>
      </c>
      <c r="W229" s="59">
        <f t="shared" si="15"/>
        <v>10495.823367509294</v>
      </c>
    </row>
    <row r="230" spans="1:23" s="13" customFormat="1" x14ac:dyDescent="0.25">
      <c r="A230" s="57">
        <v>62206</v>
      </c>
      <c r="B230" s="58" t="s">
        <v>234</v>
      </c>
      <c r="C230" s="58" t="s">
        <v>232</v>
      </c>
      <c r="D230" s="59">
        <f>Finanzkraft!H230</f>
        <v>1444953.25</v>
      </c>
      <c r="E230" s="60">
        <f>'landesw Umlage § 4_IST'!E230</f>
        <v>6.8370902209268468E-4</v>
      </c>
      <c r="F230" s="59">
        <f>'Grunddaten Umlage § 4_Plan'!D230</f>
        <v>0</v>
      </c>
      <c r="G230" s="59">
        <f>'Grunddaten Umlage § 4_Plan'!E230</f>
        <v>0</v>
      </c>
      <c r="H230" s="59">
        <f>'Grunddaten Umlage § 4_IST'!D230</f>
        <v>0</v>
      </c>
      <c r="I230" s="59">
        <f>'Grunddaten Umlage § 4_IST'!E230</f>
        <v>0</v>
      </c>
      <c r="J230" s="61">
        <f>'Grunddaten Umlage § 4_Plan'!J230</f>
        <v>2830.4941792437685</v>
      </c>
      <c r="K230" s="61">
        <f>'Grunddaten Umlage § 4_IST'!J230</f>
        <v>5761.5430719383321</v>
      </c>
      <c r="L230" s="74">
        <f t="shared" si="12"/>
        <v>-2931.0488926945636</v>
      </c>
      <c r="M230" s="61">
        <f>'Grunddaten Umlage § 4_Plan'!H230</f>
        <v>0</v>
      </c>
      <c r="N230" s="61">
        <f>'Grunddaten Umlage § 4_IST'!H230</f>
        <v>0</v>
      </c>
      <c r="O230" s="71">
        <f t="shared" si="13"/>
        <v>0</v>
      </c>
      <c r="P230" s="59">
        <f>'Grunddaten Umlage § 4_Plan'!I230</f>
        <v>0</v>
      </c>
      <c r="Q230" s="59">
        <f>'Grunddaten Umlage § 4_IST'!I230</f>
        <v>0</v>
      </c>
      <c r="R230" s="74">
        <f t="shared" si="14"/>
        <v>0</v>
      </c>
      <c r="S230" s="59" cm="1">
        <f t="array" ref="S230">_xlfn.IFS((F230&gt;0)*AND(I230&gt;0),O230+R230,(F230=0)*AND(I230=0),L230,(F230=0)*AND(I230&gt;0),L230+O230+R230,(F230&gt;0)*AND(I230=0),L230+O230+R230)</f>
        <v>-2931.0488926945636</v>
      </c>
      <c r="U230" s="69">
        <f>IF('Grunddaten Umlage § 4_Plan'!D230&gt;0,'Grunddaten Umlage § 4_Plan'!F230,0)</f>
        <v>0</v>
      </c>
      <c r="V230" s="69">
        <f>IF('Grunddaten Umlage § 4_IST'!D230&gt;0,'Grunddaten Umlage § 4_IST'!F230,0)</f>
        <v>0</v>
      </c>
      <c r="W230" s="59">
        <f t="shared" si="15"/>
        <v>0</v>
      </c>
    </row>
    <row r="231" spans="1:23" s="13" customFormat="1" x14ac:dyDescent="0.25">
      <c r="A231" s="57">
        <v>62209</v>
      </c>
      <c r="B231" s="58" t="s">
        <v>235</v>
      </c>
      <c r="C231" s="58" t="s">
        <v>232</v>
      </c>
      <c r="D231" s="59">
        <f>Finanzkraft!H231</f>
        <v>1668791.8</v>
      </c>
      <c r="E231" s="60">
        <f>'landesw Umlage § 4_IST'!E231</f>
        <v>7.8962278513459939E-4</v>
      </c>
      <c r="F231" s="59">
        <f>'Grunddaten Umlage § 4_Plan'!D231</f>
        <v>0</v>
      </c>
      <c r="G231" s="59">
        <f>'Grunddaten Umlage § 4_Plan'!E231</f>
        <v>0</v>
      </c>
      <c r="H231" s="59">
        <f>'Grunddaten Umlage § 4_IST'!D231</f>
        <v>0</v>
      </c>
      <c r="I231" s="59">
        <f>'Grunddaten Umlage § 4_IST'!E231</f>
        <v>0</v>
      </c>
      <c r="J231" s="61">
        <f>'Grunddaten Umlage § 4_Plan'!J231</f>
        <v>3318.6628496968269</v>
      </c>
      <c r="K231" s="61">
        <f>'Grunddaten Umlage § 4_IST'!J231</f>
        <v>6654.0670667355498</v>
      </c>
      <c r="L231" s="74">
        <f t="shared" si="12"/>
        <v>-3335.4042170387229</v>
      </c>
      <c r="M231" s="61">
        <f>'Grunddaten Umlage § 4_Plan'!H231</f>
        <v>0</v>
      </c>
      <c r="N231" s="61">
        <f>'Grunddaten Umlage § 4_IST'!H231</f>
        <v>0</v>
      </c>
      <c r="O231" s="71">
        <f t="shared" si="13"/>
        <v>0</v>
      </c>
      <c r="P231" s="59">
        <f>'Grunddaten Umlage § 4_Plan'!I231</f>
        <v>0</v>
      </c>
      <c r="Q231" s="59">
        <f>'Grunddaten Umlage § 4_IST'!I231</f>
        <v>0</v>
      </c>
      <c r="R231" s="74">
        <f t="shared" si="14"/>
        <v>0</v>
      </c>
      <c r="S231" s="59" cm="1">
        <f t="array" ref="S231">_xlfn.IFS((F231&gt;0)*AND(I231&gt;0),O231+R231,(F231=0)*AND(I231=0),L231,(F231=0)*AND(I231&gt;0),L231+O231+R231,(F231&gt;0)*AND(I231=0),L231+O231+R231)</f>
        <v>-3335.4042170387229</v>
      </c>
      <c r="U231" s="69">
        <f>IF('Grunddaten Umlage § 4_Plan'!D231&gt;0,'Grunddaten Umlage § 4_Plan'!F231,0)</f>
        <v>0</v>
      </c>
      <c r="V231" s="69">
        <f>IF('Grunddaten Umlage § 4_IST'!D231&gt;0,'Grunddaten Umlage § 4_IST'!F231,0)</f>
        <v>0</v>
      </c>
      <c r="W231" s="59">
        <f t="shared" si="15"/>
        <v>0</v>
      </c>
    </row>
    <row r="232" spans="1:23" s="13" customFormat="1" x14ac:dyDescent="0.25">
      <c r="A232" s="57">
        <v>62211</v>
      </c>
      <c r="B232" s="58" t="s">
        <v>236</v>
      </c>
      <c r="C232" s="58" t="s">
        <v>232</v>
      </c>
      <c r="D232" s="59">
        <f>Finanzkraft!H232</f>
        <v>3275802.09</v>
      </c>
      <c r="E232" s="60">
        <f>'landesw Umlage § 4_IST'!E232</f>
        <v>1.5500123921123902E-3</v>
      </c>
      <c r="F232" s="59">
        <f>'Grunddaten Umlage § 4_Plan'!D232</f>
        <v>60468.039210000003</v>
      </c>
      <c r="G232" s="59">
        <f>'Grunddaten Umlage § 4_Plan'!E232</f>
        <v>24187.215684000003</v>
      </c>
      <c r="H232" s="59">
        <f>'Grunddaten Umlage § 4_IST'!D232</f>
        <v>96358.670000000013</v>
      </c>
      <c r="I232" s="59">
        <f>'Grunddaten Umlage § 4_IST'!E232</f>
        <v>38543.468000000008</v>
      </c>
      <c r="J232" s="61">
        <f>'Grunddaten Umlage § 4_Plan'!J232</f>
        <v>0</v>
      </c>
      <c r="K232" s="61">
        <f>'Grunddaten Umlage § 4_IST'!J232</f>
        <v>0</v>
      </c>
      <c r="L232" s="74">
        <f t="shared" si="12"/>
        <v>0</v>
      </c>
      <c r="M232" s="61">
        <f>'Grunddaten Umlage § 4_Plan'!H232</f>
        <v>54076.947371676782</v>
      </c>
      <c r="N232" s="61">
        <f>'Grunddaten Umlage § 4_IST'!H232</f>
        <v>83296.880743717426</v>
      </c>
      <c r="O232" s="71">
        <f t="shared" si="13"/>
        <v>29219.933372040643</v>
      </c>
      <c r="P232" s="59">
        <f>'Grunddaten Umlage § 4_Plan'!I232</f>
        <v>0</v>
      </c>
      <c r="Q232" s="59">
        <f>'Grunddaten Umlage § 4_IST'!I232</f>
        <v>0</v>
      </c>
      <c r="R232" s="74">
        <f t="shared" si="14"/>
        <v>0</v>
      </c>
      <c r="S232" s="59" cm="1">
        <f t="array" ref="S232">_xlfn.IFS((F232&gt;0)*AND(I232&gt;0),O232+R232,(F232=0)*AND(I232=0),L232,(F232=0)*AND(I232&gt;0),L232+O232+R232,(F232&gt;0)*AND(I232=0),L232+O232+R232)</f>
        <v>29219.933372040643</v>
      </c>
      <c r="U232" s="69">
        <f>IF('Grunddaten Umlage § 4_Plan'!D232&gt;0,'Grunddaten Umlage § 4_Plan'!F232,0)</f>
        <v>6391.0918383232192</v>
      </c>
      <c r="V232" s="69">
        <f>IF('Grunddaten Umlage § 4_IST'!D232&gt;0,'Grunddaten Umlage § 4_IST'!F232,0)</f>
        <v>13061.789256282589</v>
      </c>
      <c r="W232" s="59">
        <f t="shared" si="15"/>
        <v>6670.6974179593699</v>
      </c>
    </row>
    <row r="233" spans="1:23" s="13" customFormat="1" x14ac:dyDescent="0.25">
      <c r="A233" s="57">
        <v>62214</v>
      </c>
      <c r="B233" s="58" t="s">
        <v>237</v>
      </c>
      <c r="C233" s="58" t="s">
        <v>232</v>
      </c>
      <c r="D233" s="59">
        <f>Finanzkraft!H233</f>
        <v>2672365.16</v>
      </c>
      <c r="E233" s="60">
        <f>'landesw Umlage § 4_IST'!E233</f>
        <v>1.2644839341467698E-3</v>
      </c>
      <c r="F233" s="59">
        <f>'Grunddaten Umlage § 4_Plan'!D233</f>
        <v>0</v>
      </c>
      <c r="G233" s="59">
        <f>'Grunddaten Umlage § 4_Plan'!E233</f>
        <v>0</v>
      </c>
      <c r="H233" s="59">
        <f>'Grunddaten Umlage § 4_IST'!D233</f>
        <v>0</v>
      </c>
      <c r="I233" s="59">
        <f>'Grunddaten Umlage § 4_IST'!E233</f>
        <v>0</v>
      </c>
      <c r="J233" s="61">
        <f>'Grunddaten Umlage § 4_Plan'!J233</f>
        <v>5346.1336090569785</v>
      </c>
      <c r="K233" s="61">
        <f>'Grunddaten Umlage § 4_IST'!J233</f>
        <v>10655.671367421315</v>
      </c>
      <c r="L233" s="74">
        <f t="shared" si="12"/>
        <v>-5309.5377583643367</v>
      </c>
      <c r="M233" s="61">
        <f>'Grunddaten Umlage § 4_Plan'!H233</f>
        <v>0</v>
      </c>
      <c r="N233" s="61">
        <f>'Grunddaten Umlage § 4_IST'!H233</f>
        <v>0</v>
      </c>
      <c r="O233" s="71">
        <f t="shared" si="13"/>
        <v>0</v>
      </c>
      <c r="P233" s="59">
        <f>'Grunddaten Umlage § 4_Plan'!I233</f>
        <v>0</v>
      </c>
      <c r="Q233" s="59">
        <f>'Grunddaten Umlage § 4_IST'!I233</f>
        <v>0</v>
      </c>
      <c r="R233" s="74">
        <f t="shared" si="14"/>
        <v>0</v>
      </c>
      <c r="S233" s="59" cm="1">
        <f t="array" ref="S233">_xlfn.IFS((F233&gt;0)*AND(I233&gt;0),O233+R233,(F233=0)*AND(I233=0),L233,(F233=0)*AND(I233&gt;0),L233+O233+R233,(F233&gt;0)*AND(I233=0),L233+O233+R233)</f>
        <v>-5309.5377583643367</v>
      </c>
      <c r="U233" s="69">
        <f>IF('Grunddaten Umlage § 4_Plan'!D233&gt;0,'Grunddaten Umlage § 4_Plan'!F233,0)</f>
        <v>0</v>
      </c>
      <c r="V233" s="69">
        <f>IF('Grunddaten Umlage § 4_IST'!D233&gt;0,'Grunddaten Umlage § 4_IST'!F233,0)</f>
        <v>0</v>
      </c>
      <c r="W233" s="59">
        <f t="shared" si="15"/>
        <v>0</v>
      </c>
    </row>
    <row r="234" spans="1:23" s="13" customFormat="1" x14ac:dyDescent="0.25">
      <c r="A234" s="57">
        <v>62216</v>
      </c>
      <c r="B234" s="58" t="s">
        <v>238</v>
      </c>
      <c r="C234" s="58" t="s">
        <v>232</v>
      </c>
      <c r="D234" s="59">
        <f>Finanzkraft!H234</f>
        <v>1605381.99</v>
      </c>
      <c r="E234" s="60">
        <f>'landesw Umlage § 4_IST'!E234</f>
        <v>7.5961914371147166E-4</v>
      </c>
      <c r="F234" s="59">
        <f>'Grunddaten Umlage § 4_Plan'!D234</f>
        <v>0</v>
      </c>
      <c r="G234" s="59">
        <f>'Grunddaten Umlage § 4_Plan'!E234</f>
        <v>0</v>
      </c>
      <c r="H234" s="59">
        <f>'Grunddaten Umlage § 4_IST'!D234</f>
        <v>19543.73</v>
      </c>
      <c r="I234" s="59">
        <f>'Grunddaten Umlage § 4_IST'!E234</f>
        <v>7817.4920000000002</v>
      </c>
      <c r="J234" s="61">
        <f>'Grunddaten Umlage § 4_Plan'!J234</f>
        <v>3134.0128207658377</v>
      </c>
      <c r="K234" s="61">
        <f>'Grunddaten Umlage § 4_IST'!J234</f>
        <v>0</v>
      </c>
      <c r="L234" s="74">
        <f t="shared" si="12"/>
        <v>3134.0128207658377</v>
      </c>
      <c r="M234" s="61">
        <f>'Grunddaten Umlage § 4_Plan'!H234</f>
        <v>0</v>
      </c>
      <c r="N234" s="61">
        <f>'Grunddaten Umlage § 4_IST'!H234</f>
        <v>13142.500422296311</v>
      </c>
      <c r="O234" s="71">
        <f t="shared" si="13"/>
        <v>13142.500422296311</v>
      </c>
      <c r="P234" s="59">
        <f>'Grunddaten Umlage § 4_Plan'!I234</f>
        <v>0</v>
      </c>
      <c r="Q234" s="59">
        <f>'Grunddaten Umlage § 4_IST'!I234</f>
        <v>0</v>
      </c>
      <c r="R234" s="74">
        <f t="shared" si="14"/>
        <v>0</v>
      </c>
      <c r="S234" s="59" cm="1">
        <f t="array" ref="S234">_xlfn.IFS((F234&gt;0)*AND(I234&gt;0),O234+R234,(F234=0)*AND(I234=0),L234,(F234=0)*AND(I234&gt;0),L234+O234+R234,(F234&gt;0)*AND(I234=0),L234+O234+R234)</f>
        <v>16276.513243062149</v>
      </c>
      <c r="U234" s="69">
        <f>IF('Grunddaten Umlage § 4_Plan'!D234&gt;0,'Grunddaten Umlage § 4_Plan'!F234,0)</f>
        <v>0</v>
      </c>
      <c r="V234" s="69">
        <f>IF('Grunddaten Umlage § 4_IST'!D234&gt;0,'Grunddaten Umlage § 4_IST'!F234,0)</f>
        <v>6401.2295777036888</v>
      </c>
      <c r="W234" s="59">
        <f t="shared" si="15"/>
        <v>6401.2295777036888</v>
      </c>
    </row>
    <row r="235" spans="1:23" s="13" customFormat="1" x14ac:dyDescent="0.25">
      <c r="A235" s="57">
        <v>62219</v>
      </c>
      <c r="B235" s="58" t="s">
        <v>239</v>
      </c>
      <c r="C235" s="58" t="s">
        <v>232</v>
      </c>
      <c r="D235" s="59">
        <f>Finanzkraft!H235</f>
        <v>12458224.82</v>
      </c>
      <c r="E235" s="60">
        <f>'landesw Umlage § 4_IST'!E235</f>
        <v>5.8948624868610895E-3</v>
      </c>
      <c r="F235" s="59">
        <f>'Grunddaten Umlage § 4_Plan'!D235</f>
        <v>389391.42779999995</v>
      </c>
      <c r="G235" s="59">
        <f>'Grunddaten Umlage § 4_Plan'!E235</f>
        <v>155756.57111999998</v>
      </c>
      <c r="H235" s="59">
        <f>'Grunddaten Umlage § 4_IST'!D235</f>
        <v>330101.46999999997</v>
      </c>
      <c r="I235" s="59">
        <f>'Grunddaten Umlage § 4_IST'!E235</f>
        <v>132040.58799999999</v>
      </c>
      <c r="J235" s="61">
        <f>'Grunddaten Umlage § 4_Plan'!J235</f>
        <v>0</v>
      </c>
      <c r="K235" s="61">
        <f>'Grunddaten Umlage § 4_IST'!J235</f>
        <v>0</v>
      </c>
      <c r="L235" s="74">
        <f t="shared" si="12"/>
        <v>0</v>
      </c>
      <c r="M235" s="61">
        <f>'Grunddaten Umlage § 4_Plan'!H235</f>
        <v>365118.32802623534</v>
      </c>
      <c r="N235" s="61">
        <f>'Grunddaten Umlage § 4_IST'!H235</f>
        <v>280426.09199014312</v>
      </c>
      <c r="O235" s="71">
        <f t="shared" si="13"/>
        <v>-84692.236036092218</v>
      </c>
      <c r="P235" s="59">
        <f>'Grunddaten Umlage § 4_Plan'!I235</f>
        <v>0</v>
      </c>
      <c r="Q235" s="59">
        <f>'Grunddaten Umlage § 4_IST'!I235</f>
        <v>0</v>
      </c>
      <c r="R235" s="74">
        <f t="shared" si="14"/>
        <v>0</v>
      </c>
      <c r="S235" s="59" cm="1">
        <f t="array" ref="S235">_xlfn.IFS((F235&gt;0)*AND(I235&gt;0),O235+R235,(F235=0)*AND(I235=0),L235,(F235=0)*AND(I235&gt;0),L235+O235+R235,(F235&gt;0)*AND(I235=0),L235+O235+R235)</f>
        <v>-84692.236036092218</v>
      </c>
      <c r="U235" s="69">
        <f>IF('Grunddaten Umlage § 4_Plan'!D235&gt;0,'Grunddaten Umlage § 4_Plan'!F235,0)</f>
        <v>24273.099773764625</v>
      </c>
      <c r="V235" s="69">
        <f>IF('Grunddaten Umlage § 4_IST'!D235&gt;0,'Grunddaten Umlage § 4_IST'!F235,0)</f>
        <v>49675.378009856846</v>
      </c>
      <c r="W235" s="59">
        <f t="shared" si="15"/>
        <v>25402.278236092221</v>
      </c>
    </row>
    <row r="236" spans="1:23" s="13" customFormat="1" x14ac:dyDescent="0.25">
      <c r="A236" s="57">
        <v>62220</v>
      </c>
      <c r="B236" s="58" t="s">
        <v>240</v>
      </c>
      <c r="C236" s="58" t="s">
        <v>232</v>
      </c>
      <c r="D236" s="59">
        <f>Finanzkraft!H236</f>
        <v>3269908.18</v>
      </c>
      <c r="E236" s="60">
        <f>'landesw Umlage § 4_IST'!E236</f>
        <v>1.5472235687076178E-3</v>
      </c>
      <c r="F236" s="59">
        <f>'Grunddaten Umlage § 4_Plan'!D236</f>
        <v>0</v>
      </c>
      <c r="G236" s="59">
        <f>'Grunddaten Umlage § 4_Plan'!E236</f>
        <v>0</v>
      </c>
      <c r="H236" s="59">
        <f>'Grunddaten Umlage § 4_IST'!D236</f>
        <v>16230.68</v>
      </c>
      <c r="I236" s="59">
        <f>'Grunddaten Umlage § 4_IST'!E236</f>
        <v>6492.2720000000008</v>
      </c>
      <c r="J236" s="61">
        <f>'Grunddaten Umlage § 4_Plan'!J236</f>
        <v>6414.6037751092263</v>
      </c>
      <c r="K236" s="61">
        <f>'Grunddaten Umlage § 4_IST'!J236</f>
        <v>0</v>
      </c>
      <c r="L236" s="74">
        <f t="shared" si="12"/>
        <v>6414.6037751092263</v>
      </c>
      <c r="M236" s="61">
        <f>'Grunddaten Umlage § 4_Plan'!H236</f>
        <v>0</v>
      </c>
      <c r="N236" s="61">
        <f>'Grunddaten Umlage § 4_IST'!H236</f>
        <v>3192.3918613674978</v>
      </c>
      <c r="O236" s="71">
        <f t="shared" si="13"/>
        <v>3192.3918613674978</v>
      </c>
      <c r="P236" s="59">
        <f>'Grunddaten Umlage § 4_Plan'!I236</f>
        <v>0</v>
      </c>
      <c r="Q236" s="59">
        <f>'Grunddaten Umlage § 4_IST'!I236</f>
        <v>0</v>
      </c>
      <c r="R236" s="74">
        <f t="shared" si="14"/>
        <v>0</v>
      </c>
      <c r="S236" s="59" cm="1">
        <f t="array" ref="S236">_xlfn.IFS((F236&gt;0)*AND(I236&gt;0),O236+R236,(F236=0)*AND(I236=0),L236,(F236=0)*AND(I236&gt;0),L236+O236+R236,(F236&gt;0)*AND(I236=0),L236+O236+R236)</f>
        <v>9606.995636476724</v>
      </c>
      <c r="U236" s="69">
        <f>IF('Grunddaten Umlage § 4_Plan'!D236&gt;0,'Grunddaten Umlage § 4_Plan'!F236,0)</f>
        <v>0</v>
      </c>
      <c r="V236" s="69">
        <f>IF('Grunddaten Umlage § 4_IST'!D236&gt;0,'Grunddaten Umlage § 4_IST'!F236,0)</f>
        <v>13038.288138632503</v>
      </c>
      <c r="W236" s="59">
        <f t="shared" si="15"/>
        <v>13038.288138632503</v>
      </c>
    </row>
    <row r="237" spans="1:23" s="13" customFormat="1" x14ac:dyDescent="0.25">
      <c r="A237" s="57">
        <v>62226</v>
      </c>
      <c r="B237" s="58" t="s">
        <v>241</v>
      </c>
      <c r="C237" s="58" t="s">
        <v>232</v>
      </c>
      <c r="D237" s="59">
        <f>Finanzkraft!H237</f>
        <v>2756833.03</v>
      </c>
      <c r="E237" s="60">
        <f>'landesw Umlage § 4_IST'!E237</f>
        <v>1.3044516250017865E-3</v>
      </c>
      <c r="F237" s="59">
        <f>'Grunddaten Umlage § 4_Plan'!D237</f>
        <v>50756.641000000003</v>
      </c>
      <c r="G237" s="59">
        <f>'Grunddaten Umlage § 4_Plan'!E237</f>
        <v>20302.656400000003</v>
      </c>
      <c r="H237" s="59">
        <f>'Grunddaten Umlage § 4_IST'!D237</f>
        <v>34831.56</v>
      </c>
      <c r="I237" s="59">
        <f>'Grunddaten Umlage § 4_IST'!E237</f>
        <v>13932.624</v>
      </c>
      <c r="J237" s="61">
        <f>'Grunddaten Umlage § 4_Plan'!J237</f>
        <v>0</v>
      </c>
      <c r="K237" s="61">
        <f>'Grunddaten Umlage § 4_IST'!J237</f>
        <v>0</v>
      </c>
      <c r="L237" s="74">
        <f t="shared" si="12"/>
        <v>0</v>
      </c>
      <c r="M237" s="61">
        <f>'Grunddaten Umlage § 4_Plan'!H237</f>
        <v>45330.667730297951</v>
      </c>
      <c r="N237" s="61">
        <f>'Grunddaten Umlage § 4_IST'!H237</f>
        <v>23839.085160770934</v>
      </c>
      <c r="O237" s="71">
        <f t="shared" si="13"/>
        <v>-21491.582569527018</v>
      </c>
      <c r="P237" s="59">
        <f>'Grunddaten Umlage § 4_Plan'!I237</f>
        <v>0</v>
      </c>
      <c r="Q237" s="59">
        <f>'Grunddaten Umlage § 4_IST'!I237</f>
        <v>0</v>
      </c>
      <c r="R237" s="74">
        <f t="shared" si="14"/>
        <v>0</v>
      </c>
      <c r="S237" s="59" cm="1">
        <f t="array" ref="S237">_xlfn.IFS((F237&gt;0)*AND(I237&gt;0),O237+R237,(F237=0)*AND(I237=0),L237,(F237=0)*AND(I237&gt;0),L237+O237+R237,(F237&gt;0)*AND(I237=0),L237+O237+R237)</f>
        <v>-21491.582569527018</v>
      </c>
      <c r="U237" s="69">
        <f>IF('Grunddaten Umlage § 4_Plan'!D237&gt;0,'Grunddaten Umlage § 4_Plan'!F237,0)</f>
        <v>5425.9732697020545</v>
      </c>
      <c r="V237" s="69">
        <f>IF('Grunddaten Umlage § 4_IST'!D237&gt;0,'Grunddaten Umlage § 4_IST'!F237,0)</f>
        <v>10992.474839229062</v>
      </c>
      <c r="W237" s="59">
        <f t="shared" si="15"/>
        <v>5566.5015695270076</v>
      </c>
    </row>
    <row r="238" spans="1:23" s="13" customFormat="1" x14ac:dyDescent="0.25">
      <c r="A238" s="57">
        <v>62232</v>
      </c>
      <c r="B238" s="58" t="s">
        <v>242</v>
      </c>
      <c r="C238" s="58" t="s">
        <v>232</v>
      </c>
      <c r="D238" s="59">
        <f>Finanzkraft!H238</f>
        <v>1805654.45</v>
      </c>
      <c r="E238" s="60">
        <f>'landesw Umlage § 4_IST'!E238</f>
        <v>8.5438213191105271E-4</v>
      </c>
      <c r="F238" s="59">
        <f>'Grunddaten Umlage § 4_Plan'!D238</f>
        <v>0</v>
      </c>
      <c r="G238" s="59">
        <f>'Grunddaten Umlage § 4_Plan'!E238</f>
        <v>0</v>
      </c>
      <c r="H238" s="59">
        <f>'Grunddaten Umlage § 4_IST'!D238</f>
        <v>9877.9699999999993</v>
      </c>
      <c r="I238" s="59">
        <f>'Grunddaten Umlage § 4_IST'!E238</f>
        <v>3951.1880000000001</v>
      </c>
      <c r="J238" s="61">
        <f>'Grunddaten Umlage § 4_Plan'!J238</f>
        <v>3530.0964052834584</v>
      </c>
      <c r="K238" s="61">
        <f>'Grunddaten Umlage § 4_IST'!J238</f>
        <v>0</v>
      </c>
      <c r="L238" s="74">
        <f t="shared" si="12"/>
        <v>3530.0964052834584</v>
      </c>
      <c r="M238" s="61">
        <f>'Grunddaten Umlage § 4_Plan'!H238</f>
        <v>0</v>
      </c>
      <c r="N238" s="61">
        <f>'Grunddaten Umlage § 4_IST'!H238</f>
        <v>2678.1828188492464</v>
      </c>
      <c r="O238" s="71">
        <f t="shared" si="13"/>
        <v>2678.1828188492464</v>
      </c>
      <c r="P238" s="59">
        <f>'Grunddaten Umlage § 4_Plan'!I238</f>
        <v>0</v>
      </c>
      <c r="Q238" s="59">
        <f>'Grunddaten Umlage § 4_IST'!I238</f>
        <v>0</v>
      </c>
      <c r="R238" s="74">
        <f t="shared" si="14"/>
        <v>0</v>
      </c>
      <c r="S238" s="59" cm="1">
        <f t="array" ref="S238">_xlfn.IFS((F238&gt;0)*AND(I238&gt;0),O238+R238,(F238=0)*AND(I238=0),L238,(F238=0)*AND(I238&gt;0),L238+O238+R238,(F238&gt;0)*AND(I238=0),L238+O238+R238)</f>
        <v>6208.2792241327043</v>
      </c>
      <c r="U238" s="69">
        <f>IF('Grunddaten Umlage § 4_Plan'!D238&gt;0,'Grunddaten Umlage § 4_Plan'!F238,0)</f>
        <v>0</v>
      </c>
      <c r="V238" s="69">
        <f>IF('Grunddaten Umlage § 4_IST'!D238&gt;0,'Grunddaten Umlage § 4_IST'!F238,0)</f>
        <v>7199.787181150753</v>
      </c>
      <c r="W238" s="59">
        <f t="shared" si="15"/>
        <v>7199.787181150753</v>
      </c>
    </row>
    <row r="239" spans="1:23" s="13" customFormat="1" x14ac:dyDescent="0.25">
      <c r="A239" s="57">
        <v>62233</v>
      </c>
      <c r="B239" s="58" t="s">
        <v>243</v>
      </c>
      <c r="C239" s="58" t="s">
        <v>232</v>
      </c>
      <c r="D239" s="59">
        <f>Finanzkraft!H239</f>
        <v>4420791.67</v>
      </c>
      <c r="E239" s="60">
        <f>'landesw Umlage § 4_IST'!E239</f>
        <v>2.0917875021708738E-3</v>
      </c>
      <c r="F239" s="59">
        <f>'Grunddaten Umlage § 4_Plan'!D239</f>
        <v>0</v>
      </c>
      <c r="G239" s="59">
        <f>'Grunddaten Umlage § 4_Plan'!E239</f>
        <v>0</v>
      </c>
      <c r="H239" s="59">
        <f>'Grunddaten Umlage § 4_IST'!D239</f>
        <v>31930.67</v>
      </c>
      <c r="I239" s="59">
        <f>'Grunddaten Umlage § 4_IST'!E239</f>
        <v>12772.268</v>
      </c>
      <c r="J239" s="61">
        <f>'Grunddaten Umlage § 4_Plan'!J239</f>
        <v>8560.968066196654</v>
      </c>
      <c r="K239" s="61">
        <f>'Grunddaten Umlage § 4_IST'!J239</f>
        <v>0</v>
      </c>
      <c r="L239" s="74">
        <f t="shared" si="12"/>
        <v>8560.968066196654</v>
      </c>
      <c r="M239" s="61">
        <f>'Grunddaten Umlage § 4_Plan'!H239</f>
        <v>0</v>
      </c>
      <c r="N239" s="61">
        <f>'Grunddaten Umlage § 4_IST'!H239</f>
        <v>14303.39962376382</v>
      </c>
      <c r="O239" s="71">
        <f t="shared" si="13"/>
        <v>14303.39962376382</v>
      </c>
      <c r="P239" s="59">
        <f>'Grunddaten Umlage § 4_Plan'!I239</f>
        <v>0</v>
      </c>
      <c r="Q239" s="59">
        <f>'Grunddaten Umlage § 4_IST'!I239</f>
        <v>0</v>
      </c>
      <c r="R239" s="74">
        <f t="shared" si="14"/>
        <v>0</v>
      </c>
      <c r="S239" s="59" cm="1">
        <f t="array" ref="S239">_xlfn.IFS((F239&gt;0)*AND(I239&gt;0),O239+R239,(F239=0)*AND(I239=0),L239,(F239=0)*AND(I239&gt;0),L239+O239+R239,(F239&gt;0)*AND(I239=0),L239+O239+R239)</f>
        <v>22864.367689960476</v>
      </c>
      <c r="U239" s="69">
        <f>IF('Grunddaten Umlage § 4_Plan'!D239&gt;0,'Grunddaten Umlage § 4_Plan'!F239,0)</f>
        <v>0</v>
      </c>
      <c r="V239" s="69">
        <f>IF('Grunddaten Umlage § 4_IST'!D239&gt;0,'Grunddaten Umlage § 4_IST'!F239,0)</f>
        <v>17627.270376236178</v>
      </c>
      <c r="W239" s="59">
        <f t="shared" si="15"/>
        <v>17627.270376236178</v>
      </c>
    </row>
    <row r="240" spans="1:23" s="13" customFormat="1" x14ac:dyDescent="0.25">
      <c r="A240" s="57">
        <v>62235</v>
      </c>
      <c r="B240" s="58" t="s">
        <v>244</v>
      </c>
      <c r="C240" s="58" t="s">
        <v>232</v>
      </c>
      <c r="D240" s="59">
        <f>Finanzkraft!H240</f>
        <v>2579166.63</v>
      </c>
      <c r="E240" s="60">
        <f>'landesw Umlage § 4_IST'!E240</f>
        <v>1.2203851539220284E-3</v>
      </c>
      <c r="F240" s="59">
        <f>'Grunddaten Umlage § 4_Plan'!D240</f>
        <v>0</v>
      </c>
      <c r="G240" s="59">
        <f>'Grunddaten Umlage § 4_Plan'!E240</f>
        <v>0</v>
      </c>
      <c r="H240" s="59">
        <f>'Grunddaten Umlage § 4_IST'!D240</f>
        <v>0</v>
      </c>
      <c r="I240" s="59">
        <f>'Grunddaten Umlage § 4_IST'!E240</f>
        <v>0</v>
      </c>
      <c r="J240" s="61">
        <f>'Grunddaten Umlage § 4_Plan'!J240</f>
        <v>5045.5070123849691</v>
      </c>
      <c r="K240" s="61">
        <f>'Grunddaten Umlage § 4_IST'!J240</f>
        <v>10284.055645711054</v>
      </c>
      <c r="L240" s="74">
        <f t="shared" si="12"/>
        <v>-5238.5486333260851</v>
      </c>
      <c r="M240" s="61">
        <f>'Grunddaten Umlage § 4_Plan'!H240</f>
        <v>0</v>
      </c>
      <c r="N240" s="61">
        <f>'Grunddaten Umlage § 4_IST'!H240</f>
        <v>0</v>
      </c>
      <c r="O240" s="71">
        <f t="shared" si="13"/>
        <v>0</v>
      </c>
      <c r="P240" s="59">
        <f>'Grunddaten Umlage § 4_Plan'!I240</f>
        <v>0</v>
      </c>
      <c r="Q240" s="59">
        <f>'Grunddaten Umlage § 4_IST'!I240</f>
        <v>0</v>
      </c>
      <c r="R240" s="74">
        <f t="shared" si="14"/>
        <v>0</v>
      </c>
      <c r="S240" s="59" cm="1">
        <f t="array" ref="S240">_xlfn.IFS((F240&gt;0)*AND(I240&gt;0),O240+R240,(F240=0)*AND(I240=0),L240,(F240=0)*AND(I240&gt;0),L240+O240+R240,(F240&gt;0)*AND(I240=0),L240+O240+R240)</f>
        <v>-5238.5486333260851</v>
      </c>
      <c r="U240" s="69">
        <f>IF('Grunddaten Umlage § 4_Plan'!D240&gt;0,'Grunddaten Umlage § 4_Plan'!F240,0)</f>
        <v>0</v>
      </c>
      <c r="V240" s="69">
        <f>IF('Grunddaten Umlage § 4_IST'!D240&gt;0,'Grunddaten Umlage § 4_IST'!F240,0)</f>
        <v>0</v>
      </c>
      <c r="W240" s="59">
        <f t="shared" si="15"/>
        <v>0</v>
      </c>
    </row>
    <row r="241" spans="1:23" s="13" customFormat="1" x14ac:dyDescent="0.25">
      <c r="A241" s="57">
        <v>62242</v>
      </c>
      <c r="B241" s="58" t="s">
        <v>245</v>
      </c>
      <c r="C241" s="58" t="s">
        <v>232</v>
      </c>
      <c r="D241" s="59">
        <f>Finanzkraft!H241</f>
        <v>1312829.52</v>
      </c>
      <c r="E241" s="60">
        <f>'landesw Umlage § 4_IST'!E241</f>
        <v>6.2119199170880351E-4</v>
      </c>
      <c r="F241" s="59">
        <f>'Grunddaten Umlage § 4_Plan'!D241</f>
        <v>0</v>
      </c>
      <c r="G241" s="59">
        <f>'Grunddaten Umlage § 4_Plan'!E241</f>
        <v>0</v>
      </c>
      <c r="H241" s="59">
        <f>'Grunddaten Umlage § 4_IST'!D241</f>
        <v>0</v>
      </c>
      <c r="I241" s="59">
        <f>'Grunddaten Umlage § 4_IST'!E241</f>
        <v>0</v>
      </c>
      <c r="J241" s="61">
        <f>'Grunddaten Umlage § 4_Plan'!J241</f>
        <v>2572.5507313410199</v>
      </c>
      <c r="K241" s="61">
        <f>'Grunddaten Umlage § 4_IST'!J241</f>
        <v>5234.7187188181533</v>
      </c>
      <c r="L241" s="74">
        <f t="shared" si="12"/>
        <v>-2662.1679874771335</v>
      </c>
      <c r="M241" s="61">
        <f>'Grunddaten Umlage § 4_Plan'!H241</f>
        <v>0</v>
      </c>
      <c r="N241" s="61">
        <f>'Grunddaten Umlage § 4_IST'!H241</f>
        <v>0</v>
      </c>
      <c r="O241" s="71">
        <f t="shared" si="13"/>
        <v>0</v>
      </c>
      <c r="P241" s="59">
        <f>'Grunddaten Umlage § 4_Plan'!I241</f>
        <v>0</v>
      </c>
      <c r="Q241" s="59">
        <f>'Grunddaten Umlage § 4_IST'!I241</f>
        <v>0</v>
      </c>
      <c r="R241" s="74">
        <f t="shared" si="14"/>
        <v>0</v>
      </c>
      <c r="S241" s="59" cm="1">
        <f t="array" ref="S241">_xlfn.IFS((F241&gt;0)*AND(I241&gt;0),O241+R241,(F241=0)*AND(I241=0),L241,(F241=0)*AND(I241&gt;0),L241+O241+R241,(F241&gt;0)*AND(I241=0),L241+O241+R241)</f>
        <v>-2662.1679874771335</v>
      </c>
      <c r="U241" s="69">
        <f>IF('Grunddaten Umlage § 4_Plan'!D241&gt;0,'Grunddaten Umlage § 4_Plan'!F241,0)</f>
        <v>0</v>
      </c>
      <c r="V241" s="69">
        <f>IF('Grunddaten Umlage § 4_IST'!D241&gt;0,'Grunddaten Umlage § 4_IST'!F241,0)</f>
        <v>0</v>
      </c>
      <c r="W241" s="59">
        <f t="shared" si="15"/>
        <v>0</v>
      </c>
    </row>
    <row r="242" spans="1:23" s="13" customFormat="1" x14ac:dyDescent="0.25">
      <c r="A242" s="57">
        <v>62244</v>
      </c>
      <c r="B242" s="58" t="s">
        <v>246</v>
      </c>
      <c r="C242" s="58" t="s">
        <v>232</v>
      </c>
      <c r="D242" s="59">
        <f>Finanzkraft!H242</f>
        <v>3679733.96</v>
      </c>
      <c r="E242" s="60">
        <f>'landesw Umlage § 4_IST'!E242</f>
        <v>1.7411409727981456E-3</v>
      </c>
      <c r="F242" s="59">
        <f>'Grunddaten Umlage § 4_Plan'!D242</f>
        <v>39824.441399999996</v>
      </c>
      <c r="G242" s="59">
        <f>'Grunddaten Umlage § 4_Plan'!E242</f>
        <v>15929.776559999998</v>
      </c>
      <c r="H242" s="59">
        <f>'Grunddaten Umlage § 4_IST'!D242</f>
        <v>47014.080000000002</v>
      </c>
      <c r="I242" s="59">
        <f>'Grunddaten Umlage § 4_IST'!E242</f>
        <v>18805.632000000001</v>
      </c>
      <c r="J242" s="61">
        <f>'Grunddaten Umlage § 4_Plan'!J242</f>
        <v>0</v>
      </c>
      <c r="K242" s="61">
        <f>'Grunddaten Umlage § 4_IST'!J242</f>
        <v>0</v>
      </c>
      <c r="L242" s="74">
        <f t="shared" si="12"/>
        <v>0</v>
      </c>
      <c r="M242" s="61">
        <f>'Grunddaten Umlage § 4_Plan'!H242</f>
        <v>32594.831277974532</v>
      </c>
      <c r="N242" s="61">
        <f>'Grunddaten Umlage § 4_IST'!H242</f>
        <v>32341.670561276496</v>
      </c>
      <c r="O242" s="71">
        <f t="shared" si="13"/>
        <v>-253.16071669803569</v>
      </c>
      <c r="P242" s="59">
        <f>'Grunddaten Umlage § 4_Plan'!I242</f>
        <v>0</v>
      </c>
      <c r="Q242" s="59">
        <f>'Grunddaten Umlage § 4_IST'!I242</f>
        <v>0</v>
      </c>
      <c r="R242" s="74">
        <f t="shared" si="14"/>
        <v>0</v>
      </c>
      <c r="S242" s="59" cm="1">
        <f t="array" ref="S242">_xlfn.IFS((F242&gt;0)*AND(I242&gt;0),O242+R242,(F242=0)*AND(I242=0),L242,(F242=0)*AND(I242&gt;0),L242+O242+R242,(F242&gt;0)*AND(I242=0),L242+O242+R242)</f>
        <v>-253.16071669803569</v>
      </c>
      <c r="U242" s="69">
        <f>IF('Grunddaten Umlage § 4_Plan'!D242&gt;0,'Grunddaten Umlage § 4_Plan'!F242,0)</f>
        <v>7229.6101220254632</v>
      </c>
      <c r="V242" s="69">
        <f>IF('Grunddaten Umlage § 4_IST'!D242&gt;0,'Grunddaten Umlage § 4_IST'!F242,0)</f>
        <v>14672.409438723505</v>
      </c>
      <c r="W242" s="59">
        <f t="shared" si="15"/>
        <v>7442.7993166980423</v>
      </c>
    </row>
    <row r="243" spans="1:23" s="13" customFormat="1" x14ac:dyDescent="0.25">
      <c r="A243" s="57">
        <v>62245</v>
      </c>
      <c r="B243" s="58" t="s">
        <v>247</v>
      </c>
      <c r="C243" s="58" t="s">
        <v>232</v>
      </c>
      <c r="D243" s="59">
        <f>Finanzkraft!H243</f>
        <v>1759527.29</v>
      </c>
      <c r="E243" s="60">
        <f>'landesw Umlage § 4_IST'!E243</f>
        <v>8.3255612788253987E-4</v>
      </c>
      <c r="F243" s="59">
        <f>'Grunddaten Umlage § 4_Plan'!D243</f>
        <v>0</v>
      </c>
      <c r="G243" s="59">
        <f>'Grunddaten Umlage § 4_Plan'!E243</f>
        <v>0</v>
      </c>
      <c r="H243" s="59">
        <f>'Grunddaten Umlage § 4_IST'!D243</f>
        <v>8548.61</v>
      </c>
      <c r="I243" s="59">
        <f>'Grunddaten Umlage § 4_IST'!E243</f>
        <v>3419.4440000000004</v>
      </c>
      <c r="J243" s="61">
        <f>'Grunddaten Umlage § 4_Plan'!J243</f>
        <v>3403.6321934838393</v>
      </c>
      <c r="K243" s="61">
        <f>'Grunddaten Umlage § 4_IST'!J243</f>
        <v>0</v>
      </c>
      <c r="L243" s="74">
        <f t="shared" si="12"/>
        <v>3403.6321934838393</v>
      </c>
      <c r="M243" s="61">
        <f>'Grunddaten Umlage § 4_Plan'!H243</f>
        <v>0</v>
      </c>
      <c r="N243" s="61">
        <f>'Grunddaten Umlage § 4_IST'!H243</f>
        <v>1532.7482289801219</v>
      </c>
      <c r="O243" s="71">
        <f t="shared" si="13"/>
        <v>1532.7482289801219</v>
      </c>
      <c r="P243" s="59">
        <f>'Grunddaten Umlage § 4_Plan'!I243</f>
        <v>0</v>
      </c>
      <c r="Q243" s="59">
        <f>'Grunddaten Umlage § 4_IST'!I243</f>
        <v>0</v>
      </c>
      <c r="R243" s="74">
        <f t="shared" si="14"/>
        <v>0</v>
      </c>
      <c r="S243" s="59" cm="1">
        <f t="array" ref="S243">_xlfn.IFS((F243&gt;0)*AND(I243&gt;0),O243+R243,(F243=0)*AND(I243=0),L243,(F243=0)*AND(I243&gt;0),L243+O243+R243,(F243&gt;0)*AND(I243=0),L243+O243+R243)</f>
        <v>4936.3804224639607</v>
      </c>
      <c r="U243" s="69">
        <f>IF('Grunddaten Umlage § 4_Plan'!D243&gt;0,'Grunddaten Umlage § 4_Plan'!F243,0)</f>
        <v>0</v>
      </c>
      <c r="V243" s="69">
        <f>IF('Grunddaten Umlage § 4_IST'!D243&gt;0,'Grunddaten Umlage § 4_IST'!F243,0)</f>
        <v>7015.8617710198787</v>
      </c>
      <c r="W243" s="59">
        <f t="shared" si="15"/>
        <v>7015.8617710198787</v>
      </c>
    </row>
    <row r="244" spans="1:23" s="13" customFormat="1" x14ac:dyDescent="0.25">
      <c r="A244" s="57">
        <v>62247</v>
      </c>
      <c r="B244" s="58" t="s">
        <v>248</v>
      </c>
      <c r="C244" s="58" t="s">
        <v>232</v>
      </c>
      <c r="D244" s="59">
        <f>Finanzkraft!H244</f>
        <v>1673019.8</v>
      </c>
      <c r="E244" s="60">
        <f>'landesw Umlage § 4_IST'!E244</f>
        <v>7.9162334933652627E-4</v>
      </c>
      <c r="F244" s="59">
        <f>'Grunddaten Umlage § 4_Plan'!D244</f>
        <v>38262.698600000003</v>
      </c>
      <c r="G244" s="59">
        <f>'Grunddaten Umlage § 4_Plan'!E244</f>
        <v>15305.079440000001</v>
      </c>
      <c r="H244" s="59">
        <f>'Grunddaten Umlage § 4_IST'!D244</f>
        <v>29923.83</v>
      </c>
      <c r="I244" s="59">
        <f>'Grunddaten Umlage § 4_IST'!E244</f>
        <v>11969.532000000001</v>
      </c>
      <c r="J244" s="61">
        <f>'Grunddaten Umlage § 4_Plan'!J244</f>
        <v>0</v>
      </c>
      <c r="K244" s="61">
        <f>'Grunddaten Umlage § 4_IST'!J244</f>
        <v>0</v>
      </c>
      <c r="L244" s="74">
        <f t="shared" si="12"/>
        <v>0</v>
      </c>
      <c r="M244" s="61">
        <f>'Grunddaten Umlage § 4_Plan'!H244</f>
        <v>34965.31420840582</v>
      </c>
      <c r="N244" s="61">
        <f>'Grunddaten Umlage § 4_IST'!H244</f>
        <v>23252.904391918455</v>
      </c>
      <c r="O244" s="71">
        <f t="shared" si="13"/>
        <v>-11712.409816487365</v>
      </c>
      <c r="P244" s="59">
        <f>'Grunddaten Umlage § 4_Plan'!I244</f>
        <v>0</v>
      </c>
      <c r="Q244" s="59">
        <f>'Grunddaten Umlage § 4_IST'!I244</f>
        <v>0</v>
      </c>
      <c r="R244" s="74">
        <f t="shared" si="14"/>
        <v>0</v>
      </c>
      <c r="S244" s="59" cm="1">
        <f t="array" ref="S244">_xlfn.IFS((F244&gt;0)*AND(I244&gt;0),O244+R244,(F244=0)*AND(I244=0),L244,(F244=0)*AND(I244&gt;0),L244+O244+R244,(F244&gt;0)*AND(I244=0),L244+O244+R244)</f>
        <v>-11712.409816487365</v>
      </c>
      <c r="U244" s="69">
        <f>IF('Grunddaten Umlage § 4_Plan'!D244&gt;0,'Grunddaten Umlage § 4_Plan'!F244,0)</f>
        <v>3297.3843915941825</v>
      </c>
      <c r="V244" s="69">
        <f>IF('Grunddaten Umlage § 4_IST'!D244&gt;0,'Grunddaten Umlage § 4_IST'!F244,0)</f>
        <v>6670.9256080815449</v>
      </c>
      <c r="W244" s="59">
        <f t="shared" si="15"/>
        <v>3373.5412164873624</v>
      </c>
    </row>
    <row r="245" spans="1:23" s="13" customFormat="1" x14ac:dyDescent="0.25">
      <c r="A245" s="57">
        <v>62252</v>
      </c>
      <c r="B245" s="58" t="s">
        <v>249</v>
      </c>
      <c r="C245" s="58" t="s">
        <v>232</v>
      </c>
      <c r="D245" s="59">
        <f>Finanzkraft!H245</f>
        <v>1729663.74</v>
      </c>
      <c r="E245" s="60">
        <f>'landesw Umlage § 4_IST'!E245</f>
        <v>8.1842558174430595E-4</v>
      </c>
      <c r="F245" s="59">
        <f>'Grunddaten Umlage § 4_Plan'!D245</f>
        <v>0</v>
      </c>
      <c r="G245" s="59">
        <f>'Grunddaten Umlage § 4_Plan'!E245</f>
        <v>0</v>
      </c>
      <c r="H245" s="59">
        <f>'Grunddaten Umlage § 4_IST'!D245</f>
        <v>4375.8500000000004</v>
      </c>
      <c r="I245" s="59">
        <f>'Grunddaten Umlage § 4_IST'!E245</f>
        <v>1750.3400000000001</v>
      </c>
      <c r="J245" s="61">
        <f>'Grunddaten Umlage § 4_Plan'!J245</f>
        <v>3367.0164499724633</v>
      </c>
      <c r="K245" s="61">
        <f>'Grunddaten Umlage § 4_IST'!J245</f>
        <v>0</v>
      </c>
      <c r="L245" s="74">
        <f t="shared" si="12"/>
        <v>3367.0164499724633</v>
      </c>
      <c r="M245" s="61">
        <f>'Grunddaten Umlage § 4_Plan'!H245</f>
        <v>0</v>
      </c>
      <c r="N245" s="61">
        <f>'Grunddaten Umlage § 4_IST'!H245</f>
        <v>0</v>
      </c>
      <c r="O245" s="71">
        <f t="shared" si="13"/>
        <v>0</v>
      </c>
      <c r="P245" s="59">
        <f>'Grunddaten Umlage § 4_Plan'!I245</f>
        <v>0</v>
      </c>
      <c r="Q245" s="59">
        <f>'Grunddaten Umlage § 4_IST'!I245</f>
        <v>-2520.9351644888466</v>
      </c>
      <c r="R245" s="74">
        <f t="shared" si="14"/>
        <v>-2520.9351644888466</v>
      </c>
      <c r="S245" s="59" cm="1">
        <f t="array" ref="S245">_xlfn.IFS((F245&gt;0)*AND(I245&gt;0),O245+R245,(F245=0)*AND(I245=0),L245,(F245=0)*AND(I245&gt;0),L245+O245+R245,(F245&gt;0)*AND(I245=0),L245+O245+R245)</f>
        <v>846.08128548361674</v>
      </c>
      <c r="U245" s="69">
        <f>IF('Grunddaten Umlage § 4_Plan'!D245&gt;0,'Grunddaten Umlage § 4_Plan'!F245,0)</f>
        <v>0</v>
      </c>
      <c r="V245" s="69">
        <f>IF('Grunddaten Umlage § 4_IST'!D245&gt;0,'Grunddaten Umlage § 4_IST'!F245,0)</f>
        <v>6896.7851644888469</v>
      </c>
      <c r="W245" s="59">
        <f t="shared" si="15"/>
        <v>6896.7851644888469</v>
      </c>
    </row>
    <row r="246" spans="1:23" s="13" customFormat="1" x14ac:dyDescent="0.25">
      <c r="A246" s="57">
        <v>62256</v>
      </c>
      <c r="B246" s="58" t="s">
        <v>250</v>
      </c>
      <c r="C246" s="58" t="s">
        <v>232</v>
      </c>
      <c r="D246" s="59">
        <f>Finanzkraft!H246</f>
        <v>2986880.97</v>
      </c>
      <c r="E246" s="60">
        <f>'landesw Umlage § 4_IST'!E246</f>
        <v>1.4133034872276661E-3</v>
      </c>
      <c r="F246" s="59">
        <f>'Grunddaten Umlage § 4_Plan'!D246</f>
        <v>0</v>
      </c>
      <c r="G246" s="59">
        <f>'Grunddaten Umlage § 4_Plan'!E246</f>
        <v>0</v>
      </c>
      <c r="H246" s="59">
        <f>'Grunddaten Umlage § 4_IST'!D246</f>
        <v>8784.1899999999987</v>
      </c>
      <c r="I246" s="59">
        <f>'Grunddaten Umlage § 4_IST'!E246</f>
        <v>3513.6759999999995</v>
      </c>
      <c r="J246" s="61">
        <f>'Grunddaten Umlage § 4_Plan'!J246</f>
        <v>5817.1860296780287</v>
      </c>
      <c r="K246" s="61">
        <f>'Grunddaten Umlage § 4_IST'!J246</f>
        <v>0</v>
      </c>
      <c r="L246" s="74">
        <f t="shared" si="12"/>
        <v>5817.1860296780287</v>
      </c>
      <c r="M246" s="61">
        <f>'Grunddaten Umlage § 4_Plan'!H246</f>
        <v>0</v>
      </c>
      <c r="N246" s="61">
        <f>'Grunddaten Umlage § 4_IST'!H246</f>
        <v>0</v>
      </c>
      <c r="O246" s="71">
        <f t="shared" si="13"/>
        <v>0</v>
      </c>
      <c r="P246" s="59">
        <f>'Grunddaten Umlage § 4_Plan'!I246</f>
        <v>0</v>
      </c>
      <c r="Q246" s="59">
        <f>'Grunddaten Umlage § 4_IST'!I246</f>
        <v>-3125.5678827605316</v>
      </c>
      <c r="R246" s="74">
        <f t="shared" si="14"/>
        <v>-3125.5678827605316</v>
      </c>
      <c r="S246" s="59" cm="1">
        <f t="array" ref="S246">_xlfn.IFS((F246&gt;0)*AND(I246&gt;0),O246+R246,(F246=0)*AND(I246=0),L246,(F246=0)*AND(I246&gt;0),L246+O246+R246,(F246&gt;0)*AND(I246=0),L246+O246+R246)</f>
        <v>2691.6181469174971</v>
      </c>
      <c r="U246" s="69">
        <f>IF('Grunddaten Umlage § 4_Plan'!D246&gt;0,'Grunddaten Umlage § 4_Plan'!F246,0)</f>
        <v>0</v>
      </c>
      <c r="V246" s="69">
        <f>IF('Grunddaten Umlage § 4_IST'!D246&gt;0,'Grunddaten Umlage § 4_IST'!F246,0)</f>
        <v>11909.75788276053</v>
      </c>
      <c r="W246" s="59">
        <f t="shared" si="15"/>
        <v>11909.75788276053</v>
      </c>
    </row>
    <row r="247" spans="1:23" s="13" customFormat="1" x14ac:dyDescent="0.25">
      <c r="A247" s="57">
        <v>62262</v>
      </c>
      <c r="B247" s="58" t="s">
        <v>251</v>
      </c>
      <c r="C247" s="58" t="s">
        <v>232</v>
      </c>
      <c r="D247" s="59">
        <f>Finanzkraft!H247</f>
        <v>1805534.68</v>
      </c>
      <c r="E247" s="60">
        <f>'landesw Umlage § 4_IST'!E247</f>
        <v>8.5432546029930612E-4</v>
      </c>
      <c r="F247" s="59">
        <f>'Grunddaten Umlage § 4_Plan'!D247</f>
        <v>0</v>
      </c>
      <c r="G247" s="59">
        <f>'Grunddaten Umlage § 4_Plan'!E247</f>
        <v>0</v>
      </c>
      <c r="H247" s="59">
        <f>'Grunddaten Umlage § 4_IST'!D247</f>
        <v>10496.5</v>
      </c>
      <c r="I247" s="59">
        <f>'Grunddaten Umlage § 4_IST'!E247</f>
        <v>4198.6000000000004</v>
      </c>
      <c r="J247" s="61">
        <f>'Grunddaten Umlage § 4_Plan'!J247</f>
        <v>3486.4147386386062</v>
      </c>
      <c r="K247" s="61">
        <f>'Grunddaten Umlage § 4_IST'!J247</f>
        <v>0</v>
      </c>
      <c r="L247" s="74">
        <f t="shared" si="12"/>
        <v>3486.4147386386062</v>
      </c>
      <c r="M247" s="61">
        <f>'Grunddaten Umlage § 4_Plan'!H247</f>
        <v>0</v>
      </c>
      <c r="N247" s="61">
        <f>'Grunddaten Umlage § 4_IST'!H247</f>
        <v>3297.1903844824092</v>
      </c>
      <c r="O247" s="71">
        <f t="shared" si="13"/>
        <v>3297.1903844824092</v>
      </c>
      <c r="P247" s="59">
        <f>'Grunddaten Umlage § 4_Plan'!I247</f>
        <v>0</v>
      </c>
      <c r="Q247" s="59">
        <f>'Grunddaten Umlage § 4_IST'!I247</f>
        <v>0</v>
      </c>
      <c r="R247" s="74">
        <f t="shared" si="14"/>
        <v>0</v>
      </c>
      <c r="S247" s="59" cm="1">
        <f t="array" ref="S247">_xlfn.IFS((F247&gt;0)*AND(I247&gt;0),O247+R247,(F247=0)*AND(I247=0),L247,(F247=0)*AND(I247&gt;0),L247+O247+R247,(F247&gt;0)*AND(I247=0),L247+O247+R247)</f>
        <v>6783.6051231210149</v>
      </c>
      <c r="U247" s="69">
        <f>IF('Grunddaten Umlage § 4_Plan'!D247&gt;0,'Grunddaten Umlage § 4_Plan'!F247,0)</f>
        <v>0</v>
      </c>
      <c r="V247" s="69">
        <f>IF('Grunddaten Umlage § 4_IST'!D247&gt;0,'Grunddaten Umlage § 4_IST'!F247,0)</f>
        <v>7199.3096155175908</v>
      </c>
      <c r="W247" s="59">
        <f t="shared" si="15"/>
        <v>7199.3096155175908</v>
      </c>
    </row>
    <row r="248" spans="1:23" s="13" customFormat="1" x14ac:dyDescent="0.25">
      <c r="A248" s="57">
        <v>62264</v>
      </c>
      <c r="B248" s="58" t="s">
        <v>252</v>
      </c>
      <c r="C248" s="58" t="s">
        <v>232</v>
      </c>
      <c r="D248" s="59">
        <f>Finanzkraft!H248</f>
        <v>5927805.4000000004</v>
      </c>
      <c r="E248" s="60">
        <f>'landesw Umlage § 4_IST'!E248</f>
        <v>2.8048617027504079E-3</v>
      </c>
      <c r="F248" s="59">
        <f>'Grunddaten Umlage § 4_Plan'!D248</f>
        <v>78087.14</v>
      </c>
      <c r="G248" s="59">
        <f>'Grunddaten Umlage § 4_Plan'!E248</f>
        <v>31234.856</v>
      </c>
      <c r="H248" s="59">
        <f>'Grunddaten Umlage § 4_IST'!D248</f>
        <v>136682.21</v>
      </c>
      <c r="I248" s="59">
        <f>'Grunddaten Umlage § 4_IST'!E248</f>
        <v>54672.883999999998</v>
      </c>
      <c r="J248" s="61">
        <f>'Grunddaten Umlage § 4_Plan'!J248</f>
        <v>0</v>
      </c>
      <c r="K248" s="61">
        <f>'Grunddaten Umlage § 4_IST'!J248</f>
        <v>0</v>
      </c>
      <c r="L248" s="74">
        <f t="shared" si="12"/>
        <v>0</v>
      </c>
      <c r="M248" s="61">
        <f>'Grunddaten Umlage § 4_Plan'!H248</f>
        <v>66477.807975093368</v>
      </c>
      <c r="N248" s="61">
        <f>'Grunddaten Umlage § 4_IST'!H248</f>
        <v>113045.93932192191</v>
      </c>
      <c r="O248" s="71">
        <f t="shared" si="13"/>
        <v>46568.131346828537</v>
      </c>
      <c r="P248" s="59">
        <f>'Grunddaten Umlage § 4_Plan'!I248</f>
        <v>0</v>
      </c>
      <c r="Q248" s="59">
        <f>'Grunddaten Umlage § 4_IST'!I248</f>
        <v>0</v>
      </c>
      <c r="R248" s="74">
        <f t="shared" si="14"/>
        <v>0</v>
      </c>
      <c r="S248" s="59" cm="1">
        <f t="array" ref="S248">_xlfn.IFS((F248&gt;0)*AND(I248&gt;0),O248+R248,(F248=0)*AND(I248=0),L248,(F248=0)*AND(I248&gt;0),L248+O248+R248,(F248&gt;0)*AND(I248=0),L248+O248+R248)</f>
        <v>46568.131346828537</v>
      </c>
      <c r="U248" s="69">
        <f>IF('Grunddaten Umlage § 4_Plan'!D248&gt;0,'Grunddaten Umlage § 4_Plan'!F248,0)</f>
        <v>11609.332024906631</v>
      </c>
      <c r="V248" s="69">
        <f>IF('Grunddaten Umlage § 4_IST'!D248&gt;0,'Grunddaten Umlage § 4_IST'!F248,0)</f>
        <v>23636.270678078086</v>
      </c>
      <c r="W248" s="59">
        <f t="shared" si="15"/>
        <v>12026.938653171455</v>
      </c>
    </row>
    <row r="249" spans="1:23" s="13" customFormat="1" x14ac:dyDescent="0.25">
      <c r="A249" s="57">
        <v>62265</v>
      </c>
      <c r="B249" s="58" t="s">
        <v>253</v>
      </c>
      <c r="C249" s="58" t="s">
        <v>232</v>
      </c>
      <c r="D249" s="59">
        <f>Finanzkraft!H249</f>
        <v>2465409.9700000002</v>
      </c>
      <c r="E249" s="60">
        <f>'landesw Umlage § 4_IST'!E249</f>
        <v>1.1665588763139952E-3</v>
      </c>
      <c r="F249" s="59">
        <f>'Grunddaten Umlage § 4_Plan'!D249</f>
        <v>0</v>
      </c>
      <c r="G249" s="59">
        <f>'Grunddaten Umlage § 4_Plan'!E249</f>
        <v>0</v>
      </c>
      <c r="H249" s="59">
        <f>'Grunddaten Umlage § 4_IST'!D249</f>
        <v>0</v>
      </c>
      <c r="I249" s="59">
        <f>'Grunddaten Umlage § 4_IST'!E249</f>
        <v>0</v>
      </c>
      <c r="J249" s="61">
        <f>'Grunddaten Umlage § 4_Plan'!J249</f>
        <v>4813.5756378178467</v>
      </c>
      <c r="K249" s="61">
        <f>'Grunddaten Umlage § 4_IST'!J249</f>
        <v>9830.4673401310356</v>
      </c>
      <c r="L249" s="74">
        <f t="shared" si="12"/>
        <v>-5016.8917023131889</v>
      </c>
      <c r="M249" s="61">
        <f>'Grunddaten Umlage § 4_Plan'!H249</f>
        <v>0</v>
      </c>
      <c r="N249" s="61">
        <f>'Grunddaten Umlage § 4_IST'!H249</f>
        <v>0</v>
      </c>
      <c r="O249" s="71">
        <f t="shared" si="13"/>
        <v>0</v>
      </c>
      <c r="P249" s="59">
        <f>'Grunddaten Umlage § 4_Plan'!I249</f>
        <v>0</v>
      </c>
      <c r="Q249" s="59">
        <f>'Grunddaten Umlage § 4_IST'!I249</f>
        <v>0</v>
      </c>
      <c r="R249" s="74">
        <f t="shared" si="14"/>
        <v>0</v>
      </c>
      <c r="S249" s="59" cm="1">
        <f t="array" ref="S249">_xlfn.IFS((F249&gt;0)*AND(I249&gt;0),O249+R249,(F249=0)*AND(I249=0),L249,(F249=0)*AND(I249&gt;0),L249+O249+R249,(F249&gt;0)*AND(I249=0),L249+O249+R249)</f>
        <v>-5016.8917023131889</v>
      </c>
      <c r="U249" s="69">
        <f>IF('Grunddaten Umlage § 4_Plan'!D249&gt;0,'Grunddaten Umlage § 4_Plan'!F249,0)</f>
        <v>0</v>
      </c>
      <c r="V249" s="69">
        <f>IF('Grunddaten Umlage § 4_IST'!D249&gt;0,'Grunddaten Umlage § 4_IST'!F249,0)</f>
        <v>0</v>
      </c>
      <c r="W249" s="59">
        <f t="shared" si="15"/>
        <v>0</v>
      </c>
    </row>
    <row r="250" spans="1:23" s="13" customFormat="1" x14ac:dyDescent="0.25">
      <c r="A250" s="57">
        <v>62266</v>
      </c>
      <c r="B250" s="58" t="s">
        <v>254</v>
      </c>
      <c r="C250" s="58" t="s">
        <v>232</v>
      </c>
      <c r="D250" s="59">
        <f>Finanzkraft!H250</f>
        <v>3163671.66</v>
      </c>
      <c r="E250" s="60">
        <f>'landesw Umlage § 4_IST'!E250</f>
        <v>1.4969555983080703E-3</v>
      </c>
      <c r="F250" s="59">
        <f>'Grunddaten Umlage § 4_Plan'!D250</f>
        <v>0</v>
      </c>
      <c r="G250" s="59">
        <f>'Grunddaten Umlage § 4_Plan'!E250</f>
        <v>0</v>
      </c>
      <c r="H250" s="59">
        <f>'Grunddaten Umlage § 4_IST'!D250</f>
        <v>23239.64</v>
      </c>
      <c r="I250" s="59">
        <f>'Grunddaten Umlage § 4_IST'!E250</f>
        <v>9295.8559999999998</v>
      </c>
      <c r="J250" s="61">
        <f>'Grunddaten Umlage § 4_Plan'!J250</f>
        <v>6178.983771403914</v>
      </c>
      <c r="K250" s="61">
        <f>'Grunddaten Umlage § 4_IST'!J250</f>
        <v>0</v>
      </c>
      <c r="L250" s="74">
        <f t="shared" si="12"/>
        <v>6178.983771403914</v>
      </c>
      <c r="M250" s="61">
        <f>'Grunddaten Umlage § 4_Plan'!H250</f>
        <v>0</v>
      </c>
      <c r="N250" s="61">
        <f>'Grunddaten Umlage § 4_IST'!H250</f>
        <v>10624.954691281087</v>
      </c>
      <c r="O250" s="71">
        <f t="shared" si="13"/>
        <v>10624.954691281087</v>
      </c>
      <c r="P250" s="59">
        <f>'Grunddaten Umlage § 4_Plan'!I250</f>
        <v>0</v>
      </c>
      <c r="Q250" s="59">
        <f>'Grunddaten Umlage § 4_IST'!I250</f>
        <v>0</v>
      </c>
      <c r="R250" s="74">
        <f t="shared" si="14"/>
        <v>0</v>
      </c>
      <c r="S250" s="59" cm="1">
        <f t="array" ref="S250">_xlfn.IFS((F250&gt;0)*AND(I250&gt;0),O250+R250,(F250=0)*AND(I250=0),L250,(F250=0)*AND(I250&gt;0),L250+O250+R250,(F250&gt;0)*AND(I250=0),L250+O250+R250)</f>
        <v>16803.938462685001</v>
      </c>
      <c r="U250" s="69">
        <f>IF('Grunddaten Umlage § 4_Plan'!D250&gt;0,'Grunddaten Umlage § 4_Plan'!F250,0)</f>
        <v>0</v>
      </c>
      <c r="V250" s="69">
        <f>IF('Grunddaten Umlage § 4_IST'!D250&gt;0,'Grunddaten Umlage § 4_IST'!F250,0)</f>
        <v>12614.685308718912</v>
      </c>
      <c r="W250" s="59">
        <f t="shared" si="15"/>
        <v>12614.685308718912</v>
      </c>
    </row>
    <row r="251" spans="1:23" s="13" customFormat="1" x14ac:dyDescent="0.25">
      <c r="A251" s="57">
        <v>62267</v>
      </c>
      <c r="B251" s="58" t="s">
        <v>255</v>
      </c>
      <c r="C251" s="58" t="s">
        <v>232</v>
      </c>
      <c r="D251" s="59">
        <f>Finanzkraft!H251</f>
        <v>14373238.109999999</v>
      </c>
      <c r="E251" s="60">
        <f>'landesw Umlage § 4_IST'!E251</f>
        <v>6.800989978390932E-3</v>
      </c>
      <c r="F251" s="59">
        <f>'Grunddaten Umlage § 4_Plan'!D251</f>
        <v>35324.92656</v>
      </c>
      <c r="G251" s="59">
        <f>'Grunddaten Umlage § 4_Plan'!E251</f>
        <v>14129.970624000001</v>
      </c>
      <c r="H251" s="59">
        <f>'Grunddaten Umlage § 4_IST'!D251</f>
        <v>63136</v>
      </c>
      <c r="I251" s="59">
        <f>'Grunddaten Umlage § 4_IST'!E251</f>
        <v>25254.400000000001</v>
      </c>
      <c r="J251" s="61">
        <f>'Grunddaten Umlage § 4_Plan'!J251</f>
        <v>0</v>
      </c>
      <c r="K251" s="61">
        <f>'Grunddaten Umlage § 4_IST'!J251</f>
        <v>0</v>
      </c>
      <c r="L251" s="74">
        <f t="shared" si="12"/>
        <v>0</v>
      </c>
      <c r="M251" s="61">
        <f>'Grunddaten Umlage § 4_Plan'!H251</f>
        <v>7201.3539630491941</v>
      </c>
      <c r="N251" s="61">
        <f>'Grunddaten Umlage § 4_IST'!H251</f>
        <v>5824.7821775614502</v>
      </c>
      <c r="O251" s="71">
        <f t="shared" si="13"/>
        <v>-1376.5717854877439</v>
      </c>
      <c r="P251" s="59">
        <f>'Grunddaten Umlage § 4_Plan'!I251</f>
        <v>0</v>
      </c>
      <c r="Q251" s="59">
        <f>'Grunddaten Umlage § 4_IST'!I251</f>
        <v>0</v>
      </c>
      <c r="R251" s="74">
        <f t="shared" si="14"/>
        <v>0</v>
      </c>
      <c r="S251" s="59" cm="1">
        <f t="array" ref="S251">_xlfn.IFS((F251&gt;0)*AND(I251&gt;0),O251+R251,(F251=0)*AND(I251=0),L251,(F251=0)*AND(I251&gt;0),L251+O251+R251,(F251&gt;0)*AND(I251=0),L251+O251+R251)</f>
        <v>-1376.5717854877439</v>
      </c>
      <c r="U251" s="69">
        <f>IF('Grunddaten Umlage § 4_Plan'!D251&gt;0,'Grunddaten Umlage § 4_Plan'!F251,0)</f>
        <v>28123.572596950806</v>
      </c>
      <c r="V251" s="69">
        <f>IF('Grunddaten Umlage § 4_IST'!D251&gt;0,'Grunddaten Umlage § 4_IST'!F251,0)</f>
        <v>57311.21782243855</v>
      </c>
      <c r="W251" s="59">
        <f t="shared" si="15"/>
        <v>29187.645225487744</v>
      </c>
    </row>
    <row r="252" spans="1:23" s="13" customFormat="1" x14ac:dyDescent="0.25">
      <c r="A252" s="57">
        <v>62268</v>
      </c>
      <c r="B252" s="58" t="s">
        <v>256</v>
      </c>
      <c r="C252" s="58" t="s">
        <v>232</v>
      </c>
      <c r="D252" s="59">
        <f>Finanzkraft!H252</f>
        <v>4377600.2699999996</v>
      </c>
      <c r="E252" s="60">
        <f>'landesw Umlage § 4_IST'!E252</f>
        <v>2.0713506127027792E-3</v>
      </c>
      <c r="F252" s="59">
        <f>'Grunddaten Umlage § 4_Plan'!D252</f>
        <v>0</v>
      </c>
      <c r="G252" s="59">
        <f>'Grunddaten Umlage § 4_Plan'!E252</f>
        <v>0</v>
      </c>
      <c r="H252" s="59">
        <f>'Grunddaten Umlage § 4_IST'!D252</f>
        <v>29925.64</v>
      </c>
      <c r="I252" s="59">
        <f>'Grunddaten Umlage § 4_IST'!E252</f>
        <v>11970.256000000001</v>
      </c>
      <c r="J252" s="61">
        <f>'Grunddaten Umlage § 4_Plan'!J252</f>
        <v>8606.0341121792335</v>
      </c>
      <c r="K252" s="61">
        <f>'Grunddaten Umlage § 4_IST'!J252</f>
        <v>0</v>
      </c>
      <c r="L252" s="74">
        <f t="shared" si="12"/>
        <v>8606.0341121792335</v>
      </c>
      <c r="M252" s="61">
        <f>'Grunddaten Umlage § 4_Plan'!H252</f>
        <v>0</v>
      </c>
      <c r="N252" s="61">
        <f>'Grunddaten Umlage § 4_IST'!H252</f>
        <v>12470.589113520546</v>
      </c>
      <c r="O252" s="71">
        <f t="shared" si="13"/>
        <v>12470.589113520546</v>
      </c>
      <c r="P252" s="59">
        <f>'Grunddaten Umlage § 4_Plan'!I252</f>
        <v>0</v>
      </c>
      <c r="Q252" s="59">
        <f>'Grunddaten Umlage § 4_IST'!I252</f>
        <v>0</v>
      </c>
      <c r="R252" s="74">
        <f t="shared" si="14"/>
        <v>0</v>
      </c>
      <c r="S252" s="59" cm="1">
        <f t="array" ref="S252">_xlfn.IFS((F252&gt;0)*AND(I252&gt;0),O252+R252,(F252=0)*AND(I252=0),L252,(F252=0)*AND(I252&gt;0),L252+O252+R252,(F252&gt;0)*AND(I252=0),L252+O252+R252)</f>
        <v>21076.623225699779</v>
      </c>
      <c r="U252" s="69">
        <f>IF('Grunddaten Umlage § 4_Plan'!D252&gt;0,'Grunddaten Umlage § 4_Plan'!F252,0)</f>
        <v>0</v>
      </c>
      <c r="V252" s="69">
        <f>IF('Grunddaten Umlage § 4_IST'!D252&gt;0,'Grunddaten Umlage § 4_IST'!F252,0)</f>
        <v>17455.050886479454</v>
      </c>
      <c r="W252" s="59">
        <f t="shared" si="15"/>
        <v>17455.050886479454</v>
      </c>
    </row>
    <row r="253" spans="1:23" s="13" customFormat="1" x14ac:dyDescent="0.25">
      <c r="A253" s="57">
        <v>62269</v>
      </c>
      <c r="B253" s="58" t="s">
        <v>257</v>
      </c>
      <c r="C253" s="58" t="s">
        <v>232</v>
      </c>
      <c r="D253" s="59">
        <f>Finanzkraft!H253</f>
        <v>3567686.74</v>
      </c>
      <c r="E253" s="60">
        <f>'landesw Umlage § 4_IST'!E253</f>
        <v>1.6881235514979037E-3</v>
      </c>
      <c r="F253" s="59">
        <f>'Grunddaten Umlage § 4_Plan'!D253</f>
        <v>0</v>
      </c>
      <c r="G253" s="59">
        <f>'Grunddaten Umlage § 4_Plan'!E253</f>
        <v>0</v>
      </c>
      <c r="H253" s="59">
        <f>'Grunddaten Umlage § 4_IST'!D253</f>
        <v>0</v>
      </c>
      <c r="I253" s="59">
        <f>'Grunddaten Umlage § 4_IST'!E253</f>
        <v>0</v>
      </c>
      <c r="J253" s="61">
        <f>'Grunddaten Umlage § 4_Plan'!J253</f>
        <v>6909.5554960592717</v>
      </c>
      <c r="K253" s="61">
        <f>'Grunddaten Umlage § 4_IST'!J253</f>
        <v>14225.637279056091</v>
      </c>
      <c r="L253" s="74">
        <f t="shared" si="12"/>
        <v>-7316.0817829968191</v>
      </c>
      <c r="M253" s="61">
        <f>'Grunddaten Umlage § 4_Plan'!H253</f>
        <v>0</v>
      </c>
      <c r="N253" s="61">
        <f>'Grunddaten Umlage § 4_IST'!H253</f>
        <v>0</v>
      </c>
      <c r="O253" s="71">
        <f t="shared" si="13"/>
        <v>0</v>
      </c>
      <c r="P253" s="59">
        <f>'Grunddaten Umlage § 4_Plan'!I253</f>
        <v>0</v>
      </c>
      <c r="Q253" s="59">
        <f>'Grunddaten Umlage § 4_IST'!I253</f>
        <v>0</v>
      </c>
      <c r="R253" s="74">
        <f t="shared" si="14"/>
        <v>0</v>
      </c>
      <c r="S253" s="59" cm="1">
        <f t="array" ref="S253">_xlfn.IFS((F253&gt;0)*AND(I253&gt;0),O253+R253,(F253=0)*AND(I253=0),L253,(F253=0)*AND(I253&gt;0),L253+O253+R253,(F253&gt;0)*AND(I253=0),L253+O253+R253)</f>
        <v>-7316.0817829968191</v>
      </c>
      <c r="U253" s="69">
        <f>IF('Grunddaten Umlage § 4_Plan'!D253&gt;0,'Grunddaten Umlage § 4_Plan'!F253,0)</f>
        <v>0</v>
      </c>
      <c r="V253" s="69">
        <f>IF('Grunddaten Umlage § 4_IST'!D253&gt;0,'Grunddaten Umlage § 4_IST'!F253,0)</f>
        <v>0</v>
      </c>
      <c r="W253" s="59">
        <f t="shared" si="15"/>
        <v>0</v>
      </c>
    </row>
    <row r="254" spans="1:23" s="13" customFormat="1" x14ac:dyDescent="0.25">
      <c r="A254" s="57">
        <v>62270</v>
      </c>
      <c r="B254" s="58" t="s">
        <v>258</v>
      </c>
      <c r="C254" s="58" t="s">
        <v>232</v>
      </c>
      <c r="D254" s="59">
        <f>Finanzkraft!H254</f>
        <v>3439011.95</v>
      </c>
      <c r="E254" s="60">
        <f>'landesw Umlage § 4_IST'!E254</f>
        <v>1.627238457230057E-3</v>
      </c>
      <c r="F254" s="59">
        <f>'Grunddaten Umlage § 4_Plan'!D254</f>
        <v>0</v>
      </c>
      <c r="G254" s="59">
        <f>'Grunddaten Umlage § 4_Plan'!E254</f>
        <v>0</v>
      </c>
      <c r="H254" s="59">
        <f>'Grunddaten Umlage § 4_IST'!D254</f>
        <v>0</v>
      </c>
      <c r="I254" s="59">
        <f>'Grunddaten Umlage § 4_IST'!E254</f>
        <v>0</v>
      </c>
      <c r="J254" s="61">
        <f>'Grunddaten Umlage § 4_Plan'!J254</f>
        <v>6649.0257345323389</v>
      </c>
      <c r="K254" s="61">
        <f>'Grunddaten Umlage § 4_IST'!J254</f>
        <v>13712.56507768375</v>
      </c>
      <c r="L254" s="74">
        <f t="shared" si="12"/>
        <v>-7063.5393431514112</v>
      </c>
      <c r="M254" s="61">
        <f>'Grunddaten Umlage § 4_Plan'!H254</f>
        <v>0</v>
      </c>
      <c r="N254" s="61">
        <f>'Grunddaten Umlage § 4_IST'!H254</f>
        <v>0</v>
      </c>
      <c r="O254" s="71">
        <f t="shared" si="13"/>
        <v>0</v>
      </c>
      <c r="P254" s="59">
        <f>'Grunddaten Umlage § 4_Plan'!I254</f>
        <v>0</v>
      </c>
      <c r="Q254" s="59">
        <f>'Grunddaten Umlage § 4_IST'!I254</f>
        <v>0</v>
      </c>
      <c r="R254" s="74">
        <f t="shared" si="14"/>
        <v>0</v>
      </c>
      <c r="S254" s="59" cm="1">
        <f t="array" ref="S254">_xlfn.IFS((F254&gt;0)*AND(I254&gt;0),O254+R254,(F254=0)*AND(I254=0),L254,(F254=0)*AND(I254&gt;0),L254+O254+R254,(F254&gt;0)*AND(I254=0),L254+O254+R254)</f>
        <v>-7063.5393431514112</v>
      </c>
      <c r="U254" s="69">
        <f>IF('Grunddaten Umlage § 4_Plan'!D254&gt;0,'Grunddaten Umlage § 4_Plan'!F254,0)</f>
        <v>0</v>
      </c>
      <c r="V254" s="69">
        <f>IF('Grunddaten Umlage § 4_IST'!D254&gt;0,'Grunddaten Umlage § 4_IST'!F254,0)</f>
        <v>0</v>
      </c>
      <c r="W254" s="59">
        <f t="shared" si="15"/>
        <v>0</v>
      </c>
    </row>
    <row r="255" spans="1:23" s="13" customFormat="1" x14ac:dyDescent="0.25">
      <c r="A255" s="57">
        <v>62271</v>
      </c>
      <c r="B255" s="58" t="s">
        <v>259</v>
      </c>
      <c r="C255" s="58" t="s">
        <v>232</v>
      </c>
      <c r="D255" s="59">
        <f>Finanzkraft!H255</f>
        <v>7203562.2800000003</v>
      </c>
      <c r="E255" s="60">
        <f>'landesw Umlage § 4_IST'!E255</f>
        <v>3.4085120207470727E-3</v>
      </c>
      <c r="F255" s="59">
        <f>'Grunddaten Umlage § 4_Plan'!D255</f>
        <v>0</v>
      </c>
      <c r="G255" s="59">
        <f>'Grunddaten Umlage § 4_Plan'!E255</f>
        <v>0</v>
      </c>
      <c r="H255" s="59">
        <f>'Grunddaten Umlage § 4_IST'!D255</f>
        <v>23213.829999999998</v>
      </c>
      <c r="I255" s="59">
        <f>'Grunddaten Umlage § 4_IST'!E255</f>
        <v>9285.5319999999992</v>
      </c>
      <c r="J255" s="61">
        <f>'Grunddaten Umlage § 4_Plan'!J255</f>
        <v>14512.023104099648</v>
      </c>
      <c r="K255" s="61">
        <f>'Grunddaten Umlage § 4_IST'!J255</f>
        <v>0</v>
      </c>
      <c r="L255" s="74">
        <f t="shared" si="12"/>
        <v>14512.023104099648</v>
      </c>
      <c r="M255" s="61">
        <f>'Grunddaten Umlage § 4_Plan'!H255</f>
        <v>0</v>
      </c>
      <c r="N255" s="61">
        <f>'Grunddaten Umlage § 4_IST'!H255</f>
        <v>0</v>
      </c>
      <c r="O255" s="71">
        <f t="shared" si="13"/>
        <v>0</v>
      </c>
      <c r="P255" s="59">
        <f>'Grunddaten Umlage § 4_Plan'!I255</f>
        <v>0</v>
      </c>
      <c r="Q255" s="59">
        <f>'Grunddaten Umlage § 4_IST'!I255</f>
        <v>-5509.3375817956767</v>
      </c>
      <c r="R255" s="74">
        <f t="shared" si="14"/>
        <v>-5509.3375817956767</v>
      </c>
      <c r="S255" s="59" cm="1">
        <f t="array" ref="S255">_xlfn.IFS((F255&gt;0)*AND(I255&gt;0),O255+R255,(F255=0)*AND(I255=0),L255,(F255=0)*AND(I255&gt;0),L255+O255+R255,(F255&gt;0)*AND(I255=0),L255+O255+R255)</f>
        <v>9002.6855223039711</v>
      </c>
      <c r="U255" s="69">
        <f>IF('Grunddaten Umlage § 4_Plan'!D255&gt;0,'Grunddaten Umlage § 4_Plan'!F255,0)</f>
        <v>0</v>
      </c>
      <c r="V255" s="69">
        <f>IF('Grunddaten Umlage § 4_IST'!D255&gt;0,'Grunddaten Umlage § 4_IST'!F255,0)</f>
        <v>28723.167581795675</v>
      </c>
      <c r="W255" s="59">
        <f t="shared" si="15"/>
        <v>28723.167581795675</v>
      </c>
    </row>
    <row r="256" spans="1:23" s="13" customFormat="1" x14ac:dyDescent="0.25">
      <c r="A256" s="57">
        <v>62272</v>
      </c>
      <c r="B256" s="58" t="s">
        <v>260</v>
      </c>
      <c r="C256" s="58" t="s">
        <v>232</v>
      </c>
      <c r="D256" s="59">
        <f>Finanzkraft!H256</f>
        <v>4068403.65</v>
      </c>
      <c r="E256" s="60">
        <f>'landesw Umlage § 4_IST'!E256</f>
        <v>1.925047942568252E-3</v>
      </c>
      <c r="F256" s="59">
        <f>'Grunddaten Umlage § 4_Plan'!D256</f>
        <v>53880.126599999996</v>
      </c>
      <c r="G256" s="59">
        <f>'Grunddaten Umlage § 4_Plan'!E256</f>
        <v>21552.050640000001</v>
      </c>
      <c r="H256" s="59">
        <f>'Grunddaten Umlage § 4_IST'!D256</f>
        <v>97076.53</v>
      </c>
      <c r="I256" s="59">
        <f>'Grunddaten Umlage § 4_IST'!E256</f>
        <v>38830.612000000001</v>
      </c>
      <c r="J256" s="61">
        <f>'Grunddaten Umlage § 4_Plan'!J256</f>
        <v>0</v>
      </c>
      <c r="K256" s="61">
        <f>'Grunddaten Umlage § 4_IST'!J256</f>
        <v>0</v>
      </c>
      <c r="L256" s="74">
        <f t="shared" si="12"/>
        <v>0</v>
      </c>
      <c r="M256" s="61">
        <f>'Grunddaten Umlage § 4_Plan'!H256</f>
        <v>45945.767371892885</v>
      </c>
      <c r="N256" s="61">
        <f>'Grunddaten Umlage § 4_IST'!H256</f>
        <v>80854.356124474187</v>
      </c>
      <c r="O256" s="71">
        <f t="shared" si="13"/>
        <v>34908.588752581301</v>
      </c>
      <c r="P256" s="59">
        <f>'Grunddaten Umlage § 4_Plan'!I256</f>
        <v>0</v>
      </c>
      <c r="Q256" s="59">
        <f>'Grunddaten Umlage § 4_IST'!I256</f>
        <v>0</v>
      </c>
      <c r="R256" s="74">
        <f t="shared" si="14"/>
        <v>0</v>
      </c>
      <c r="S256" s="59" cm="1">
        <f t="array" ref="S256">_xlfn.IFS((F256&gt;0)*AND(I256&gt;0),O256+R256,(F256=0)*AND(I256=0),L256,(F256=0)*AND(I256&gt;0),L256+O256+R256,(F256&gt;0)*AND(I256=0),L256+O256+R256)</f>
        <v>34908.588752581301</v>
      </c>
      <c r="U256" s="69">
        <f>IF('Grunddaten Umlage § 4_Plan'!D256&gt;0,'Grunddaten Umlage § 4_Plan'!F256,0)</f>
        <v>7934.3592281071105</v>
      </c>
      <c r="V256" s="69">
        <f>IF('Grunddaten Umlage § 4_IST'!D256&gt;0,'Grunddaten Umlage § 4_IST'!F256,0)</f>
        <v>16222.173875525817</v>
      </c>
      <c r="W256" s="59">
        <f t="shared" si="15"/>
        <v>8287.814647418707</v>
      </c>
    </row>
    <row r="257" spans="1:23" s="13" customFormat="1" x14ac:dyDescent="0.25">
      <c r="A257" s="57">
        <v>62273</v>
      </c>
      <c r="B257" s="58" t="s">
        <v>261</v>
      </c>
      <c r="C257" s="58" t="s">
        <v>232</v>
      </c>
      <c r="D257" s="59">
        <f>Finanzkraft!H257</f>
        <v>2927048.3</v>
      </c>
      <c r="E257" s="60">
        <f>'landesw Umlage § 4_IST'!E257</f>
        <v>1.3849924423582943E-3</v>
      </c>
      <c r="F257" s="59">
        <f>'Grunddaten Umlage § 4_Plan'!D257</f>
        <v>0</v>
      </c>
      <c r="G257" s="59">
        <f>'Grunddaten Umlage § 4_Plan'!E257</f>
        <v>0</v>
      </c>
      <c r="H257" s="59">
        <f>'Grunddaten Umlage § 4_IST'!D257</f>
        <v>19974.55</v>
      </c>
      <c r="I257" s="59">
        <f>'Grunddaten Umlage § 4_IST'!E257</f>
        <v>7989.82</v>
      </c>
      <c r="J257" s="61">
        <f>'Grunddaten Umlage § 4_Plan'!J257</f>
        <v>5701.7060344609718</v>
      </c>
      <c r="K257" s="61">
        <f>'Grunddaten Umlage § 4_IST'!J257</f>
        <v>0</v>
      </c>
      <c r="L257" s="74">
        <f t="shared" si="12"/>
        <v>5701.7060344609718</v>
      </c>
      <c r="M257" s="61">
        <f>'Grunddaten Umlage § 4_Plan'!H257</f>
        <v>0</v>
      </c>
      <c r="N257" s="61">
        <f>'Grunddaten Umlage § 4_IST'!H257</f>
        <v>8303.3662754788966</v>
      </c>
      <c r="O257" s="71">
        <f t="shared" si="13"/>
        <v>8303.3662754788966</v>
      </c>
      <c r="P257" s="59">
        <f>'Grunddaten Umlage § 4_Plan'!I257</f>
        <v>0</v>
      </c>
      <c r="Q257" s="59">
        <f>'Grunddaten Umlage § 4_IST'!I257</f>
        <v>0</v>
      </c>
      <c r="R257" s="74">
        <f t="shared" si="14"/>
        <v>0</v>
      </c>
      <c r="S257" s="59" cm="1">
        <f t="array" ref="S257">_xlfn.IFS((F257&gt;0)*AND(I257&gt;0),O257+R257,(F257=0)*AND(I257=0),L257,(F257=0)*AND(I257&gt;0),L257+O257+R257,(F257&gt;0)*AND(I257=0),L257+O257+R257)</f>
        <v>14005.072309939867</v>
      </c>
      <c r="U257" s="69">
        <f>IF('Grunddaten Umlage § 4_Plan'!D257&gt;0,'Grunddaten Umlage § 4_Plan'!F257,0)</f>
        <v>0</v>
      </c>
      <c r="V257" s="69">
        <f>IF('Grunddaten Umlage § 4_IST'!D257&gt;0,'Grunddaten Umlage § 4_IST'!F257,0)</f>
        <v>11671.183724521103</v>
      </c>
      <c r="W257" s="59">
        <f t="shared" si="15"/>
        <v>11671.183724521103</v>
      </c>
    </row>
    <row r="258" spans="1:23" s="13" customFormat="1" x14ac:dyDescent="0.25">
      <c r="A258" s="57">
        <v>62274</v>
      </c>
      <c r="B258" s="58" t="s">
        <v>262</v>
      </c>
      <c r="C258" s="58" t="s">
        <v>232</v>
      </c>
      <c r="D258" s="59">
        <f>Finanzkraft!H258</f>
        <v>1858456.05</v>
      </c>
      <c r="E258" s="60">
        <f>'landesw Umlage § 4_IST'!E258</f>
        <v>8.7936628299063204E-4</v>
      </c>
      <c r="F258" s="59">
        <f>'Grunddaten Umlage § 4_Plan'!D258</f>
        <v>0</v>
      </c>
      <c r="G258" s="59">
        <f>'Grunddaten Umlage § 4_Plan'!E258</f>
        <v>0</v>
      </c>
      <c r="H258" s="59">
        <f>'Grunddaten Umlage § 4_IST'!D258</f>
        <v>41521.870000000003</v>
      </c>
      <c r="I258" s="59">
        <f>'Grunddaten Umlage § 4_IST'!E258</f>
        <v>16608.748000000003</v>
      </c>
      <c r="J258" s="61">
        <f>'Grunddaten Umlage § 4_Plan'!J258</f>
        <v>3578.9118569064226</v>
      </c>
      <c r="K258" s="61">
        <f>'Grunddaten Umlage § 4_IST'!J258</f>
        <v>0</v>
      </c>
      <c r="L258" s="74">
        <f t="shared" si="12"/>
        <v>3578.9118569064226</v>
      </c>
      <c r="M258" s="61">
        <f>'Grunddaten Umlage § 4_Plan'!H258</f>
        <v>0</v>
      </c>
      <c r="N258" s="61">
        <f>'Grunddaten Umlage § 4_IST'!H258</f>
        <v>34111.544040056746</v>
      </c>
      <c r="O258" s="71">
        <f t="shared" si="13"/>
        <v>34111.544040056746</v>
      </c>
      <c r="P258" s="59">
        <f>'Grunddaten Umlage § 4_Plan'!I258</f>
        <v>0</v>
      </c>
      <c r="Q258" s="59">
        <f>'Grunddaten Umlage § 4_IST'!I258</f>
        <v>0</v>
      </c>
      <c r="R258" s="74">
        <f t="shared" si="14"/>
        <v>0</v>
      </c>
      <c r="S258" s="59" cm="1">
        <f t="array" ref="S258">_xlfn.IFS((F258&gt;0)*AND(I258&gt;0),O258+R258,(F258=0)*AND(I258=0),L258,(F258=0)*AND(I258&gt;0),L258+O258+R258,(F258&gt;0)*AND(I258=0),L258+O258+R258)</f>
        <v>37690.455896963169</v>
      </c>
      <c r="U258" s="69">
        <f>IF('Grunddaten Umlage § 4_Plan'!D258&gt;0,'Grunddaten Umlage § 4_Plan'!F258,0)</f>
        <v>0</v>
      </c>
      <c r="V258" s="69">
        <f>IF('Grunddaten Umlage § 4_IST'!D258&gt;0,'Grunddaten Umlage § 4_IST'!F258,0)</f>
        <v>7410.3259599432567</v>
      </c>
      <c r="W258" s="59">
        <f t="shared" si="15"/>
        <v>7410.3259599432567</v>
      </c>
    </row>
    <row r="259" spans="1:23" s="13" customFormat="1" x14ac:dyDescent="0.25">
      <c r="A259" s="57">
        <v>62275</v>
      </c>
      <c r="B259" s="58" t="s">
        <v>263</v>
      </c>
      <c r="C259" s="58" t="s">
        <v>232</v>
      </c>
      <c r="D259" s="59">
        <f>Finanzkraft!H259</f>
        <v>7946271.7699999996</v>
      </c>
      <c r="E259" s="60">
        <f>'landesw Umlage § 4_IST'!E259</f>
        <v>3.7599401234257278E-3</v>
      </c>
      <c r="F259" s="59">
        <f>'Grunddaten Umlage § 4_Plan'!D259</f>
        <v>104846.8484</v>
      </c>
      <c r="G259" s="59">
        <f>'Grunddaten Umlage § 4_Plan'!E259</f>
        <v>41938.739360000007</v>
      </c>
      <c r="H259" s="59">
        <f>'Grunddaten Umlage § 4_IST'!D259</f>
        <v>83850.289999999994</v>
      </c>
      <c r="I259" s="59">
        <f>'Grunddaten Umlage § 4_IST'!E259</f>
        <v>33540.116000000002</v>
      </c>
      <c r="J259" s="61">
        <f>'Grunddaten Umlage § 4_Plan'!J259</f>
        <v>0</v>
      </c>
      <c r="K259" s="61">
        <f>'Grunddaten Umlage § 4_IST'!J259</f>
        <v>0</v>
      </c>
      <c r="L259" s="74">
        <f t="shared" si="12"/>
        <v>0</v>
      </c>
      <c r="M259" s="61">
        <f>'Grunddaten Umlage § 4_Plan'!H259</f>
        <v>89343.40669734111</v>
      </c>
      <c r="N259" s="61">
        <f>'Grunddaten Umlage § 4_IST'!H259</f>
        <v>52165.675245728431</v>
      </c>
      <c r="O259" s="71">
        <f t="shared" si="13"/>
        <v>-37177.731451612679</v>
      </c>
      <c r="P259" s="59">
        <f>'Grunddaten Umlage § 4_Plan'!I259</f>
        <v>0</v>
      </c>
      <c r="Q259" s="59">
        <f>'Grunddaten Umlage § 4_IST'!I259</f>
        <v>0</v>
      </c>
      <c r="R259" s="74">
        <f t="shared" si="14"/>
        <v>0</v>
      </c>
      <c r="S259" s="59" cm="1">
        <f t="array" ref="S259">_xlfn.IFS((F259&gt;0)*AND(I259&gt;0),O259+R259,(F259=0)*AND(I259=0),L259,(F259=0)*AND(I259&gt;0),L259+O259+R259,(F259&gt;0)*AND(I259=0),L259+O259+R259)</f>
        <v>-37177.731451612679</v>
      </c>
      <c r="U259" s="69">
        <f>IF('Grunddaten Umlage § 4_Plan'!D259&gt;0,'Grunddaten Umlage § 4_Plan'!F259,0)</f>
        <v>15503.441702658891</v>
      </c>
      <c r="V259" s="69">
        <f>IF('Grunddaten Umlage § 4_IST'!D259&gt;0,'Grunddaten Umlage § 4_IST'!F259,0)</f>
        <v>31684.614754271566</v>
      </c>
      <c r="W259" s="59">
        <f t="shared" si="15"/>
        <v>16181.173051612675</v>
      </c>
    </row>
    <row r="260" spans="1:23" s="13" customFormat="1" x14ac:dyDescent="0.25">
      <c r="A260" s="57">
        <v>62276</v>
      </c>
      <c r="B260" s="58" t="s">
        <v>264</v>
      </c>
      <c r="C260" s="58" t="s">
        <v>232</v>
      </c>
      <c r="D260" s="59">
        <f>Finanzkraft!H260</f>
        <v>1731331.18</v>
      </c>
      <c r="E260" s="60">
        <f>'landesw Umlage § 4_IST'!E260</f>
        <v>8.192145648977736E-4</v>
      </c>
      <c r="F260" s="59">
        <f>'Grunddaten Umlage § 4_Plan'!D260</f>
        <v>66374.069000000003</v>
      </c>
      <c r="G260" s="59">
        <f>'Grunddaten Umlage § 4_Plan'!E260</f>
        <v>26549.627600000003</v>
      </c>
      <c r="H260" s="59">
        <f>'Grunddaten Umlage § 4_IST'!D260</f>
        <v>8025.35</v>
      </c>
      <c r="I260" s="59">
        <f>'Grunddaten Umlage § 4_IST'!E260</f>
        <v>3210.1400000000003</v>
      </c>
      <c r="J260" s="61">
        <f>'Grunddaten Umlage § 4_Plan'!J260</f>
        <v>0</v>
      </c>
      <c r="K260" s="61">
        <f>'Grunddaten Umlage § 4_IST'!J260</f>
        <v>0</v>
      </c>
      <c r="L260" s="74">
        <f t="shared" ref="L260:L288" si="16">J260-K260</f>
        <v>0</v>
      </c>
      <c r="M260" s="61">
        <f>'Grunddaten Umlage § 4_Plan'!H260</f>
        <v>63023.816215265535</v>
      </c>
      <c r="N260" s="61">
        <f>'Grunddaten Umlage § 4_IST'!H260</f>
        <v>1121.9161585523143</v>
      </c>
      <c r="O260" s="71">
        <f t="shared" ref="O260:O288" si="17">N260-M260</f>
        <v>-61901.900056713217</v>
      </c>
      <c r="P260" s="59">
        <f>'Grunddaten Umlage § 4_Plan'!I260</f>
        <v>0</v>
      </c>
      <c r="Q260" s="59">
        <f>'Grunddaten Umlage § 4_IST'!I260</f>
        <v>0</v>
      </c>
      <c r="R260" s="74">
        <f t="shared" ref="R260:R288" si="18">Q260-P260</f>
        <v>0</v>
      </c>
      <c r="S260" s="59" cm="1">
        <f t="array" ref="S260">_xlfn.IFS((F260&gt;0)*AND(I260&gt;0),O260+R260,(F260=0)*AND(I260=0),L260,(F260=0)*AND(I260&gt;0),L260+O260+R260,(F260&gt;0)*AND(I260=0),L260+O260+R260)</f>
        <v>-61901.900056713217</v>
      </c>
      <c r="U260" s="69">
        <f>IF('Grunddaten Umlage § 4_Plan'!D260&gt;0,'Grunddaten Umlage § 4_Plan'!F260,0)</f>
        <v>3350.2527847344686</v>
      </c>
      <c r="V260" s="69">
        <f>IF('Grunddaten Umlage § 4_IST'!D260&gt;0,'Grunddaten Umlage § 4_IST'!F260,0)</f>
        <v>6903.4338414476861</v>
      </c>
      <c r="W260" s="59">
        <f t="shared" ref="W260:W288" si="19">V260-U260</f>
        <v>3553.1810567132175</v>
      </c>
    </row>
    <row r="261" spans="1:23" s="13" customFormat="1" x14ac:dyDescent="0.25">
      <c r="A261" s="57">
        <v>62277</v>
      </c>
      <c r="B261" s="58" t="s">
        <v>265</v>
      </c>
      <c r="C261" s="58" t="s">
        <v>232</v>
      </c>
      <c r="D261" s="59">
        <f>Finanzkraft!H261</f>
        <v>3743441.09</v>
      </c>
      <c r="E261" s="60">
        <f>'landesw Umlage § 4_IST'!E261</f>
        <v>1.771285297227072E-3</v>
      </c>
      <c r="F261" s="59">
        <f>'Grunddaten Umlage § 4_Plan'!D261</f>
        <v>0</v>
      </c>
      <c r="G261" s="59">
        <f>'Grunddaten Umlage § 4_Plan'!E261</f>
        <v>0</v>
      </c>
      <c r="H261" s="59">
        <f>'Grunddaten Umlage § 4_IST'!D261</f>
        <v>17466.48</v>
      </c>
      <c r="I261" s="59">
        <f>'Grunddaten Umlage § 4_IST'!E261</f>
        <v>6986.5920000000006</v>
      </c>
      <c r="J261" s="61">
        <f>'Grunddaten Umlage § 4_Plan'!J261</f>
        <v>7253.5581436949387</v>
      </c>
      <c r="K261" s="61">
        <f>'Grunddaten Umlage § 4_IST'!J261</f>
        <v>0</v>
      </c>
      <c r="L261" s="74">
        <f t="shared" si="16"/>
        <v>7253.5581436949387</v>
      </c>
      <c r="M261" s="61">
        <f>'Grunddaten Umlage § 4_Plan'!H261</f>
        <v>0</v>
      </c>
      <c r="N261" s="61">
        <f>'Grunddaten Umlage § 4_IST'!H261</f>
        <v>2540.0475515461967</v>
      </c>
      <c r="O261" s="71">
        <f t="shared" si="17"/>
        <v>2540.0475515461967</v>
      </c>
      <c r="P261" s="59">
        <f>'Grunddaten Umlage § 4_Plan'!I261</f>
        <v>0</v>
      </c>
      <c r="Q261" s="59">
        <f>'Grunddaten Umlage § 4_IST'!I261</f>
        <v>0</v>
      </c>
      <c r="R261" s="74">
        <f t="shared" si="18"/>
        <v>0</v>
      </c>
      <c r="S261" s="59" cm="1">
        <f t="array" ref="S261">_xlfn.IFS((F261&gt;0)*AND(I261&gt;0),O261+R261,(F261=0)*AND(I261=0),L261,(F261=0)*AND(I261&gt;0),L261+O261+R261,(F261&gt;0)*AND(I261=0),L261+O261+R261)</f>
        <v>9793.6056952411345</v>
      </c>
      <c r="U261" s="69">
        <f>IF('Grunddaten Umlage § 4_Plan'!D261&gt;0,'Grunddaten Umlage § 4_Plan'!F261,0)</f>
        <v>0</v>
      </c>
      <c r="V261" s="69">
        <f>IF('Grunddaten Umlage § 4_IST'!D261&gt;0,'Grunddaten Umlage § 4_IST'!F261,0)</f>
        <v>14926.432448453803</v>
      </c>
      <c r="W261" s="59">
        <f t="shared" si="19"/>
        <v>14926.432448453803</v>
      </c>
    </row>
    <row r="262" spans="1:23" s="13" customFormat="1" x14ac:dyDescent="0.25">
      <c r="A262" s="57">
        <v>62278</v>
      </c>
      <c r="B262" s="58" t="s">
        <v>266</v>
      </c>
      <c r="C262" s="58" t="s">
        <v>232</v>
      </c>
      <c r="D262" s="59">
        <f>Finanzkraft!H262</f>
        <v>5956279.9199999999</v>
      </c>
      <c r="E262" s="60">
        <f>'landesw Umlage § 4_IST'!E262</f>
        <v>2.8183350010898235E-3</v>
      </c>
      <c r="F262" s="59">
        <f>'Grunddaten Umlage § 4_Plan'!D262</f>
        <v>72621.040200000003</v>
      </c>
      <c r="G262" s="59">
        <f>'Grunddaten Umlage § 4_Plan'!E262</f>
        <v>29048.416080000003</v>
      </c>
      <c r="H262" s="59">
        <f>'Grunddaten Umlage § 4_IST'!D262</f>
        <v>63255.97</v>
      </c>
      <c r="I262" s="59">
        <f>'Grunddaten Umlage § 4_IST'!E262</f>
        <v>25302.388000000003</v>
      </c>
      <c r="J262" s="61">
        <f>'Grunddaten Umlage § 4_Plan'!J262</f>
        <v>0</v>
      </c>
      <c r="K262" s="61">
        <f>'Grunddaten Umlage § 4_IST'!J262</f>
        <v>0</v>
      </c>
      <c r="L262" s="74">
        <f t="shared" si="16"/>
        <v>0</v>
      </c>
      <c r="M262" s="61">
        <f>'Grunddaten Umlage § 4_Plan'!H262</f>
        <v>61035.8943536078</v>
      </c>
      <c r="N262" s="61">
        <f>'Grunddaten Umlage § 4_IST'!H262</f>
        <v>39506.16127255404</v>
      </c>
      <c r="O262" s="71">
        <f t="shared" si="17"/>
        <v>-21529.733081053761</v>
      </c>
      <c r="P262" s="59">
        <f>'Grunddaten Umlage § 4_Plan'!I262</f>
        <v>0</v>
      </c>
      <c r="Q262" s="59">
        <f>'Grunddaten Umlage § 4_IST'!I262</f>
        <v>0</v>
      </c>
      <c r="R262" s="74">
        <f t="shared" si="18"/>
        <v>0</v>
      </c>
      <c r="S262" s="59" cm="1">
        <f t="array" ref="S262">_xlfn.IFS((F262&gt;0)*AND(I262&gt;0),O262+R262,(F262=0)*AND(I262=0),L262,(F262=0)*AND(I262&gt;0),L262+O262+R262,(F262&gt;0)*AND(I262=0),L262+O262+R262)</f>
        <v>-21529.733081053761</v>
      </c>
      <c r="U262" s="69">
        <f>IF('Grunddaten Umlage § 4_Plan'!D262&gt;0,'Grunddaten Umlage § 4_Plan'!F262,0)</f>
        <v>11585.145846392206</v>
      </c>
      <c r="V262" s="69">
        <f>IF('Grunddaten Umlage § 4_IST'!D262&gt;0,'Grunddaten Umlage § 4_IST'!F262,0)</f>
        <v>23749.808727445961</v>
      </c>
      <c r="W262" s="59">
        <f t="shared" si="19"/>
        <v>12164.662881053755</v>
      </c>
    </row>
    <row r="263" spans="1:23" s="13" customFormat="1" x14ac:dyDescent="0.25">
      <c r="A263" s="57">
        <v>62279</v>
      </c>
      <c r="B263" s="58" t="s">
        <v>267</v>
      </c>
      <c r="C263" s="58" t="s">
        <v>232</v>
      </c>
      <c r="D263" s="59">
        <f>Finanzkraft!H263</f>
        <v>1890105.97</v>
      </c>
      <c r="E263" s="60">
        <f>'landesw Umlage § 4_IST'!E263</f>
        <v>8.9434208643099367E-4</v>
      </c>
      <c r="F263" s="59">
        <f>'Grunddaten Umlage § 4_Plan'!D263</f>
        <v>103855.89619999999</v>
      </c>
      <c r="G263" s="59">
        <f>'Grunddaten Umlage § 4_Plan'!E263</f>
        <v>41542.358479999995</v>
      </c>
      <c r="H263" s="59">
        <f>'Grunddaten Umlage § 4_IST'!D263</f>
        <v>55418.81</v>
      </c>
      <c r="I263" s="59">
        <f>'Grunddaten Umlage § 4_IST'!E263</f>
        <v>22167.524000000001</v>
      </c>
      <c r="J263" s="61">
        <f>'Grunddaten Umlage § 4_Plan'!J263</f>
        <v>0</v>
      </c>
      <c r="K263" s="61">
        <f>'Grunddaten Umlage § 4_IST'!J263</f>
        <v>0</v>
      </c>
      <c r="L263" s="74">
        <f t="shared" si="16"/>
        <v>0</v>
      </c>
      <c r="M263" s="61">
        <f>'Grunddaten Umlage § 4_Plan'!H263</f>
        <v>100186.70572121548</v>
      </c>
      <c r="N263" s="61">
        <f>'Grunddaten Umlage § 4_IST'!H263</f>
        <v>47882.284540312787</v>
      </c>
      <c r="O263" s="71">
        <f t="shared" si="17"/>
        <v>-52304.421180902689</v>
      </c>
      <c r="P263" s="59">
        <f>'Grunddaten Umlage § 4_Plan'!I263</f>
        <v>0</v>
      </c>
      <c r="Q263" s="59">
        <f>'Grunddaten Umlage § 4_IST'!I263</f>
        <v>0</v>
      </c>
      <c r="R263" s="74">
        <f t="shared" si="18"/>
        <v>0</v>
      </c>
      <c r="S263" s="59" cm="1">
        <f t="array" ref="S263">_xlfn.IFS((F263&gt;0)*AND(I263&gt;0),O263+R263,(F263=0)*AND(I263=0),L263,(F263=0)*AND(I263&gt;0),L263+O263+R263,(F263&gt;0)*AND(I263=0),L263+O263+R263)</f>
        <v>-52304.421180902689</v>
      </c>
      <c r="U263" s="69">
        <f>IF('Grunddaten Umlage § 4_Plan'!D263&gt;0,'Grunddaten Umlage § 4_Plan'!F263,0)</f>
        <v>3669.1904787845101</v>
      </c>
      <c r="V263" s="69">
        <f>IF('Grunddaten Umlage § 4_IST'!D263&gt;0,'Grunddaten Umlage § 4_IST'!F263,0)</f>
        <v>7536.5254596872128</v>
      </c>
      <c r="W263" s="59">
        <f t="shared" si="19"/>
        <v>3867.3349809027027</v>
      </c>
    </row>
    <row r="264" spans="1:23" s="13" customFormat="1" x14ac:dyDescent="0.25">
      <c r="A264" s="57">
        <v>62311</v>
      </c>
      <c r="B264" s="58" t="s">
        <v>268</v>
      </c>
      <c r="C264" s="58" t="s">
        <v>269</v>
      </c>
      <c r="D264" s="59">
        <f>Finanzkraft!H264</f>
        <v>1777193.07</v>
      </c>
      <c r="E264" s="60">
        <f>'landesw Umlage § 4_IST'!E264</f>
        <v>8.4091505102991827E-4</v>
      </c>
      <c r="F264" s="59">
        <f>'Grunddaten Umlage § 4_Plan'!D264</f>
        <v>0</v>
      </c>
      <c r="G264" s="59">
        <f>'Grunddaten Umlage § 4_Plan'!E264</f>
        <v>0</v>
      </c>
      <c r="H264" s="59">
        <f>'Grunddaten Umlage § 4_IST'!D264</f>
        <v>7712.87</v>
      </c>
      <c r="I264" s="59">
        <f>'Grunddaten Umlage § 4_IST'!E264</f>
        <v>3085.1480000000001</v>
      </c>
      <c r="J264" s="61">
        <f>'Grunddaten Umlage § 4_Plan'!J264</f>
        <v>3464.1416141497371</v>
      </c>
      <c r="K264" s="61">
        <f>'Grunddaten Umlage § 4_IST'!J264</f>
        <v>0</v>
      </c>
      <c r="L264" s="74">
        <f t="shared" si="16"/>
        <v>3464.1416141497371</v>
      </c>
      <c r="M264" s="61">
        <f>'Grunddaten Umlage § 4_Plan'!H264</f>
        <v>0</v>
      </c>
      <c r="N264" s="61">
        <f>'Grunddaten Umlage § 4_IST'!H264</f>
        <v>626.56847435872623</v>
      </c>
      <c r="O264" s="71">
        <f t="shared" si="17"/>
        <v>626.56847435872623</v>
      </c>
      <c r="P264" s="59">
        <f>'Grunddaten Umlage § 4_Plan'!I264</f>
        <v>0</v>
      </c>
      <c r="Q264" s="59">
        <f>'Grunddaten Umlage § 4_IST'!I264</f>
        <v>0</v>
      </c>
      <c r="R264" s="74">
        <f t="shared" si="18"/>
        <v>0</v>
      </c>
      <c r="S264" s="59" cm="1">
        <f t="array" ref="S264">_xlfn.IFS((F264&gt;0)*AND(I264&gt;0),O264+R264,(F264=0)*AND(I264=0),L264,(F264=0)*AND(I264&gt;0),L264+O264+R264,(F264&gt;0)*AND(I264=0),L264+O264+R264)</f>
        <v>4090.7100885084633</v>
      </c>
      <c r="U264" s="69">
        <f>IF('Grunddaten Umlage § 4_Plan'!D264&gt;0,'Grunddaten Umlage § 4_Plan'!F264,0)</f>
        <v>0</v>
      </c>
      <c r="V264" s="69">
        <f>IF('Grunddaten Umlage § 4_IST'!D264&gt;0,'Grunddaten Umlage § 4_IST'!F264,0)</f>
        <v>7086.3015256412737</v>
      </c>
      <c r="W264" s="59">
        <f t="shared" si="19"/>
        <v>7086.3015256412737</v>
      </c>
    </row>
    <row r="265" spans="1:23" s="13" customFormat="1" x14ac:dyDescent="0.25">
      <c r="A265" s="57">
        <v>62314</v>
      </c>
      <c r="B265" s="58" t="s">
        <v>270</v>
      </c>
      <c r="C265" s="58" t="s">
        <v>269</v>
      </c>
      <c r="D265" s="59">
        <f>Finanzkraft!H265</f>
        <v>1569662.3</v>
      </c>
      <c r="E265" s="60">
        <f>'landesw Umlage § 4_IST'!E265</f>
        <v>7.427176458122464E-4</v>
      </c>
      <c r="F265" s="59">
        <f>'Grunddaten Umlage § 4_Plan'!D265</f>
        <v>0</v>
      </c>
      <c r="G265" s="59">
        <f>'Grunddaten Umlage § 4_Plan'!E265</f>
        <v>0</v>
      </c>
      <c r="H265" s="59">
        <f>'Grunddaten Umlage § 4_IST'!D265</f>
        <v>0</v>
      </c>
      <c r="I265" s="59">
        <f>'Grunddaten Umlage § 4_IST'!E265</f>
        <v>0</v>
      </c>
      <c r="J265" s="61">
        <f>'Grunddaten Umlage § 4_Plan'!J265</f>
        <v>3063.8748500018819</v>
      </c>
      <c r="K265" s="61">
        <f>'Grunddaten Umlage § 4_IST'!J265</f>
        <v>6258.80245596028</v>
      </c>
      <c r="L265" s="74">
        <f t="shared" si="16"/>
        <v>-3194.9276059583981</v>
      </c>
      <c r="M265" s="61">
        <f>'Grunddaten Umlage § 4_Plan'!H265</f>
        <v>0</v>
      </c>
      <c r="N265" s="61">
        <f>'Grunddaten Umlage § 4_IST'!H265</f>
        <v>0</v>
      </c>
      <c r="O265" s="71">
        <f t="shared" si="17"/>
        <v>0</v>
      </c>
      <c r="P265" s="59">
        <f>'Grunddaten Umlage § 4_Plan'!I265</f>
        <v>0</v>
      </c>
      <c r="Q265" s="59">
        <f>'Grunddaten Umlage § 4_IST'!I265</f>
        <v>0</v>
      </c>
      <c r="R265" s="74">
        <f t="shared" si="18"/>
        <v>0</v>
      </c>
      <c r="S265" s="59" cm="1">
        <f t="array" ref="S265">_xlfn.IFS((F265&gt;0)*AND(I265&gt;0),O265+R265,(F265=0)*AND(I265=0),L265,(F265=0)*AND(I265&gt;0),L265+O265+R265,(F265&gt;0)*AND(I265=0),L265+O265+R265)</f>
        <v>-3194.9276059583981</v>
      </c>
      <c r="U265" s="69">
        <f>IF('Grunddaten Umlage § 4_Plan'!D265&gt;0,'Grunddaten Umlage § 4_Plan'!F265,0)</f>
        <v>0</v>
      </c>
      <c r="V265" s="69">
        <f>IF('Grunddaten Umlage § 4_IST'!D265&gt;0,'Grunddaten Umlage § 4_IST'!F265,0)</f>
        <v>0</v>
      </c>
      <c r="W265" s="59">
        <f t="shared" si="19"/>
        <v>0</v>
      </c>
    </row>
    <row r="266" spans="1:23" s="13" customFormat="1" x14ac:dyDescent="0.25">
      <c r="A266" s="57">
        <v>62326</v>
      </c>
      <c r="B266" s="58" t="s">
        <v>271</v>
      </c>
      <c r="C266" s="58" t="s">
        <v>269</v>
      </c>
      <c r="D266" s="59">
        <f>Finanzkraft!H266</f>
        <v>2309828.27</v>
      </c>
      <c r="E266" s="60">
        <f>'landesw Umlage § 4_IST'!E266</f>
        <v>1.0929422302650537E-3</v>
      </c>
      <c r="F266" s="59">
        <f>'Grunddaten Umlage § 4_Plan'!D266</f>
        <v>24901.866310000001</v>
      </c>
      <c r="G266" s="59">
        <f>'Grunddaten Umlage § 4_Plan'!E266</f>
        <v>9960.746524000002</v>
      </c>
      <c r="H266" s="59">
        <f>'Grunddaten Umlage § 4_IST'!D266</f>
        <v>30306.476999999999</v>
      </c>
      <c r="I266" s="59">
        <f>'Grunddaten Umlage § 4_IST'!E266</f>
        <v>12122.5908</v>
      </c>
      <c r="J266" s="61">
        <f>'Grunddaten Umlage § 4_Plan'!J266</f>
        <v>0</v>
      </c>
      <c r="K266" s="61">
        <f>'Grunddaten Umlage § 4_IST'!J266</f>
        <v>0</v>
      </c>
      <c r="L266" s="74">
        <f t="shared" si="16"/>
        <v>0</v>
      </c>
      <c r="M266" s="61">
        <f>'Grunddaten Umlage § 4_Plan'!H266</f>
        <v>20404.069990892476</v>
      </c>
      <c r="N266" s="61">
        <f>'Grunddaten Umlage § 4_IST'!H266</f>
        <v>21096.369291404026</v>
      </c>
      <c r="O266" s="71">
        <f t="shared" si="17"/>
        <v>692.29930051154952</v>
      </c>
      <c r="P266" s="59">
        <f>'Grunddaten Umlage § 4_Plan'!I266</f>
        <v>0</v>
      </c>
      <c r="Q266" s="59">
        <f>'Grunddaten Umlage § 4_IST'!I266</f>
        <v>0</v>
      </c>
      <c r="R266" s="74">
        <f t="shared" si="18"/>
        <v>0</v>
      </c>
      <c r="S266" s="59" cm="1">
        <f t="array" ref="S266">_xlfn.IFS((F266&gt;0)*AND(I266&gt;0),O266+R266,(F266=0)*AND(I266=0),L266,(F266=0)*AND(I266&gt;0),L266+O266+R266,(F266&gt;0)*AND(I266=0),L266+O266+R266)</f>
        <v>692.29930051154952</v>
      </c>
      <c r="U266" s="69">
        <f>IF('Grunddaten Umlage § 4_Plan'!D266&gt;0,'Grunddaten Umlage § 4_Plan'!F266,0)</f>
        <v>4497.7963191075251</v>
      </c>
      <c r="V266" s="69">
        <f>IF('Grunddaten Umlage § 4_IST'!D266&gt;0,'Grunddaten Umlage § 4_IST'!F266,0)</f>
        <v>9210.1077085959732</v>
      </c>
      <c r="W266" s="59">
        <f t="shared" si="19"/>
        <v>4712.3113894884482</v>
      </c>
    </row>
    <row r="267" spans="1:23" s="13" customFormat="1" x14ac:dyDescent="0.25">
      <c r="A267" s="57">
        <v>62330</v>
      </c>
      <c r="B267" s="58" t="s">
        <v>272</v>
      </c>
      <c r="C267" s="58" t="s">
        <v>269</v>
      </c>
      <c r="D267" s="59">
        <f>Finanzkraft!H267</f>
        <v>2100301.9699999997</v>
      </c>
      <c r="E267" s="60">
        <f>'landesw Umlage § 4_IST'!E267</f>
        <v>9.9380059943672159E-4</v>
      </c>
      <c r="F267" s="59">
        <f>'Grunddaten Umlage § 4_Plan'!D267</f>
        <v>0</v>
      </c>
      <c r="G267" s="59">
        <f>'Grunddaten Umlage § 4_Plan'!E267</f>
        <v>0</v>
      </c>
      <c r="H267" s="59">
        <f>'Grunddaten Umlage § 4_IST'!D267</f>
        <v>3509.66</v>
      </c>
      <c r="I267" s="59">
        <f>'Grunddaten Umlage § 4_IST'!E267</f>
        <v>1403.864</v>
      </c>
      <c r="J267" s="61">
        <f>'Grunddaten Umlage § 4_Plan'!J267</f>
        <v>4057.210758482428</v>
      </c>
      <c r="K267" s="61">
        <f>'Grunddaten Umlage § 4_IST'!J267</f>
        <v>0</v>
      </c>
      <c r="L267" s="74">
        <f t="shared" si="16"/>
        <v>4057.210758482428</v>
      </c>
      <c r="M267" s="61">
        <f>'Grunddaten Umlage § 4_Plan'!H267</f>
        <v>0</v>
      </c>
      <c r="N267" s="61">
        <f>'Grunddaten Umlage § 4_IST'!H267</f>
        <v>0</v>
      </c>
      <c r="O267" s="71">
        <f t="shared" si="17"/>
        <v>0</v>
      </c>
      <c r="P267" s="59">
        <f>'Grunddaten Umlage § 4_Plan'!I267</f>
        <v>0</v>
      </c>
      <c r="Q267" s="59">
        <f>'Grunddaten Umlage § 4_IST'!I267</f>
        <v>-4864.9917503122888</v>
      </c>
      <c r="R267" s="74">
        <f t="shared" si="18"/>
        <v>-4864.9917503122888</v>
      </c>
      <c r="S267" s="59" cm="1">
        <f t="array" ref="S267">_xlfn.IFS((F267&gt;0)*AND(I267&gt;0),O267+R267,(F267=0)*AND(I267=0),L267,(F267=0)*AND(I267&gt;0),L267+O267+R267,(F267&gt;0)*AND(I267=0),L267+O267+R267)</f>
        <v>-807.7809918298608</v>
      </c>
      <c r="U267" s="69">
        <f>IF('Grunddaten Umlage § 4_Plan'!D267&gt;0,'Grunddaten Umlage § 4_Plan'!F267,0)</f>
        <v>0</v>
      </c>
      <c r="V267" s="69">
        <f>IF('Grunddaten Umlage § 4_IST'!D267&gt;0,'Grunddaten Umlage § 4_IST'!F267,0)</f>
        <v>8374.6517503122886</v>
      </c>
      <c r="W267" s="59">
        <f t="shared" si="19"/>
        <v>8374.6517503122886</v>
      </c>
    </row>
    <row r="268" spans="1:23" s="13" customFormat="1" x14ac:dyDescent="0.25">
      <c r="A268" s="57">
        <v>62332</v>
      </c>
      <c r="B268" s="58" t="s">
        <v>273</v>
      </c>
      <c r="C268" s="58" t="s">
        <v>269</v>
      </c>
      <c r="D268" s="59">
        <f>Finanzkraft!H268</f>
        <v>2003665.68</v>
      </c>
      <c r="E268" s="60">
        <f>'landesw Umlage § 4_IST'!E268</f>
        <v>9.4807517314035876E-4</v>
      </c>
      <c r="F268" s="59">
        <f>'Grunddaten Umlage § 4_Plan'!D268</f>
        <v>20749.30471</v>
      </c>
      <c r="G268" s="59">
        <f>'Grunddaten Umlage § 4_Plan'!E268</f>
        <v>8299.7218840000005</v>
      </c>
      <c r="H268" s="59">
        <f>'Grunddaten Umlage § 4_IST'!D268</f>
        <v>5740</v>
      </c>
      <c r="I268" s="59">
        <f>'Grunddaten Umlage § 4_IST'!E268</f>
        <v>2296</v>
      </c>
      <c r="J268" s="61">
        <f>'Grunddaten Umlage § 4_Plan'!J268</f>
        <v>0</v>
      </c>
      <c r="K268" s="61">
        <f>'Grunddaten Umlage § 4_IST'!J268</f>
        <v>0</v>
      </c>
      <c r="L268" s="74">
        <f t="shared" si="16"/>
        <v>0</v>
      </c>
      <c r="M268" s="61">
        <f>'Grunddaten Umlage § 4_Plan'!H268</f>
        <v>16842.886307729648</v>
      </c>
      <c r="N268" s="61">
        <f>'Grunddaten Umlage § 4_IST'!H268</f>
        <v>0</v>
      </c>
      <c r="O268" s="71">
        <f t="shared" si="17"/>
        <v>-16842.886307729648</v>
      </c>
      <c r="P268" s="59">
        <f>'Grunddaten Umlage § 4_Plan'!I268</f>
        <v>0</v>
      </c>
      <c r="Q268" s="59">
        <f>'Grunddaten Umlage § 4_IST'!I268</f>
        <v>-2249.3284554947422</v>
      </c>
      <c r="R268" s="74">
        <f t="shared" si="18"/>
        <v>-2249.3284554947422</v>
      </c>
      <c r="S268" s="59" cm="1">
        <f t="array" ref="S268">_xlfn.IFS((F268&gt;0)*AND(I268&gt;0),O268+R268,(F268=0)*AND(I268=0),L268,(F268=0)*AND(I268&gt;0),L268+O268+R268,(F268&gt;0)*AND(I268=0),L268+O268+R268)</f>
        <v>-19092.21476322439</v>
      </c>
      <c r="U268" s="69">
        <f>IF('Grunddaten Umlage § 4_Plan'!D268&gt;0,'Grunddaten Umlage § 4_Plan'!F268,0)</f>
        <v>3906.418402270353</v>
      </c>
      <c r="V268" s="69">
        <f>IF('Grunddaten Umlage § 4_IST'!D268&gt;0,'Grunddaten Umlage § 4_IST'!F268,0)</f>
        <v>7989.3284554947422</v>
      </c>
      <c r="W268" s="59">
        <f t="shared" si="19"/>
        <v>4082.9100532243892</v>
      </c>
    </row>
    <row r="269" spans="1:23" s="13" customFormat="1" x14ac:dyDescent="0.25">
      <c r="A269" s="57">
        <v>62335</v>
      </c>
      <c r="B269" s="58" t="s">
        <v>274</v>
      </c>
      <c r="C269" s="58" t="s">
        <v>269</v>
      </c>
      <c r="D269" s="59">
        <f>Finanzkraft!H269</f>
        <v>1670834.2</v>
      </c>
      <c r="E269" s="60">
        <f>'landesw Umlage § 4_IST'!E269</f>
        <v>7.9058918823914418E-4</v>
      </c>
      <c r="F269" s="59">
        <f>'Grunddaten Umlage § 4_Plan'!D269</f>
        <v>0</v>
      </c>
      <c r="G269" s="59">
        <f>'Grunddaten Umlage § 4_Plan'!E269</f>
        <v>0</v>
      </c>
      <c r="H269" s="59">
        <f>'Grunddaten Umlage § 4_IST'!D269</f>
        <v>10033.8182</v>
      </c>
      <c r="I269" s="59">
        <f>'Grunddaten Umlage § 4_IST'!E269</f>
        <v>4013.5272800000002</v>
      </c>
      <c r="J269" s="61">
        <f>'Grunddaten Umlage § 4_Plan'!J269</f>
        <v>3250.6653441480435</v>
      </c>
      <c r="K269" s="61">
        <f>'Grunddaten Umlage § 4_IST'!J269</f>
        <v>0</v>
      </c>
      <c r="L269" s="74">
        <f t="shared" si="16"/>
        <v>3250.6653441480435</v>
      </c>
      <c r="M269" s="61">
        <f>'Grunddaten Umlage § 4_Plan'!H269</f>
        <v>0</v>
      </c>
      <c r="N269" s="61">
        <f>'Grunddaten Umlage § 4_IST'!H269</f>
        <v>3371.6073572840669</v>
      </c>
      <c r="O269" s="71">
        <f t="shared" si="17"/>
        <v>3371.6073572840669</v>
      </c>
      <c r="P269" s="59">
        <f>'Grunddaten Umlage § 4_Plan'!I269</f>
        <v>0</v>
      </c>
      <c r="Q269" s="59">
        <f>'Grunddaten Umlage § 4_IST'!I269</f>
        <v>0</v>
      </c>
      <c r="R269" s="74">
        <f t="shared" si="18"/>
        <v>0</v>
      </c>
      <c r="S269" s="59" cm="1">
        <f t="array" ref="S269">_xlfn.IFS((F269&gt;0)*AND(I269&gt;0),O269+R269,(F269=0)*AND(I269=0),L269,(F269=0)*AND(I269&gt;0),L269+O269+R269,(F269&gt;0)*AND(I269=0),L269+O269+R269)</f>
        <v>6622.2727014321099</v>
      </c>
      <c r="U269" s="69">
        <f>IF('Grunddaten Umlage § 4_Plan'!D269&gt;0,'Grunddaten Umlage § 4_Plan'!F269,0)</f>
        <v>0</v>
      </c>
      <c r="V269" s="69">
        <f>IF('Grunddaten Umlage § 4_IST'!D269&gt;0,'Grunddaten Umlage § 4_IST'!F269,0)</f>
        <v>6662.2108427159328</v>
      </c>
      <c r="W269" s="59">
        <f t="shared" si="19"/>
        <v>6662.2108427159328</v>
      </c>
    </row>
    <row r="270" spans="1:23" s="13" customFormat="1" x14ac:dyDescent="0.25">
      <c r="A270" s="57">
        <v>62343</v>
      </c>
      <c r="B270" s="58" t="s">
        <v>275</v>
      </c>
      <c r="C270" s="58" t="s">
        <v>269</v>
      </c>
      <c r="D270" s="59">
        <f>Finanzkraft!H270</f>
        <v>2038400.44</v>
      </c>
      <c r="E270" s="60">
        <f>'landesw Umlage § 4_IST'!E270</f>
        <v>9.6451063137558129E-4</v>
      </c>
      <c r="F270" s="59">
        <f>'Grunddaten Umlage § 4_Plan'!D270</f>
        <v>0</v>
      </c>
      <c r="G270" s="59">
        <f>'Grunddaten Umlage § 4_Plan'!E270</f>
        <v>0</v>
      </c>
      <c r="H270" s="59">
        <f>'Grunddaten Umlage § 4_IST'!D270</f>
        <v>8165.08</v>
      </c>
      <c r="I270" s="59">
        <f>'Grunddaten Umlage § 4_IST'!E270</f>
        <v>3266.0320000000002</v>
      </c>
      <c r="J270" s="61">
        <f>'Grunddaten Umlage § 4_Plan'!J270</f>
        <v>3979.2517993522329</v>
      </c>
      <c r="K270" s="61">
        <f>'Grunddaten Umlage § 4_IST'!J270</f>
        <v>0</v>
      </c>
      <c r="L270" s="74">
        <f t="shared" si="16"/>
        <v>3979.2517993522329</v>
      </c>
      <c r="M270" s="61">
        <f>'Grunddaten Umlage § 4_Plan'!H270</f>
        <v>0</v>
      </c>
      <c r="N270" s="61">
        <f>'Grunddaten Umlage § 4_IST'!H270</f>
        <v>37.251689348393484</v>
      </c>
      <c r="O270" s="71">
        <f t="shared" si="17"/>
        <v>37.251689348393484</v>
      </c>
      <c r="P270" s="59">
        <f>'Grunddaten Umlage § 4_Plan'!I270</f>
        <v>0</v>
      </c>
      <c r="Q270" s="59">
        <f>'Grunddaten Umlage § 4_IST'!I270</f>
        <v>0</v>
      </c>
      <c r="R270" s="74">
        <f t="shared" si="18"/>
        <v>0</v>
      </c>
      <c r="S270" s="59" cm="1">
        <f t="array" ref="S270">_xlfn.IFS((F270&gt;0)*AND(I270&gt;0),O270+R270,(F270=0)*AND(I270=0),L270,(F270=0)*AND(I270&gt;0),L270+O270+R270,(F270&gt;0)*AND(I270=0),L270+O270+R270)</f>
        <v>4016.5034887006263</v>
      </c>
      <c r="U270" s="69">
        <f>IF('Grunddaten Umlage § 4_Plan'!D270&gt;0,'Grunddaten Umlage § 4_Plan'!F270,0)</f>
        <v>0</v>
      </c>
      <c r="V270" s="69">
        <f>IF('Grunddaten Umlage § 4_IST'!D270&gt;0,'Grunddaten Umlage § 4_IST'!F270,0)</f>
        <v>8127.8283106516064</v>
      </c>
      <c r="W270" s="59">
        <f t="shared" si="19"/>
        <v>8127.8283106516064</v>
      </c>
    </row>
    <row r="271" spans="1:23" s="13" customFormat="1" x14ac:dyDescent="0.25">
      <c r="A271" s="57">
        <v>62368</v>
      </c>
      <c r="B271" s="58" t="s">
        <v>276</v>
      </c>
      <c r="C271" s="58" t="s">
        <v>269</v>
      </c>
      <c r="D271" s="59">
        <f>Finanzkraft!H271</f>
        <v>1571457.56</v>
      </c>
      <c r="E271" s="60">
        <f>'landesw Umlage § 4_IST'!E271</f>
        <v>7.4356710959870597E-4</v>
      </c>
      <c r="F271" s="59">
        <f>'Grunddaten Umlage § 4_Plan'!D271</f>
        <v>0</v>
      </c>
      <c r="G271" s="59">
        <f>'Grunddaten Umlage § 4_Plan'!E271</f>
        <v>0</v>
      </c>
      <c r="H271" s="59">
        <f>'Grunddaten Umlage § 4_IST'!D271</f>
        <v>0</v>
      </c>
      <c r="I271" s="59">
        <f>'Grunddaten Umlage § 4_IST'!E271</f>
        <v>0</v>
      </c>
      <c r="J271" s="61">
        <f>'Grunddaten Umlage § 4_Plan'!J271</f>
        <v>3057.619877211871</v>
      </c>
      <c r="K271" s="61">
        <f>'Grunddaten Umlage § 4_IST'!J271</f>
        <v>6265.9607967684187</v>
      </c>
      <c r="L271" s="74">
        <f t="shared" si="16"/>
        <v>-3208.3409195565478</v>
      </c>
      <c r="M271" s="61">
        <f>'Grunddaten Umlage § 4_Plan'!H271</f>
        <v>0</v>
      </c>
      <c r="N271" s="61">
        <f>'Grunddaten Umlage § 4_IST'!H271</f>
        <v>0</v>
      </c>
      <c r="O271" s="71">
        <f t="shared" si="17"/>
        <v>0</v>
      </c>
      <c r="P271" s="59">
        <f>'Grunddaten Umlage § 4_Plan'!I271</f>
        <v>0</v>
      </c>
      <c r="Q271" s="59">
        <f>'Grunddaten Umlage § 4_IST'!I271</f>
        <v>0</v>
      </c>
      <c r="R271" s="74">
        <f t="shared" si="18"/>
        <v>0</v>
      </c>
      <c r="S271" s="59" cm="1">
        <f t="array" ref="S271">_xlfn.IFS((F271&gt;0)*AND(I271&gt;0),O271+R271,(F271=0)*AND(I271=0),L271,(F271=0)*AND(I271&gt;0),L271+O271+R271,(F271&gt;0)*AND(I271=0),L271+O271+R271)</f>
        <v>-3208.3409195565478</v>
      </c>
      <c r="U271" s="69">
        <f>IF('Grunddaten Umlage § 4_Plan'!D271&gt;0,'Grunddaten Umlage § 4_Plan'!F271,0)</f>
        <v>0</v>
      </c>
      <c r="V271" s="69">
        <f>IF('Grunddaten Umlage § 4_IST'!D271&gt;0,'Grunddaten Umlage § 4_IST'!F271,0)</f>
        <v>0</v>
      </c>
      <c r="W271" s="59">
        <f t="shared" si="19"/>
        <v>0</v>
      </c>
    </row>
    <row r="272" spans="1:23" s="13" customFormat="1" x14ac:dyDescent="0.25">
      <c r="A272" s="57">
        <v>62372</v>
      </c>
      <c r="B272" s="58" t="s">
        <v>277</v>
      </c>
      <c r="C272" s="58" t="s">
        <v>269</v>
      </c>
      <c r="D272" s="59">
        <f>Finanzkraft!H272</f>
        <v>1536888.31</v>
      </c>
      <c r="E272" s="60">
        <f>'landesw Umlage § 4_IST'!E272</f>
        <v>7.2720996578662931E-4</v>
      </c>
      <c r="F272" s="59">
        <f>'Grunddaten Umlage § 4_Plan'!D272</f>
        <v>0</v>
      </c>
      <c r="G272" s="59">
        <f>'Grunddaten Umlage § 4_Plan'!E272</f>
        <v>0</v>
      </c>
      <c r="H272" s="59">
        <f>'Grunddaten Umlage § 4_IST'!D272</f>
        <v>0</v>
      </c>
      <c r="I272" s="59">
        <f>'Grunddaten Umlage § 4_IST'!E272</f>
        <v>0</v>
      </c>
      <c r="J272" s="61">
        <f>'Grunddaten Umlage § 4_Plan'!J272</f>
        <v>2997.0842664182846</v>
      </c>
      <c r="K272" s="61">
        <f>'Grunddaten Umlage § 4_IST'!J272</f>
        <v>6128.1208889100817</v>
      </c>
      <c r="L272" s="74">
        <f t="shared" si="16"/>
        <v>-3131.0366224917971</v>
      </c>
      <c r="M272" s="61">
        <f>'Grunddaten Umlage § 4_Plan'!H272</f>
        <v>0</v>
      </c>
      <c r="N272" s="61">
        <f>'Grunddaten Umlage § 4_IST'!H272</f>
        <v>0</v>
      </c>
      <c r="O272" s="71">
        <f t="shared" si="17"/>
        <v>0</v>
      </c>
      <c r="P272" s="59">
        <f>'Grunddaten Umlage § 4_Plan'!I272</f>
        <v>0</v>
      </c>
      <c r="Q272" s="59">
        <f>'Grunddaten Umlage § 4_IST'!I272</f>
        <v>0</v>
      </c>
      <c r="R272" s="74">
        <f t="shared" si="18"/>
        <v>0</v>
      </c>
      <c r="S272" s="59" cm="1">
        <f t="array" ref="S272">_xlfn.IFS((F272&gt;0)*AND(I272&gt;0),O272+R272,(F272=0)*AND(I272=0),L272,(F272=0)*AND(I272&gt;0),L272+O272+R272,(F272&gt;0)*AND(I272=0),L272+O272+R272)</f>
        <v>-3131.0366224917971</v>
      </c>
      <c r="U272" s="69">
        <f>IF('Grunddaten Umlage § 4_Plan'!D272&gt;0,'Grunddaten Umlage § 4_Plan'!F272,0)</f>
        <v>0</v>
      </c>
      <c r="V272" s="69">
        <f>IF('Grunddaten Umlage § 4_IST'!D272&gt;0,'Grunddaten Umlage § 4_IST'!F272,0)</f>
        <v>0</v>
      </c>
      <c r="W272" s="59">
        <f t="shared" si="19"/>
        <v>0</v>
      </c>
    </row>
    <row r="273" spans="1:23" s="13" customFormat="1" x14ac:dyDescent="0.25">
      <c r="A273" s="57">
        <v>62375</v>
      </c>
      <c r="B273" s="58" t="s">
        <v>278</v>
      </c>
      <c r="C273" s="58" t="s">
        <v>269</v>
      </c>
      <c r="D273" s="59">
        <f>Finanzkraft!H273</f>
        <v>8177708.2800000003</v>
      </c>
      <c r="E273" s="60">
        <f>'landesw Umlage § 4_IST'!E273</f>
        <v>3.8694490157920687E-3</v>
      </c>
      <c r="F273" s="59">
        <f>'Grunddaten Umlage § 4_Plan'!D273</f>
        <v>99520.273709999994</v>
      </c>
      <c r="G273" s="59">
        <f>'Grunddaten Umlage § 4_Plan'!E273</f>
        <v>39808.109484000001</v>
      </c>
      <c r="H273" s="59">
        <f>'Grunddaten Umlage § 4_IST'!D273</f>
        <v>63874.262500000004</v>
      </c>
      <c r="I273" s="59">
        <f>'Grunddaten Umlage § 4_IST'!E273</f>
        <v>25549.705000000002</v>
      </c>
      <c r="J273" s="61">
        <f>'Grunddaten Umlage § 4_Plan'!J273</f>
        <v>0</v>
      </c>
      <c r="K273" s="61">
        <f>'Grunddaten Umlage § 4_IST'!J273</f>
        <v>0</v>
      </c>
      <c r="L273" s="74">
        <f t="shared" si="16"/>
        <v>0</v>
      </c>
      <c r="M273" s="61">
        <f>'Grunddaten Umlage § 4_Plan'!H273</f>
        <v>83575.655358643009</v>
      </c>
      <c r="N273" s="61">
        <f>'Grunddaten Umlage § 4_IST'!H273</f>
        <v>31266.827979217593</v>
      </c>
      <c r="O273" s="71">
        <f t="shared" si="17"/>
        <v>-52308.82737942542</v>
      </c>
      <c r="P273" s="59">
        <f>'Grunddaten Umlage § 4_Plan'!I273</f>
        <v>0</v>
      </c>
      <c r="Q273" s="59">
        <f>'Grunddaten Umlage § 4_IST'!I273</f>
        <v>0</v>
      </c>
      <c r="R273" s="74">
        <f t="shared" si="18"/>
        <v>0</v>
      </c>
      <c r="S273" s="59" cm="1">
        <f t="array" ref="S273">_xlfn.IFS((F273&gt;0)*AND(I273&gt;0),O273+R273,(F273=0)*AND(I273=0),L273,(F273=0)*AND(I273&gt;0),L273+O273+R273,(F273&gt;0)*AND(I273=0),L273+O273+R273)</f>
        <v>-52308.82737942542</v>
      </c>
      <c r="U273" s="69">
        <f>IF('Grunddaten Umlage § 4_Plan'!D273&gt;0,'Grunddaten Umlage § 4_Plan'!F273,0)</f>
        <v>15944.618351356992</v>
      </c>
      <c r="V273" s="69">
        <f>IF('Grunddaten Umlage § 4_IST'!D273&gt;0,'Grunddaten Umlage § 4_IST'!F273,0)</f>
        <v>32607.434520782412</v>
      </c>
      <c r="W273" s="59">
        <f t="shared" si="19"/>
        <v>16662.81616942542</v>
      </c>
    </row>
    <row r="274" spans="1:23" s="13" customFormat="1" x14ac:dyDescent="0.25">
      <c r="A274" s="57">
        <v>62376</v>
      </c>
      <c r="B274" s="58" t="s">
        <v>279</v>
      </c>
      <c r="C274" s="58" t="s">
        <v>269</v>
      </c>
      <c r="D274" s="59">
        <f>Finanzkraft!H274</f>
        <v>5992192.6500000004</v>
      </c>
      <c r="E274" s="60">
        <f>'landesw Umlage § 4_IST'!E274</f>
        <v>2.835327839791684E-3</v>
      </c>
      <c r="F274" s="59">
        <f>'Grunddaten Umlage § 4_Plan'!D274</f>
        <v>47009.844599999997</v>
      </c>
      <c r="G274" s="59">
        <f>'Grunddaten Umlage § 4_Plan'!E274</f>
        <v>18803.937839999999</v>
      </c>
      <c r="H274" s="59">
        <f>'Grunddaten Umlage § 4_IST'!D274</f>
        <v>142213.66310999999</v>
      </c>
      <c r="I274" s="59">
        <f>'Grunddaten Umlage § 4_IST'!E274</f>
        <v>56885.465243999999</v>
      </c>
      <c r="J274" s="61">
        <f>'Grunddaten Umlage § 4_Plan'!J274</f>
        <v>0</v>
      </c>
      <c r="K274" s="61">
        <f>'Grunddaten Umlage § 4_IST'!J274</f>
        <v>0</v>
      </c>
      <c r="L274" s="74">
        <f t="shared" si="16"/>
        <v>0</v>
      </c>
      <c r="M274" s="61">
        <f>'Grunddaten Umlage § 4_Plan'!H274</f>
        <v>35273.707236880597</v>
      </c>
      <c r="N274" s="61">
        <f>'Grunddaten Umlage § 4_IST'!H274</f>
        <v>118320.65754160026</v>
      </c>
      <c r="O274" s="71">
        <f t="shared" si="17"/>
        <v>83046.950304719663</v>
      </c>
      <c r="P274" s="59">
        <f>'Grunddaten Umlage § 4_Plan'!I274</f>
        <v>0</v>
      </c>
      <c r="Q274" s="59">
        <f>'Grunddaten Umlage § 4_IST'!I274</f>
        <v>0</v>
      </c>
      <c r="R274" s="74">
        <f t="shared" si="18"/>
        <v>0</v>
      </c>
      <c r="S274" s="59" cm="1">
        <f t="array" ref="S274">_xlfn.IFS((F274&gt;0)*AND(I274&gt;0),O274+R274,(F274=0)*AND(I274=0),L274,(F274=0)*AND(I274&gt;0),L274+O274+R274,(F274&gt;0)*AND(I274=0),L274+O274+R274)</f>
        <v>83046.950304719663</v>
      </c>
      <c r="U274" s="69">
        <f>IF('Grunddaten Umlage § 4_Plan'!D274&gt;0,'Grunddaten Umlage § 4_Plan'!F274,0)</f>
        <v>11736.1373631194</v>
      </c>
      <c r="V274" s="69">
        <f>IF('Grunddaten Umlage § 4_IST'!D274&gt;0,'Grunddaten Umlage § 4_IST'!F274,0)</f>
        <v>23893.005568399738</v>
      </c>
      <c r="W274" s="59">
        <f t="shared" si="19"/>
        <v>12156.868205280338</v>
      </c>
    </row>
    <row r="275" spans="1:23" s="13" customFormat="1" x14ac:dyDescent="0.25">
      <c r="A275" s="57">
        <v>62377</v>
      </c>
      <c r="B275" s="58" t="s">
        <v>280</v>
      </c>
      <c r="C275" s="58" t="s">
        <v>269</v>
      </c>
      <c r="D275" s="59">
        <f>Finanzkraft!H275</f>
        <v>2679395.4</v>
      </c>
      <c r="E275" s="60">
        <f>'landesw Umlage § 4_IST'!E275</f>
        <v>1.2678104352051788E-3</v>
      </c>
      <c r="F275" s="59">
        <f>'Grunddaten Umlage § 4_Plan'!D275</f>
        <v>30070.187239999999</v>
      </c>
      <c r="G275" s="59">
        <f>'Grunddaten Umlage § 4_Plan'!E275</f>
        <v>12028.074896</v>
      </c>
      <c r="H275" s="59">
        <f>'Grunddaten Umlage § 4_IST'!D275</f>
        <v>53737.49</v>
      </c>
      <c r="I275" s="59">
        <f>'Grunddaten Umlage § 4_IST'!E275</f>
        <v>21494.995999999999</v>
      </c>
      <c r="J275" s="61">
        <f>'Grunddaten Umlage § 4_Plan'!J275</f>
        <v>0</v>
      </c>
      <c r="K275" s="61">
        <f>'Grunddaten Umlage § 4_IST'!J275</f>
        <v>0</v>
      </c>
      <c r="L275" s="74">
        <f t="shared" si="16"/>
        <v>0</v>
      </c>
      <c r="M275" s="61">
        <f>'Grunddaten Umlage § 4_Plan'!H275</f>
        <v>24860.023857706517</v>
      </c>
      <c r="N275" s="61">
        <f>'Grunddaten Umlage § 4_IST'!H275</f>
        <v>43053.78656263728</v>
      </c>
      <c r="O275" s="71">
        <f t="shared" si="17"/>
        <v>18193.762704930763</v>
      </c>
      <c r="P275" s="59">
        <f>'Grunddaten Umlage § 4_Plan'!I275</f>
        <v>0</v>
      </c>
      <c r="Q275" s="59">
        <f>'Grunddaten Umlage § 4_IST'!I275</f>
        <v>0</v>
      </c>
      <c r="R275" s="74">
        <f t="shared" si="18"/>
        <v>0</v>
      </c>
      <c r="S275" s="59" cm="1">
        <f t="array" ref="S275">_xlfn.IFS((F275&gt;0)*AND(I275&gt;0),O275+R275,(F275=0)*AND(I275=0),L275,(F275=0)*AND(I275&gt;0),L275+O275+R275,(F275&gt;0)*AND(I275=0),L275+O275+R275)</f>
        <v>18193.762704930763</v>
      </c>
      <c r="U275" s="69">
        <f>IF('Grunddaten Umlage § 4_Plan'!D275&gt;0,'Grunddaten Umlage § 4_Plan'!F275,0)</f>
        <v>5210.1633822934809</v>
      </c>
      <c r="V275" s="69">
        <f>IF('Grunddaten Umlage § 4_IST'!D275&gt;0,'Grunddaten Umlage § 4_IST'!F275,0)</f>
        <v>10683.703437362721</v>
      </c>
      <c r="W275" s="59">
        <f t="shared" si="19"/>
        <v>5473.5400550692402</v>
      </c>
    </row>
    <row r="276" spans="1:23" s="13" customFormat="1" x14ac:dyDescent="0.25">
      <c r="A276" s="57">
        <v>62378</v>
      </c>
      <c r="B276" s="58" t="s">
        <v>281</v>
      </c>
      <c r="C276" s="58" t="s">
        <v>269</v>
      </c>
      <c r="D276" s="59">
        <f>Finanzkraft!H276</f>
        <v>9882588.1300000008</v>
      </c>
      <c r="E276" s="60">
        <f>'landesw Umlage § 4_IST'!E276</f>
        <v>4.6761475958527199E-3</v>
      </c>
      <c r="F276" s="59">
        <f>'Grunddaten Umlage § 4_Plan'!D276</f>
        <v>0</v>
      </c>
      <c r="G276" s="59">
        <f>'Grunddaten Umlage § 4_Plan'!E276</f>
        <v>0</v>
      </c>
      <c r="H276" s="59">
        <f>'Grunddaten Umlage § 4_IST'!D276</f>
        <v>60854.64</v>
      </c>
      <c r="I276" s="59">
        <f>'Grunddaten Umlage § 4_IST'!E276</f>
        <v>24341.856</v>
      </c>
      <c r="J276" s="61">
        <f>'Grunddaten Umlage § 4_Plan'!J276</f>
        <v>19202.777711681545</v>
      </c>
      <c r="K276" s="61">
        <f>'Grunddaten Umlage § 4_IST'!J276</f>
        <v>0</v>
      </c>
      <c r="L276" s="74">
        <f t="shared" si="16"/>
        <v>19202.777711681545</v>
      </c>
      <c r="M276" s="61">
        <f>'Grunddaten Umlage § 4_Plan'!H276</f>
        <v>0</v>
      </c>
      <c r="N276" s="61">
        <f>'Grunddaten Umlage § 4_IST'!H276</f>
        <v>21449.242508266958</v>
      </c>
      <c r="O276" s="71">
        <f t="shared" si="17"/>
        <v>21449.242508266958</v>
      </c>
      <c r="P276" s="59">
        <f>'Grunddaten Umlage § 4_Plan'!I276</f>
        <v>0</v>
      </c>
      <c r="Q276" s="59">
        <f>'Grunddaten Umlage § 4_IST'!I276</f>
        <v>0</v>
      </c>
      <c r="R276" s="74">
        <f t="shared" si="18"/>
        <v>0</v>
      </c>
      <c r="S276" s="59" cm="1">
        <f t="array" ref="S276">_xlfn.IFS((F276&gt;0)*AND(I276&gt;0),O276+R276,(F276=0)*AND(I276=0),L276,(F276=0)*AND(I276&gt;0),L276+O276+R276,(F276&gt;0)*AND(I276=0),L276+O276+R276)</f>
        <v>40652.020219948507</v>
      </c>
      <c r="U276" s="69">
        <f>IF('Grunddaten Umlage § 4_Plan'!D276&gt;0,'Grunddaten Umlage § 4_Plan'!F276,0)</f>
        <v>0</v>
      </c>
      <c r="V276" s="69">
        <f>IF('Grunddaten Umlage § 4_IST'!D276&gt;0,'Grunddaten Umlage § 4_IST'!F276,0)</f>
        <v>39405.397491733042</v>
      </c>
      <c r="W276" s="59">
        <f t="shared" si="19"/>
        <v>39405.397491733042</v>
      </c>
    </row>
    <row r="277" spans="1:23" s="13" customFormat="1" x14ac:dyDescent="0.25">
      <c r="A277" s="57">
        <v>62379</v>
      </c>
      <c r="B277" s="58" t="s">
        <v>282</v>
      </c>
      <c r="C277" s="58" t="s">
        <v>269</v>
      </c>
      <c r="D277" s="59">
        <f>Finanzkraft!H277</f>
        <v>21762472.510000002</v>
      </c>
      <c r="E277" s="60">
        <f>'landesw Umlage § 4_IST'!E277</f>
        <v>1.0297356539480454E-2</v>
      </c>
      <c r="F277" s="59">
        <f>'Grunddaten Umlage § 4_Plan'!D277</f>
        <v>54063.240810000003</v>
      </c>
      <c r="G277" s="59">
        <f>'Grunddaten Umlage § 4_Plan'!E277</f>
        <v>21625.296324000003</v>
      </c>
      <c r="H277" s="59">
        <f>'Grunddaten Umlage § 4_IST'!D277</f>
        <v>301654.36924000003</v>
      </c>
      <c r="I277" s="59">
        <f>'Grunddaten Umlage § 4_IST'!E277</f>
        <v>120661.74769600002</v>
      </c>
      <c r="J277" s="61">
        <f>'Grunddaten Umlage § 4_Plan'!J277</f>
        <v>0</v>
      </c>
      <c r="K277" s="61">
        <f>'Grunddaten Umlage § 4_IST'!J277</f>
        <v>0</v>
      </c>
      <c r="L277" s="74">
        <f t="shared" si="16"/>
        <v>0</v>
      </c>
      <c r="M277" s="61">
        <f>'Grunddaten Umlage § 4_Plan'!H277</f>
        <v>11862.043694829394</v>
      </c>
      <c r="N277" s="61">
        <f>'Grunddaten Umlage § 4_IST'!H277</f>
        <v>214879.64298623442</v>
      </c>
      <c r="O277" s="71">
        <f t="shared" si="17"/>
        <v>203017.59929140503</v>
      </c>
      <c r="P277" s="59">
        <f>'Grunddaten Umlage § 4_Plan'!I277</f>
        <v>0</v>
      </c>
      <c r="Q277" s="59">
        <f>'Grunddaten Umlage § 4_IST'!I277</f>
        <v>0</v>
      </c>
      <c r="R277" s="74">
        <f t="shared" si="18"/>
        <v>0</v>
      </c>
      <c r="S277" s="59" cm="1">
        <f t="array" ref="S277">_xlfn.IFS((F277&gt;0)*AND(I277&gt;0),O277+R277,(F277=0)*AND(I277=0),L277,(F277=0)*AND(I277&gt;0),L277+O277+R277,(F277&gt;0)*AND(I277=0),L277+O277+R277)</f>
        <v>203017.59929140503</v>
      </c>
      <c r="U277" s="69">
        <f>IF('Grunddaten Umlage § 4_Plan'!D277&gt;0,'Grunddaten Umlage § 4_Plan'!F277,0)</f>
        <v>42201.197115170609</v>
      </c>
      <c r="V277" s="69">
        <f>IF('Grunddaten Umlage § 4_IST'!D277&gt;0,'Grunddaten Umlage § 4_IST'!F277,0)</f>
        <v>86774.726253765606</v>
      </c>
      <c r="W277" s="59">
        <f t="shared" si="19"/>
        <v>44573.529138594997</v>
      </c>
    </row>
    <row r="278" spans="1:23" s="13" customFormat="1" x14ac:dyDescent="0.25">
      <c r="A278" s="57">
        <v>62380</v>
      </c>
      <c r="B278" s="58" t="s">
        <v>283</v>
      </c>
      <c r="C278" s="58" t="s">
        <v>269</v>
      </c>
      <c r="D278" s="59">
        <f>Finanzkraft!H278</f>
        <v>7801486.7400000002</v>
      </c>
      <c r="E278" s="60">
        <f>'landesw Umlage § 4_IST'!E278</f>
        <v>3.691432141402808E-3</v>
      </c>
      <c r="F278" s="59">
        <f>'Grunddaten Umlage § 4_Plan'!D278</f>
        <v>0</v>
      </c>
      <c r="G278" s="59">
        <f>'Grunddaten Umlage § 4_Plan'!E278</f>
        <v>0</v>
      </c>
      <c r="H278" s="59">
        <f>'Grunddaten Umlage § 4_IST'!D278</f>
        <v>84346.658209999994</v>
      </c>
      <c r="I278" s="59">
        <f>'Grunddaten Umlage § 4_IST'!E278</f>
        <v>33738.663284000002</v>
      </c>
      <c r="J278" s="61">
        <f>'Grunddaten Umlage § 4_Plan'!J278</f>
        <v>15317.84486209705</v>
      </c>
      <c r="K278" s="61">
        <f>'Grunddaten Umlage § 4_IST'!J278</f>
        <v>0</v>
      </c>
      <c r="L278" s="74">
        <f t="shared" si="16"/>
        <v>15317.84486209705</v>
      </c>
      <c r="M278" s="61">
        <f>'Grunddaten Umlage § 4_Plan'!H278</f>
        <v>0</v>
      </c>
      <c r="N278" s="61">
        <f>'Grunddaten Umlage § 4_IST'!H278</f>
        <v>53239.352919904435</v>
      </c>
      <c r="O278" s="71">
        <f t="shared" si="17"/>
        <v>53239.352919904435</v>
      </c>
      <c r="P278" s="59">
        <f>'Grunddaten Umlage § 4_Plan'!I278</f>
        <v>0</v>
      </c>
      <c r="Q278" s="59">
        <f>'Grunddaten Umlage § 4_IST'!I278</f>
        <v>0</v>
      </c>
      <c r="R278" s="74">
        <f t="shared" si="18"/>
        <v>0</v>
      </c>
      <c r="S278" s="59" cm="1">
        <f t="array" ref="S278">_xlfn.IFS((F278&gt;0)*AND(I278&gt;0),O278+R278,(F278=0)*AND(I278=0),L278,(F278=0)*AND(I278&gt;0),L278+O278+R278,(F278&gt;0)*AND(I278=0),L278+O278+R278)</f>
        <v>68557.197782001487</v>
      </c>
      <c r="U278" s="69">
        <f>IF('Grunddaten Umlage § 4_Plan'!D278&gt;0,'Grunddaten Umlage § 4_Plan'!F278,0)</f>
        <v>0</v>
      </c>
      <c r="V278" s="69">
        <f>IF('Grunddaten Umlage § 4_IST'!D278&gt;0,'Grunddaten Umlage § 4_IST'!F278,0)</f>
        <v>31107.305290095559</v>
      </c>
      <c r="W278" s="59">
        <f t="shared" si="19"/>
        <v>31107.305290095559</v>
      </c>
    </row>
    <row r="279" spans="1:23" s="13" customFormat="1" x14ac:dyDescent="0.25">
      <c r="A279" s="57">
        <v>62381</v>
      </c>
      <c r="B279" s="58" t="s">
        <v>284</v>
      </c>
      <c r="C279" s="58" t="s">
        <v>269</v>
      </c>
      <c r="D279" s="59">
        <f>Finanzkraft!H279</f>
        <v>4387612.4800000004</v>
      </c>
      <c r="E279" s="60">
        <f>'landesw Umlage § 4_IST'!E279</f>
        <v>2.0760880935230667E-3</v>
      </c>
      <c r="F279" s="59">
        <f>'Grunddaten Umlage § 4_Plan'!D279</f>
        <v>17595.599999999999</v>
      </c>
      <c r="G279" s="59">
        <f>'Grunddaten Umlage § 4_Plan'!E279</f>
        <v>7038.24</v>
      </c>
      <c r="H279" s="59">
        <f>'Grunddaten Umlage § 4_IST'!D279</f>
        <v>94205.266799999983</v>
      </c>
      <c r="I279" s="59">
        <f>'Grunddaten Umlage § 4_IST'!E279</f>
        <v>37682.106719999996</v>
      </c>
      <c r="J279" s="61">
        <f>'Grunddaten Umlage § 4_Plan'!J279</f>
        <v>0</v>
      </c>
      <c r="K279" s="61">
        <f>'Grunddaten Umlage § 4_IST'!J279</f>
        <v>0</v>
      </c>
      <c r="L279" s="74">
        <f t="shared" si="16"/>
        <v>0</v>
      </c>
      <c r="M279" s="61">
        <f>'Grunddaten Umlage § 4_Plan'!H279</f>
        <v>8885.2643012801036</v>
      </c>
      <c r="N279" s="61">
        <f>'Grunddaten Umlage § 4_IST'!H279</f>
        <v>76710.293667482256</v>
      </c>
      <c r="O279" s="71">
        <f t="shared" si="17"/>
        <v>67825.029366202158</v>
      </c>
      <c r="P279" s="59">
        <f>'Grunddaten Umlage § 4_Plan'!I279</f>
        <v>0</v>
      </c>
      <c r="Q279" s="59">
        <f>'Grunddaten Umlage § 4_IST'!I279</f>
        <v>0</v>
      </c>
      <c r="R279" s="74">
        <f t="shared" si="18"/>
        <v>0</v>
      </c>
      <c r="S279" s="59" cm="1">
        <f t="array" ref="S279">_xlfn.IFS((F279&gt;0)*AND(I279&gt;0),O279+R279,(F279=0)*AND(I279=0),L279,(F279=0)*AND(I279&gt;0),L279+O279+R279,(F279&gt;0)*AND(I279=0),L279+O279+R279)</f>
        <v>67825.029366202158</v>
      </c>
      <c r="U279" s="69">
        <f>IF('Grunddaten Umlage § 4_Plan'!D279&gt;0,'Grunddaten Umlage § 4_Plan'!F279,0)</f>
        <v>8710.3356987198949</v>
      </c>
      <c r="V279" s="69">
        <f>IF('Grunddaten Umlage § 4_IST'!D279&gt;0,'Grunddaten Umlage § 4_IST'!F279,0)</f>
        <v>17494.973132517724</v>
      </c>
      <c r="W279" s="59">
        <f t="shared" si="19"/>
        <v>8784.6374337978286</v>
      </c>
    </row>
    <row r="280" spans="1:23" s="13" customFormat="1" x14ac:dyDescent="0.25">
      <c r="A280" s="57">
        <v>62382</v>
      </c>
      <c r="B280" s="58" t="s">
        <v>285</v>
      </c>
      <c r="C280" s="58" t="s">
        <v>269</v>
      </c>
      <c r="D280" s="59">
        <f>Finanzkraft!H280</f>
        <v>6508848.7599999998</v>
      </c>
      <c r="E280" s="60">
        <f>'landesw Umlage § 4_IST'!E280</f>
        <v>3.0797941875619736E-3</v>
      </c>
      <c r="F280" s="59">
        <f>'Grunddaten Umlage § 4_Plan'!D280</f>
        <v>30995.209260000003</v>
      </c>
      <c r="G280" s="59">
        <f>'Grunddaten Umlage § 4_Plan'!E280</f>
        <v>12398.083704000002</v>
      </c>
      <c r="H280" s="59">
        <f>'Grunddaten Umlage § 4_IST'!D280</f>
        <v>130622.19500000001</v>
      </c>
      <c r="I280" s="59">
        <f>'Grunddaten Umlage § 4_IST'!E280</f>
        <v>52248.878000000004</v>
      </c>
      <c r="J280" s="61">
        <f>'Grunddaten Umlage § 4_Plan'!J280</f>
        <v>0</v>
      </c>
      <c r="K280" s="61">
        <f>'Grunddaten Umlage § 4_IST'!J280</f>
        <v>0</v>
      </c>
      <c r="L280" s="74">
        <f t="shared" si="16"/>
        <v>0</v>
      </c>
      <c r="M280" s="61">
        <f>'Grunddaten Umlage § 4_Plan'!H280</f>
        <v>18203.027482850837</v>
      </c>
      <c r="N280" s="61">
        <f>'Grunddaten Umlage § 4_IST'!H280</f>
        <v>104669.09756970432</v>
      </c>
      <c r="O280" s="71">
        <f t="shared" si="17"/>
        <v>86466.070086853477</v>
      </c>
      <c r="P280" s="59">
        <f>'Grunddaten Umlage § 4_Plan'!I280</f>
        <v>0</v>
      </c>
      <c r="Q280" s="59">
        <f>'Grunddaten Umlage § 4_IST'!I280</f>
        <v>0</v>
      </c>
      <c r="R280" s="74">
        <f t="shared" si="18"/>
        <v>0</v>
      </c>
      <c r="S280" s="59" cm="1">
        <f t="array" ref="S280">_xlfn.IFS((F280&gt;0)*AND(I280&gt;0),O280+R280,(F280=0)*AND(I280=0),L280,(F280=0)*AND(I280&gt;0),L280+O280+R280,(F280&gt;0)*AND(I280=0),L280+O280+R280)</f>
        <v>86466.070086853477</v>
      </c>
      <c r="U280" s="69">
        <f>IF('Grunddaten Umlage § 4_Plan'!D280&gt;0,'Grunddaten Umlage § 4_Plan'!F280,0)</f>
        <v>12792.181777149166</v>
      </c>
      <c r="V280" s="69">
        <f>IF('Grunddaten Umlage § 4_IST'!D280&gt;0,'Grunddaten Umlage § 4_IST'!F280,0)</f>
        <v>25953.097430295689</v>
      </c>
      <c r="W280" s="59">
        <f t="shared" si="19"/>
        <v>13160.915653146523</v>
      </c>
    </row>
    <row r="281" spans="1:23" s="13" customFormat="1" x14ac:dyDescent="0.25">
      <c r="A281" s="57">
        <v>62383</v>
      </c>
      <c r="B281" s="58" t="s">
        <v>286</v>
      </c>
      <c r="C281" s="58" t="s">
        <v>269</v>
      </c>
      <c r="D281" s="59">
        <f>Finanzkraft!H281</f>
        <v>4841149.4400000004</v>
      </c>
      <c r="E281" s="60">
        <f>'landesw Umlage § 4_IST'!E281</f>
        <v>2.2906883315615563E-3</v>
      </c>
      <c r="F281" s="59">
        <f>'Grunddaten Umlage § 4_Plan'!D281</f>
        <v>27877.268940000002</v>
      </c>
      <c r="G281" s="59">
        <f>'Grunddaten Umlage § 4_Plan'!E281</f>
        <v>11150.907576000001</v>
      </c>
      <c r="H281" s="59">
        <f>'Grunddaten Umlage § 4_IST'!D281</f>
        <v>133541.95739999998</v>
      </c>
      <c r="I281" s="59">
        <f>'Grunddaten Umlage § 4_IST'!E281</f>
        <v>53416.782959999997</v>
      </c>
      <c r="J281" s="61">
        <f>'Grunddaten Umlage § 4_Plan'!J281</f>
        <v>0</v>
      </c>
      <c r="K281" s="61">
        <f>'Grunddaten Umlage § 4_IST'!J281</f>
        <v>0</v>
      </c>
      <c r="L281" s="74">
        <f t="shared" si="16"/>
        <v>0</v>
      </c>
      <c r="M281" s="61">
        <f>'Grunddaten Umlage § 4_Plan'!H281</f>
        <v>18481.264297973103</v>
      </c>
      <c r="N281" s="61">
        <f>'Grunddaten Umlage § 4_IST'!H281</f>
        <v>114238.57092971097</v>
      </c>
      <c r="O281" s="71">
        <f t="shared" si="17"/>
        <v>95757.306631737869</v>
      </c>
      <c r="P281" s="59">
        <f>'Grunddaten Umlage § 4_Plan'!I281</f>
        <v>0</v>
      </c>
      <c r="Q281" s="59">
        <f>'Grunddaten Umlage § 4_IST'!I281</f>
        <v>0</v>
      </c>
      <c r="R281" s="74">
        <f t="shared" si="18"/>
        <v>0</v>
      </c>
      <c r="S281" s="59" cm="1">
        <f t="array" ref="S281">_xlfn.IFS((F281&gt;0)*AND(I281&gt;0),O281+R281,(F281=0)*AND(I281=0),L281,(F281=0)*AND(I281&gt;0),L281+O281+R281,(F281&gt;0)*AND(I281=0),L281+O281+R281)</f>
        <v>95757.306631737869</v>
      </c>
      <c r="U281" s="69">
        <f>IF('Grunddaten Umlage § 4_Plan'!D281&gt;0,'Grunddaten Umlage § 4_Plan'!F281,0)</f>
        <v>9396.0046420269009</v>
      </c>
      <c r="V281" s="69">
        <f>IF('Grunddaten Umlage § 4_IST'!D281&gt;0,'Grunddaten Umlage § 4_IST'!F281,0)</f>
        <v>19303.386470289013</v>
      </c>
      <c r="W281" s="59">
        <f t="shared" si="19"/>
        <v>9907.3818282621123</v>
      </c>
    </row>
    <row r="282" spans="1:23" s="13" customFormat="1" x14ac:dyDescent="0.25">
      <c r="A282" s="57">
        <v>62384</v>
      </c>
      <c r="B282" s="58" t="s">
        <v>287</v>
      </c>
      <c r="C282" s="58" t="s">
        <v>269</v>
      </c>
      <c r="D282" s="59">
        <f>Finanzkraft!H282</f>
        <v>4131388.47</v>
      </c>
      <c r="E282" s="60">
        <f>'landesw Umlage § 4_IST'!E282</f>
        <v>1.9548504913281402E-3</v>
      </c>
      <c r="F282" s="59">
        <f>'Grunddaten Umlage § 4_Plan'!D282</f>
        <v>61156.440400000007</v>
      </c>
      <c r="G282" s="59">
        <f>'Grunddaten Umlage § 4_Plan'!E282</f>
        <v>24462.576160000004</v>
      </c>
      <c r="H282" s="59">
        <f>'Grunddaten Umlage § 4_IST'!D282</f>
        <v>88389.657860000007</v>
      </c>
      <c r="I282" s="59">
        <f>'Grunddaten Umlage § 4_IST'!E282</f>
        <v>35355.863144000003</v>
      </c>
      <c r="J282" s="61">
        <f>'Grunddaten Umlage § 4_Plan'!J282</f>
        <v>0</v>
      </c>
      <c r="K282" s="61">
        <f>'Grunddaten Umlage § 4_IST'!J282</f>
        <v>0</v>
      </c>
      <c r="L282" s="74">
        <f t="shared" si="16"/>
        <v>0</v>
      </c>
      <c r="M282" s="61">
        <f>'Grunddaten Umlage § 4_Plan'!H282</f>
        <v>53073.803164226199</v>
      </c>
      <c r="N282" s="61">
        <f>'Grunddaten Umlage § 4_IST'!H282</f>
        <v>71916.341081886669</v>
      </c>
      <c r="O282" s="71">
        <f t="shared" si="17"/>
        <v>18842.537917660469</v>
      </c>
      <c r="P282" s="59">
        <f>'Grunddaten Umlage § 4_Plan'!I282</f>
        <v>0</v>
      </c>
      <c r="Q282" s="59">
        <f>'Grunddaten Umlage § 4_IST'!I282</f>
        <v>0</v>
      </c>
      <c r="R282" s="74">
        <f t="shared" si="18"/>
        <v>0</v>
      </c>
      <c r="S282" s="59" cm="1">
        <f t="array" ref="S282">_xlfn.IFS((F282&gt;0)*AND(I282&gt;0),O282+R282,(F282=0)*AND(I282=0),L282,(F282=0)*AND(I282&gt;0),L282+O282+R282,(F282&gt;0)*AND(I282=0),L282+O282+R282)</f>
        <v>18842.537917660469</v>
      </c>
      <c r="U282" s="69">
        <f>IF('Grunddaten Umlage § 4_Plan'!D282&gt;0,'Grunddaten Umlage § 4_Plan'!F282,0)</f>
        <v>8082.6372357738055</v>
      </c>
      <c r="V282" s="69">
        <f>IF('Grunddaten Umlage § 4_IST'!D282&gt;0,'Grunddaten Umlage § 4_IST'!F282,0)</f>
        <v>16473.316778113345</v>
      </c>
      <c r="W282" s="59">
        <f t="shared" si="19"/>
        <v>8390.6795423395397</v>
      </c>
    </row>
    <row r="283" spans="1:23" s="13" customFormat="1" x14ac:dyDescent="0.25">
      <c r="A283" s="57">
        <v>62385</v>
      </c>
      <c r="B283" s="58" t="s">
        <v>288</v>
      </c>
      <c r="C283" s="58" t="s">
        <v>269</v>
      </c>
      <c r="D283" s="59">
        <f>Finanzkraft!H283</f>
        <v>3084687.35</v>
      </c>
      <c r="E283" s="60">
        <f>'landesw Umlage § 4_IST'!E283</f>
        <v>1.4595825654083793E-3</v>
      </c>
      <c r="F283" s="59">
        <f>'Grunddaten Umlage § 4_Plan'!D283</f>
        <v>0</v>
      </c>
      <c r="G283" s="59">
        <f>'Grunddaten Umlage § 4_Plan'!E283</f>
        <v>0</v>
      </c>
      <c r="H283" s="59">
        <f>'Grunddaten Umlage § 4_IST'!D283</f>
        <v>37844</v>
      </c>
      <c r="I283" s="59">
        <f>'Grunddaten Umlage § 4_IST'!E283</f>
        <v>15137.6</v>
      </c>
      <c r="J283" s="61">
        <f>'Grunddaten Umlage § 4_Plan'!J283</f>
        <v>6006.3867666120059</v>
      </c>
      <c r="K283" s="61">
        <f>'Grunddaten Umlage § 4_IST'!J283</f>
        <v>0</v>
      </c>
      <c r="L283" s="74">
        <f t="shared" si="16"/>
        <v>6006.3867666120059</v>
      </c>
      <c r="M283" s="61">
        <f>'Grunddaten Umlage § 4_Plan'!H283</f>
        <v>0</v>
      </c>
      <c r="N283" s="61">
        <f>'Grunddaten Umlage § 4_IST'!H283</f>
        <v>25544.253256990622</v>
      </c>
      <c r="O283" s="71">
        <f t="shared" si="17"/>
        <v>25544.253256990622</v>
      </c>
      <c r="P283" s="59">
        <f>'Grunddaten Umlage § 4_Plan'!I283</f>
        <v>0</v>
      </c>
      <c r="Q283" s="59">
        <f>'Grunddaten Umlage § 4_IST'!I283</f>
        <v>0</v>
      </c>
      <c r="R283" s="74">
        <f t="shared" si="18"/>
        <v>0</v>
      </c>
      <c r="S283" s="59" cm="1">
        <f t="array" ref="S283">_xlfn.IFS((F283&gt;0)*AND(I283&gt;0),O283+R283,(F283=0)*AND(I283=0),L283,(F283=0)*AND(I283&gt;0),L283+O283+R283,(F283&gt;0)*AND(I283=0),L283+O283+R283)</f>
        <v>31550.640023602627</v>
      </c>
      <c r="U283" s="69">
        <f>IF('Grunddaten Umlage § 4_Plan'!D283&gt;0,'Grunddaten Umlage § 4_Plan'!F283,0)</f>
        <v>0</v>
      </c>
      <c r="V283" s="69">
        <f>IF('Grunddaten Umlage § 4_IST'!D283&gt;0,'Grunddaten Umlage § 4_IST'!F283,0)</f>
        <v>12299.746743009378</v>
      </c>
      <c r="W283" s="59">
        <f t="shared" si="19"/>
        <v>12299.746743009378</v>
      </c>
    </row>
    <row r="284" spans="1:23" s="13" customFormat="1" x14ac:dyDescent="0.25">
      <c r="A284" s="57">
        <v>62386</v>
      </c>
      <c r="B284" s="58" t="s">
        <v>289</v>
      </c>
      <c r="C284" s="58" t="s">
        <v>269</v>
      </c>
      <c r="D284" s="59">
        <f>Finanzkraft!H284</f>
        <v>6288350.3899999997</v>
      </c>
      <c r="E284" s="60">
        <f>'landesw Umlage § 4_IST'!E284</f>
        <v>2.9754608986298013E-3</v>
      </c>
      <c r="F284" s="59">
        <f>'Grunddaten Umlage § 4_Plan'!D284</f>
        <v>0</v>
      </c>
      <c r="G284" s="59">
        <f>'Grunddaten Umlage § 4_Plan'!E284</f>
        <v>0</v>
      </c>
      <c r="H284" s="59">
        <f>'Grunddaten Umlage § 4_IST'!D284</f>
        <v>29300.864999999998</v>
      </c>
      <c r="I284" s="59">
        <f>'Grunddaten Umlage § 4_IST'!E284</f>
        <v>11720.346</v>
      </c>
      <c r="J284" s="61">
        <f>'Grunddaten Umlage § 4_Plan'!J284</f>
        <v>12206.906063776301</v>
      </c>
      <c r="K284" s="61">
        <f>'Grunddaten Umlage § 4_IST'!J284</f>
        <v>0</v>
      </c>
      <c r="L284" s="74">
        <f t="shared" si="16"/>
        <v>12206.906063776301</v>
      </c>
      <c r="M284" s="61">
        <f>'Grunddaten Umlage § 4_Plan'!H284</f>
        <v>0</v>
      </c>
      <c r="N284" s="61">
        <f>'Grunddaten Umlage § 4_IST'!H284</f>
        <v>4226.9730775968274</v>
      </c>
      <c r="O284" s="71">
        <f t="shared" si="17"/>
        <v>4226.9730775968274</v>
      </c>
      <c r="P284" s="59">
        <f>'Grunddaten Umlage § 4_Plan'!I284</f>
        <v>0</v>
      </c>
      <c r="Q284" s="59">
        <f>'Grunddaten Umlage § 4_IST'!I284</f>
        <v>0</v>
      </c>
      <c r="R284" s="74">
        <f t="shared" si="18"/>
        <v>0</v>
      </c>
      <c r="S284" s="59" cm="1">
        <f t="array" ref="S284">_xlfn.IFS((F284&gt;0)*AND(I284&gt;0),O284+R284,(F284=0)*AND(I284=0),L284,(F284=0)*AND(I284&gt;0),L284+O284+R284,(F284&gt;0)*AND(I284=0),L284+O284+R284)</f>
        <v>16433.879141373131</v>
      </c>
      <c r="U284" s="69">
        <f>IF('Grunddaten Umlage § 4_Plan'!D284&gt;0,'Grunddaten Umlage § 4_Plan'!F284,0)</f>
        <v>0</v>
      </c>
      <c r="V284" s="69">
        <f>IF('Grunddaten Umlage § 4_IST'!D284&gt;0,'Grunddaten Umlage § 4_IST'!F284,0)</f>
        <v>25073.891922403171</v>
      </c>
      <c r="W284" s="59">
        <f t="shared" si="19"/>
        <v>25073.891922403171</v>
      </c>
    </row>
    <row r="285" spans="1:23" s="13" customFormat="1" x14ac:dyDescent="0.25">
      <c r="A285" s="57">
        <v>62387</v>
      </c>
      <c r="B285" s="58" t="s">
        <v>290</v>
      </c>
      <c r="C285" s="58" t="s">
        <v>269</v>
      </c>
      <c r="D285" s="59">
        <f>Finanzkraft!H285</f>
        <v>2819960.92</v>
      </c>
      <c r="E285" s="60">
        <f>'landesw Umlage § 4_IST'!E285</f>
        <v>1.3343218702423676E-3</v>
      </c>
      <c r="F285" s="59">
        <f>'Grunddaten Umlage § 4_Plan'!D285</f>
        <v>0</v>
      </c>
      <c r="G285" s="59">
        <f>'Grunddaten Umlage § 4_Plan'!E285</f>
        <v>0</v>
      </c>
      <c r="H285" s="59">
        <f>'Grunddaten Umlage § 4_IST'!D285</f>
        <v>0</v>
      </c>
      <c r="I285" s="59">
        <f>'Grunddaten Umlage § 4_IST'!E285</f>
        <v>0</v>
      </c>
      <c r="J285" s="61">
        <f>'Grunddaten Umlage § 4_Plan'!J285</f>
        <v>5473.2209148062338</v>
      </c>
      <c r="K285" s="61">
        <f>'Grunddaten Umlage § 4_IST'!J285</f>
        <v>11244.188212845535</v>
      </c>
      <c r="L285" s="74">
        <f t="shared" si="16"/>
        <v>-5770.9672980393007</v>
      </c>
      <c r="M285" s="61">
        <f>'Grunddaten Umlage § 4_Plan'!H285</f>
        <v>0</v>
      </c>
      <c r="N285" s="61">
        <f>'Grunddaten Umlage § 4_IST'!H285</f>
        <v>0</v>
      </c>
      <c r="O285" s="71">
        <f t="shared" si="17"/>
        <v>0</v>
      </c>
      <c r="P285" s="59">
        <f>'Grunddaten Umlage § 4_Plan'!I285</f>
        <v>0</v>
      </c>
      <c r="Q285" s="59">
        <f>'Grunddaten Umlage § 4_IST'!I285</f>
        <v>0</v>
      </c>
      <c r="R285" s="74">
        <f t="shared" si="18"/>
        <v>0</v>
      </c>
      <c r="S285" s="59" cm="1">
        <f t="array" ref="S285">_xlfn.IFS((F285&gt;0)*AND(I285&gt;0),O285+R285,(F285=0)*AND(I285=0),L285,(F285=0)*AND(I285&gt;0),L285+O285+R285,(F285&gt;0)*AND(I285=0),L285+O285+R285)</f>
        <v>-5770.9672980393007</v>
      </c>
      <c r="U285" s="69">
        <f>IF('Grunddaten Umlage § 4_Plan'!D285&gt;0,'Grunddaten Umlage § 4_Plan'!F285,0)</f>
        <v>0</v>
      </c>
      <c r="V285" s="69">
        <f>IF('Grunddaten Umlage § 4_IST'!D285&gt;0,'Grunddaten Umlage § 4_IST'!F285,0)</f>
        <v>0</v>
      </c>
      <c r="W285" s="59">
        <f t="shared" si="19"/>
        <v>0</v>
      </c>
    </row>
    <row r="286" spans="1:23" s="13" customFormat="1" x14ac:dyDescent="0.25">
      <c r="A286" s="57">
        <v>62388</v>
      </c>
      <c r="B286" s="58" t="s">
        <v>291</v>
      </c>
      <c r="C286" s="58" t="s">
        <v>269</v>
      </c>
      <c r="D286" s="59">
        <f>Finanzkraft!H286</f>
        <v>3669102.55</v>
      </c>
      <c r="E286" s="60">
        <f>'landesw Umlage § 4_IST'!E286</f>
        <v>1.7361105049026849E-3</v>
      </c>
      <c r="F286" s="59">
        <f>'Grunddaten Umlage § 4_Plan'!D286</f>
        <v>86352.939700000003</v>
      </c>
      <c r="G286" s="59">
        <f>'Grunddaten Umlage § 4_Plan'!E286</f>
        <v>34541.175880000003</v>
      </c>
      <c r="H286" s="59">
        <f>'Grunddaten Umlage § 4_IST'!D286</f>
        <v>75450.34</v>
      </c>
      <c r="I286" s="59">
        <f>'Grunddaten Umlage § 4_IST'!E286</f>
        <v>30180.135999999999</v>
      </c>
      <c r="J286" s="61">
        <f>'Grunddaten Umlage § 4_Plan'!J286</f>
        <v>0</v>
      </c>
      <c r="K286" s="61">
        <f>'Grunddaten Umlage § 4_IST'!J286</f>
        <v>0</v>
      </c>
      <c r="L286" s="74">
        <f t="shared" si="16"/>
        <v>0</v>
      </c>
      <c r="M286" s="61">
        <f>'Grunddaten Umlage § 4_Plan'!H286</f>
        <v>79185.735645321285</v>
      </c>
      <c r="N286" s="61">
        <f>'Grunddaten Umlage § 4_IST'!H286</f>
        <v>60820.321778176025</v>
      </c>
      <c r="O286" s="71">
        <f t="shared" si="17"/>
        <v>-18365.41386714526</v>
      </c>
      <c r="P286" s="59">
        <f>'Grunddaten Umlage § 4_Plan'!I286</f>
        <v>0</v>
      </c>
      <c r="Q286" s="59">
        <f>'Grunddaten Umlage § 4_IST'!I286</f>
        <v>0</v>
      </c>
      <c r="R286" s="74">
        <f t="shared" si="18"/>
        <v>0</v>
      </c>
      <c r="S286" s="59" cm="1">
        <f t="array" ref="S286">_xlfn.IFS((F286&gt;0)*AND(I286&gt;0),O286+R286,(F286=0)*AND(I286=0),L286,(F286=0)*AND(I286&gt;0),L286+O286+R286,(F286&gt;0)*AND(I286=0),L286+O286+R286)</f>
        <v>-18365.41386714526</v>
      </c>
      <c r="U286" s="69">
        <f>IF('Grunddaten Umlage § 4_Plan'!D286&gt;0,'Grunddaten Umlage § 4_Plan'!F286,0)</f>
        <v>7167.2040546787102</v>
      </c>
      <c r="V286" s="69">
        <f>IF('Grunddaten Umlage § 4_IST'!D286&gt;0,'Grunddaten Umlage § 4_IST'!F286,0)</f>
        <v>14630.01822182397</v>
      </c>
      <c r="W286" s="59">
        <f t="shared" si="19"/>
        <v>7462.8141671452595</v>
      </c>
    </row>
    <row r="287" spans="1:23" s="13" customFormat="1" x14ac:dyDescent="0.25">
      <c r="A287" s="57">
        <v>62389</v>
      </c>
      <c r="B287" s="58" t="s">
        <v>292</v>
      </c>
      <c r="C287" s="58" t="s">
        <v>269</v>
      </c>
      <c r="D287" s="59">
        <f>Finanzkraft!H287</f>
        <v>5384466.3300000001</v>
      </c>
      <c r="E287" s="60">
        <f>'landesw Umlage § 4_IST'!E287</f>
        <v>2.5477697696968996E-3</v>
      </c>
      <c r="F287" s="59">
        <f>'Grunddaten Umlage § 4_Plan'!D287</f>
        <v>20448.993139999999</v>
      </c>
      <c r="G287" s="59">
        <f>'Grunddaten Umlage § 4_Plan'!E287</f>
        <v>8179.597256</v>
      </c>
      <c r="H287" s="59">
        <f>'Grunddaten Umlage § 4_IST'!D287</f>
        <v>64189.022600000011</v>
      </c>
      <c r="I287" s="59">
        <f>'Grunddaten Umlage § 4_IST'!E287</f>
        <v>25675.609040000007</v>
      </c>
      <c r="J287" s="61">
        <f>'Grunddaten Umlage § 4_Plan'!J287</f>
        <v>0</v>
      </c>
      <c r="K287" s="61">
        <f>'Grunddaten Umlage § 4_IST'!J287</f>
        <v>0</v>
      </c>
      <c r="L287" s="74">
        <f t="shared" si="16"/>
        <v>0</v>
      </c>
      <c r="M287" s="61">
        <f>'Grunddaten Umlage § 4_Plan'!H287</f>
        <v>10015.774400602799</v>
      </c>
      <c r="N287" s="61">
        <f>'Grunddaten Umlage § 4_IST'!H287</f>
        <v>42719.23824559497</v>
      </c>
      <c r="O287" s="71">
        <f t="shared" si="17"/>
        <v>32703.463844992169</v>
      </c>
      <c r="P287" s="59">
        <f>'Grunddaten Umlage § 4_Plan'!I287</f>
        <v>0</v>
      </c>
      <c r="Q287" s="59">
        <f>'Grunddaten Umlage § 4_IST'!I287</f>
        <v>0</v>
      </c>
      <c r="R287" s="74">
        <f t="shared" si="18"/>
        <v>0</v>
      </c>
      <c r="S287" s="59" cm="1">
        <f t="array" ref="S287">_xlfn.IFS((F287&gt;0)*AND(I287&gt;0),O287+R287,(F287=0)*AND(I287=0),L287,(F287=0)*AND(I287&gt;0),L287+O287+R287,(F287&gt;0)*AND(I287=0),L287+O287+R287)</f>
        <v>32703.463844992169</v>
      </c>
      <c r="U287" s="69">
        <f>IF('Grunddaten Umlage § 4_Plan'!D287&gt;0,'Grunddaten Umlage § 4_Plan'!F287,0)</f>
        <v>10433.2187393972</v>
      </c>
      <c r="V287" s="69">
        <f>IF('Grunddaten Umlage § 4_IST'!D287&gt;0,'Grunddaten Umlage § 4_IST'!F287,0)</f>
        <v>21469.784354405041</v>
      </c>
      <c r="W287" s="59">
        <f t="shared" si="19"/>
        <v>11036.565615007841</v>
      </c>
    </row>
    <row r="288" spans="1:23" s="13" customFormat="1" ht="15.75" thickBot="1" x14ac:dyDescent="0.3">
      <c r="A288" s="62">
        <v>62390</v>
      </c>
      <c r="B288" s="63" t="s">
        <v>293</v>
      </c>
      <c r="C288" s="63" t="s">
        <v>269</v>
      </c>
      <c r="D288" s="64">
        <f>Finanzkraft!H288</f>
        <v>4918497.78</v>
      </c>
      <c r="E288" s="65">
        <f>'landesw Umlage § 4_IST'!E288</f>
        <v>2.3272872719784124E-3</v>
      </c>
      <c r="F288" s="64">
        <f>'Grunddaten Umlage § 4_Plan'!D288</f>
        <v>51575.929460000007</v>
      </c>
      <c r="G288" s="64">
        <f>'Grunddaten Umlage § 4_Plan'!E288</f>
        <v>20630.371784000003</v>
      </c>
      <c r="H288" s="64">
        <f>'Grunddaten Umlage § 4_IST'!D288</f>
        <v>34110.950499999999</v>
      </c>
      <c r="I288" s="64">
        <f>'Grunddaten Umlage § 4_IST'!E288</f>
        <v>13644.3802</v>
      </c>
      <c r="J288" s="66">
        <f>'Grunddaten Umlage § 4_Plan'!J288</f>
        <v>0</v>
      </c>
      <c r="K288" s="66">
        <f>'Grunddaten Umlage § 4_IST'!J288</f>
        <v>0</v>
      </c>
      <c r="L288" s="75">
        <f t="shared" si="16"/>
        <v>0</v>
      </c>
      <c r="M288" s="66">
        <f>'Grunddaten Umlage § 4_Plan'!H288</f>
        <v>42013.074023483408</v>
      </c>
      <c r="N288" s="66">
        <f>'Grunddaten Umlage § 4_IST'!H288</f>
        <v>14499.148658865644</v>
      </c>
      <c r="O288" s="72">
        <f t="shared" si="17"/>
        <v>-27513.925364617764</v>
      </c>
      <c r="P288" s="64">
        <f>'Grunddaten Umlage § 4_Plan'!I288</f>
        <v>0</v>
      </c>
      <c r="Q288" s="64">
        <f>'Grunddaten Umlage § 4_IST'!I288</f>
        <v>0</v>
      </c>
      <c r="R288" s="75">
        <f t="shared" si="18"/>
        <v>0</v>
      </c>
      <c r="S288" s="64" cm="1">
        <f t="array" ref="S288">_xlfn.IFS((F288&gt;0)*AND(I288&gt;0),O288+R288,(F288=0)*AND(I288=0),L288,(F288=0)*AND(I288&gt;0),L288+O288+R288,(F288&gt;0)*AND(I288=0),L288+O288+R288)</f>
        <v>-27513.925364617764</v>
      </c>
      <c r="U288" s="69">
        <f>IF('Grunddaten Umlage § 4_Plan'!D288&gt;0,'Grunddaten Umlage § 4_Plan'!F288,0)</f>
        <v>9562.8554365166019</v>
      </c>
      <c r="V288" s="69">
        <f>IF('Grunddaten Umlage § 4_IST'!D288&gt;0,'Grunddaten Umlage § 4_IST'!F288,0)</f>
        <v>19611.801841134355</v>
      </c>
      <c r="W288" s="59">
        <f t="shared" si="19"/>
        <v>10048.946404617753</v>
      </c>
    </row>
    <row r="289" spans="4:19" s="8" customFormat="1" x14ac:dyDescent="0.25">
      <c r="D289" s="8">
        <f>SUM(D3:D288)</f>
        <v>2113403806.7500005</v>
      </c>
      <c r="F289" s="8">
        <f t="shared" ref="F289:I289" si="20">SUM(F3:F288)</f>
        <v>10278010.508170001</v>
      </c>
      <c r="G289" s="8">
        <f t="shared" si="20"/>
        <v>4111204.2032680023</v>
      </c>
      <c r="H289" s="8">
        <f t="shared" si="20"/>
        <v>21067233.595599994</v>
      </c>
      <c r="I289" s="8">
        <f t="shared" si="20"/>
        <v>8426893.438240001</v>
      </c>
      <c r="J289" s="8">
        <f>SUM(J3:J288)</f>
        <v>1282305.7811287243</v>
      </c>
      <c r="K289" s="8">
        <f t="shared" ref="K289:L289" si="21">SUM(K3:K288)</f>
        <v>451788.53403899987</v>
      </c>
      <c r="L289" s="76">
        <f t="shared" si="21"/>
        <v>830517.24708972406</v>
      </c>
      <c r="M289" s="8">
        <f>SUM(M3:M288)</f>
        <v>7952519.8573981412</v>
      </c>
      <c r="N289" s="8">
        <f t="shared" ref="N289:O289" si="22">SUM(N3:N288)</f>
        <v>13686158.60972061</v>
      </c>
      <c r="O289" s="73">
        <f t="shared" si="22"/>
        <v>5733638.7523224661</v>
      </c>
      <c r="P289" s="8">
        <f>SUM(P3:P288)</f>
        <v>-503407.77136741899</v>
      </c>
      <c r="Q289" s="8">
        <f t="shared" ref="Q289:R289" si="23">SUM(Q3:Q288)</f>
        <v>-594029.91832160437</v>
      </c>
      <c r="R289" s="76">
        <f t="shared" si="23"/>
        <v>-90622.146954185344</v>
      </c>
      <c r="S289" s="8">
        <f>SUM(S3:S288)</f>
        <v>6473533.8524580086</v>
      </c>
    </row>
    <row r="291" spans="4:19" x14ac:dyDescent="0.25">
      <c r="S291" s="4"/>
    </row>
  </sheetData>
  <mergeCells count="1">
    <mergeCell ref="A1:E1"/>
  </mergeCells>
  <pageMargins left="0.70866141732283472" right="0.70866141732283472" top="0.78740157480314965" bottom="0.78740157480314965" header="0.31496062992125984" footer="0.31496062992125984"/>
  <pageSetup paperSize="8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G289"/>
  <sheetViews>
    <sheetView workbookViewId="0">
      <selection activeCell="A2" sqref="A2"/>
    </sheetView>
  </sheetViews>
  <sheetFormatPr baseColWidth="10" defaultRowHeight="15" x14ac:dyDescent="0.25"/>
  <cols>
    <col min="1" max="1" width="9.85546875" customWidth="1"/>
    <col min="2" max="2" width="31.5703125" bestFit="1" customWidth="1"/>
    <col min="3" max="3" width="21.140625" customWidth="1"/>
    <col min="4" max="4" width="18.7109375" style="4" customWidth="1"/>
    <col min="5" max="5" width="11.42578125" style="4"/>
    <col min="6" max="6" width="12.42578125" style="4" customWidth="1"/>
    <col min="7" max="7" width="11.42578125" style="4"/>
  </cols>
  <sheetData>
    <row r="1" spans="1:6" ht="24.75" customHeight="1" x14ac:dyDescent="0.25">
      <c r="A1" s="98" t="s">
        <v>338</v>
      </c>
      <c r="B1" s="98"/>
      <c r="C1" s="98"/>
      <c r="D1" s="98"/>
    </row>
    <row r="2" spans="1:6" ht="25.5" customHeight="1" x14ac:dyDescent="0.25">
      <c r="A2" s="2" t="s">
        <v>0</v>
      </c>
      <c r="B2" s="2" t="s">
        <v>1</v>
      </c>
      <c r="C2" s="2" t="s">
        <v>306</v>
      </c>
      <c r="D2" s="23" t="s">
        <v>309</v>
      </c>
      <c r="F2" s="6"/>
    </row>
    <row r="3" spans="1:6" x14ac:dyDescent="0.25">
      <c r="A3">
        <v>60101</v>
      </c>
      <c r="B3" t="s">
        <v>3</v>
      </c>
      <c r="C3" t="s">
        <v>3</v>
      </c>
      <c r="D3" s="4">
        <f>'Grunddaten Umlage § 4_Plan'!K3</f>
        <v>0</v>
      </c>
    </row>
    <row r="4" spans="1:6" x14ac:dyDescent="0.25">
      <c r="A4">
        <v>60305</v>
      </c>
      <c r="B4" t="s">
        <v>4</v>
      </c>
      <c r="C4" t="s">
        <v>5</v>
      </c>
      <c r="D4" s="4">
        <f>'Grunddaten Umlage § 4_Plan'!K4</f>
        <v>0</v>
      </c>
    </row>
    <row r="5" spans="1:6" x14ac:dyDescent="0.25">
      <c r="A5">
        <v>60318</v>
      </c>
      <c r="B5" t="s">
        <v>6</v>
      </c>
      <c r="C5" t="s">
        <v>5</v>
      </c>
      <c r="D5" s="4">
        <f>'Grunddaten Umlage § 4_Plan'!K5</f>
        <v>1657.7805376014574</v>
      </c>
    </row>
    <row r="6" spans="1:6" x14ac:dyDescent="0.25">
      <c r="A6">
        <v>60323</v>
      </c>
      <c r="B6" t="s">
        <v>7</v>
      </c>
      <c r="C6" t="s">
        <v>5</v>
      </c>
      <c r="D6" s="4">
        <f>'Grunddaten Umlage § 4_Plan'!K6</f>
        <v>351.47177998129791</v>
      </c>
    </row>
    <row r="7" spans="1:6" x14ac:dyDescent="0.25">
      <c r="A7">
        <v>60324</v>
      </c>
      <c r="B7" t="s">
        <v>8</v>
      </c>
      <c r="C7" t="s">
        <v>5</v>
      </c>
      <c r="D7" s="4">
        <f>'Grunddaten Umlage § 4_Plan'!K7</f>
        <v>0</v>
      </c>
    </row>
    <row r="8" spans="1:6" x14ac:dyDescent="0.25">
      <c r="A8">
        <v>60326</v>
      </c>
      <c r="B8" t="s">
        <v>9</v>
      </c>
      <c r="C8" t="s">
        <v>5</v>
      </c>
      <c r="D8" s="4">
        <f>'Grunddaten Umlage § 4_Plan'!K8</f>
        <v>0</v>
      </c>
    </row>
    <row r="9" spans="1:6" x14ac:dyDescent="0.25">
      <c r="A9">
        <v>60329</v>
      </c>
      <c r="B9" t="s">
        <v>10</v>
      </c>
      <c r="C9" t="s">
        <v>5</v>
      </c>
      <c r="D9" s="4">
        <f>'Grunddaten Umlage § 4_Plan'!K9</f>
        <v>286.69406818932521</v>
      </c>
    </row>
    <row r="10" spans="1:6" x14ac:dyDescent="0.25">
      <c r="A10">
        <v>60341</v>
      </c>
      <c r="B10" t="s">
        <v>11</v>
      </c>
      <c r="C10" t="s">
        <v>5</v>
      </c>
      <c r="D10" s="4">
        <f>'Grunddaten Umlage § 4_Plan'!K10</f>
        <v>398.5858506199022</v>
      </c>
    </row>
    <row r="11" spans="1:6" x14ac:dyDescent="0.25">
      <c r="A11">
        <v>60344</v>
      </c>
      <c r="B11" t="s">
        <v>5</v>
      </c>
      <c r="C11" t="s">
        <v>5</v>
      </c>
      <c r="D11" s="4">
        <f>'Grunddaten Umlage § 4_Plan'!K11</f>
        <v>0</v>
      </c>
    </row>
    <row r="12" spans="1:6" x14ac:dyDescent="0.25">
      <c r="A12">
        <v>60345</v>
      </c>
      <c r="B12" t="s">
        <v>12</v>
      </c>
      <c r="C12" t="s">
        <v>5</v>
      </c>
      <c r="D12" s="4">
        <f>'Grunddaten Umlage § 4_Plan'!K12</f>
        <v>0</v>
      </c>
    </row>
    <row r="13" spans="1:6" x14ac:dyDescent="0.25">
      <c r="A13">
        <v>60346</v>
      </c>
      <c r="B13" t="s">
        <v>13</v>
      </c>
      <c r="C13" t="s">
        <v>5</v>
      </c>
      <c r="D13" s="4">
        <f>'Grunddaten Umlage § 4_Plan'!K13</f>
        <v>908.27379033864247</v>
      </c>
    </row>
    <row r="14" spans="1:6" x14ac:dyDescent="0.25">
      <c r="A14">
        <v>60347</v>
      </c>
      <c r="B14" t="s">
        <v>14</v>
      </c>
      <c r="C14" t="s">
        <v>5</v>
      </c>
      <c r="D14" s="4">
        <f>'Grunddaten Umlage § 4_Plan'!K14</f>
        <v>715.06742422462958</v>
      </c>
    </row>
    <row r="15" spans="1:6" x14ac:dyDescent="0.25">
      <c r="A15">
        <v>60348</v>
      </c>
      <c r="B15" t="s">
        <v>15</v>
      </c>
      <c r="C15" t="s">
        <v>5</v>
      </c>
      <c r="D15" s="4">
        <f>'Grunddaten Umlage § 4_Plan'!K15</f>
        <v>0</v>
      </c>
    </row>
    <row r="16" spans="1:6" x14ac:dyDescent="0.25">
      <c r="A16">
        <v>60349</v>
      </c>
      <c r="B16" t="s">
        <v>16</v>
      </c>
      <c r="C16" t="s">
        <v>5</v>
      </c>
      <c r="D16" s="4">
        <f>'Grunddaten Umlage § 4_Plan'!K16</f>
        <v>0</v>
      </c>
    </row>
    <row r="17" spans="1:4" x14ac:dyDescent="0.25">
      <c r="A17">
        <v>60350</v>
      </c>
      <c r="B17" t="s">
        <v>17</v>
      </c>
      <c r="C17" t="s">
        <v>5</v>
      </c>
      <c r="D17" s="4">
        <f>'Grunddaten Umlage § 4_Plan'!K17</f>
        <v>0</v>
      </c>
    </row>
    <row r="18" spans="1:4" x14ac:dyDescent="0.25">
      <c r="A18">
        <v>60351</v>
      </c>
      <c r="B18" t="s">
        <v>18</v>
      </c>
      <c r="C18" t="s">
        <v>5</v>
      </c>
      <c r="D18" s="4">
        <f>'Grunddaten Umlage § 4_Plan'!K18</f>
        <v>0</v>
      </c>
    </row>
    <row r="19" spans="1:4" x14ac:dyDescent="0.25">
      <c r="A19">
        <v>60608</v>
      </c>
      <c r="B19" t="s">
        <v>19</v>
      </c>
      <c r="C19" t="s">
        <v>20</v>
      </c>
      <c r="D19" s="4">
        <f>'Grunddaten Umlage § 4_Plan'!K19</f>
        <v>0</v>
      </c>
    </row>
    <row r="20" spans="1:4" x14ac:dyDescent="0.25">
      <c r="A20">
        <v>60611</v>
      </c>
      <c r="B20" t="s">
        <v>21</v>
      </c>
      <c r="C20" t="s">
        <v>20</v>
      </c>
      <c r="D20" s="4">
        <f>'Grunddaten Umlage § 4_Plan'!K20</f>
        <v>1035.1252790227393</v>
      </c>
    </row>
    <row r="21" spans="1:4" x14ac:dyDescent="0.25">
      <c r="A21">
        <v>60613</v>
      </c>
      <c r="B21" t="s">
        <v>22</v>
      </c>
      <c r="C21" t="s">
        <v>20</v>
      </c>
      <c r="D21" s="4">
        <f>'Grunddaten Umlage § 4_Plan'!K21</f>
        <v>0</v>
      </c>
    </row>
    <row r="22" spans="1:4" x14ac:dyDescent="0.25">
      <c r="A22">
        <v>60617</v>
      </c>
      <c r="B22" t="s">
        <v>23</v>
      </c>
      <c r="C22" t="s">
        <v>20</v>
      </c>
      <c r="D22" s="4">
        <f>'Grunddaten Umlage § 4_Plan'!K22</f>
        <v>2018.7380271737381</v>
      </c>
    </row>
    <row r="23" spans="1:4" x14ac:dyDescent="0.25">
      <c r="A23">
        <v>60618</v>
      </c>
      <c r="B23" t="s">
        <v>24</v>
      </c>
      <c r="C23" t="s">
        <v>20</v>
      </c>
      <c r="D23" s="4">
        <f>'Grunddaten Umlage § 4_Plan'!K23</f>
        <v>315.5240853243958</v>
      </c>
    </row>
    <row r="24" spans="1:4" x14ac:dyDescent="0.25">
      <c r="A24">
        <v>60619</v>
      </c>
      <c r="B24" t="s">
        <v>25</v>
      </c>
      <c r="C24" t="s">
        <v>20</v>
      </c>
      <c r="D24" s="4">
        <f>'Grunddaten Umlage § 4_Plan'!K24</f>
        <v>0</v>
      </c>
    </row>
    <row r="25" spans="1:4" x14ac:dyDescent="0.25">
      <c r="A25">
        <v>60623</v>
      </c>
      <c r="B25" t="s">
        <v>26</v>
      </c>
      <c r="C25" t="s">
        <v>20</v>
      </c>
      <c r="D25" s="4">
        <f>'Grunddaten Umlage § 4_Plan'!K25</f>
        <v>521.02560587563516</v>
      </c>
    </row>
    <row r="26" spans="1:4" x14ac:dyDescent="0.25">
      <c r="A26">
        <v>60624</v>
      </c>
      <c r="B26" t="s">
        <v>27</v>
      </c>
      <c r="C26" t="s">
        <v>20</v>
      </c>
      <c r="D26" s="4">
        <f>'Grunddaten Umlage § 4_Plan'!K26</f>
        <v>0</v>
      </c>
    </row>
    <row r="27" spans="1:4" x14ac:dyDescent="0.25">
      <c r="A27">
        <v>60626</v>
      </c>
      <c r="B27" t="s">
        <v>28</v>
      </c>
      <c r="C27" t="s">
        <v>20</v>
      </c>
      <c r="D27" s="4">
        <f>'Grunddaten Umlage § 4_Plan'!K27</f>
        <v>759.17699133804774</v>
      </c>
    </row>
    <row r="28" spans="1:4" x14ac:dyDescent="0.25">
      <c r="A28">
        <v>60628</v>
      </c>
      <c r="B28" t="s">
        <v>29</v>
      </c>
      <c r="C28" t="s">
        <v>20</v>
      </c>
      <c r="D28" s="4">
        <f>'Grunddaten Umlage § 4_Plan'!K28</f>
        <v>674.84713761186049</v>
      </c>
    </row>
    <row r="29" spans="1:4" x14ac:dyDescent="0.25">
      <c r="A29">
        <v>60629</v>
      </c>
      <c r="B29" t="s">
        <v>30</v>
      </c>
      <c r="C29" t="s">
        <v>20</v>
      </c>
      <c r="D29" s="4">
        <f>'Grunddaten Umlage § 4_Plan'!K29</f>
        <v>1405.1266995174217</v>
      </c>
    </row>
    <row r="30" spans="1:4" x14ac:dyDescent="0.25">
      <c r="A30">
        <v>60632</v>
      </c>
      <c r="B30" t="s">
        <v>31</v>
      </c>
      <c r="C30" t="s">
        <v>20</v>
      </c>
      <c r="D30" s="4">
        <f>'Grunddaten Umlage § 4_Plan'!K30</f>
        <v>0</v>
      </c>
    </row>
    <row r="31" spans="1:4" x14ac:dyDescent="0.25">
      <c r="A31">
        <v>60639</v>
      </c>
      <c r="B31" t="s">
        <v>32</v>
      </c>
      <c r="C31" t="s">
        <v>20</v>
      </c>
      <c r="D31" s="4">
        <f>'Grunddaten Umlage § 4_Plan'!K31</f>
        <v>307.40622094824835</v>
      </c>
    </row>
    <row r="32" spans="1:4" x14ac:dyDescent="0.25">
      <c r="A32">
        <v>60641</v>
      </c>
      <c r="B32" t="s">
        <v>33</v>
      </c>
      <c r="C32" t="s">
        <v>20</v>
      </c>
      <c r="D32" s="4">
        <f>'Grunddaten Umlage § 4_Plan'!K32</f>
        <v>0</v>
      </c>
    </row>
    <row r="33" spans="1:4" x14ac:dyDescent="0.25">
      <c r="A33">
        <v>60642</v>
      </c>
      <c r="B33" t="s">
        <v>34</v>
      </c>
      <c r="C33" t="s">
        <v>20</v>
      </c>
      <c r="D33" s="4">
        <f>'Grunddaten Umlage § 4_Plan'!K33</f>
        <v>459.54676052194554</v>
      </c>
    </row>
    <row r="34" spans="1:4" x14ac:dyDescent="0.25">
      <c r="A34">
        <v>60645</v>
      </c>
      <c r="B34" t="s">
        <v>35</v>
      </c>
      <c r="C34" t="s">
        <v>20</v>
      </c>
      <c r="D34" s="4">
        <f>'Grunddaten Umlage § 4_Plan'!K34</f>
        <v>681.17259907641858</v>
      </c>
    </row>
    <row r="35" spans="1:4" x14ac:dyDescent="0.25">
      <c r="A35">
        <v>60646</v>
      </c>
      <c r="B35" t="s">
        <v>36</v>
      </c>
      <c r="C35" t="s">
        <v>20</v>
      </c>
      <c r="D35" s="4">
        <f>'Grunddaten Umlage § 4_Plan'!K35</f>
        <v>562.2201764719465</v>
      </c>
    </row>
    <row r="36" spans="1:4" x14ac:dyDescent="0.25">
      <c r="A36">
        <v>60647</v>
      </c>
      <c r="B36" t="s">
        <v>37</v>
      </c>
      <c r="C36" t="s">
        <v>20</v>
      </c>
      <c r="D36" s="4">
        <f>'Grunddaten Umlage § 4_Plan'!K36</f>
        <v>126.35232282396127</v>
      </c>
    </row>
    <row r="37" spans="1:4" x14ac:dyDescent="0.25">
      <c r="A37">
        <v>60648</v>
      </c>
      <c r="B37" t="s">
        <v>38</v>
      </c>
      <c r="C37" t="s">
        <v>20</v>
      </c>
      <c r="D37" s="4">
        <f>'Grunddaten Umlage § 4_Plan'!K37</f>
        <v>455.37025841139922</v>
      </c>
    </row>
    <row r="38" spans="1:4" x14ac:dyDescent="0.25">
      <c r="A38">
        <v>60651</v>
      </c>
      <c r="B38" t="s">
        <v>39</v>
      </c>
      <c r="C38" t="s">
        <v>20</v>
      </c>
      <c r="D38" s="4">
        <f>'Grunddaten Umlage § 4_Plan'!K38</f>
        <v>475.07625290270181</v>
      </c>
    </row>
    <row r="39" spans="1:4" x14ac:dyDescent="0.25">
      <c r="A39">
        <v>60653</v>
      </c>
      <c r="B39" t="s">
        <v>40</v>
      </c>
      <c r="C39" t="s">
        <v>20</v>
      </c>
      <c r="D39" s="4">
        <f>'Grunddaten Umlage § 4_Plan'!K39</f>
        <v>890.42435815261854</v>
      </c>
    </row>
    <row r="40" spans="1:4" x14ac:dyDescent="0.25">
      <c r="A40">
        <v>60654</v>
      </c>
      <c r="B40" t="s">
        <v>41</v>
      </c>
      <c r="C40" t="s">
        <v>20</v>
      </c>
      <c r="D40" s="4">
        <f>'Grunddaten Umlage § 4_Plan'!K40</f>
        <v>0</v>
      </c>
    </row>
    <row r="41" spans="1:4" x14ac:dyDescent="0.25">
      <c r="A41">
        <v>60655</v>
      </c>
      <c r="B41" t="s">
        <v>42</v>
      </c>
      <c r="C41" t="s">
        <v>20</v>
      </c>
      <c r="D41" s="4">
        <f>'Grunddaten Umlage § 4_Plan'!K41</f>
        <v>802.82956960946285</v>
      </c>
    </row>
    <row r="42" spans="1:4" x14ac:dyDescent="0.25">
      <c r="A42">
        <v>60656</v>
      </c>
      <c r="B42" t="s">
        <v>43</v>
      </c>
      <c r="C42" t="s">
        <v>20</v>
      </c>
      <c r="D42" s="4">
        <f>'Grunddaten Umlage § 4_Plan'!K42</f>
        <v>592.28545932436305</v>
      </c>
    </row>
    <row r="43" spans="1:4" x14ac:dyDescent="0.25">
      <c r="A43">
        <v>60659</v>
      </c>
      <c r="B43" t="s">
        <v>44</v>
      </c>
      <c r="C43" t="s">
        <v>20</v>
      </c>
      <c r="D43" s="4">
        <f>'Grunddaten Umlage § 4_Plan'!K43</f>
        <v>873.75132648334272</v>
      </c>
    </row>
    <row r="44" spans="1:4" x14ac:dyDescent="0.25">
      <c r="A44">
        <v>60660</v>
      </c>
      <c r="B44" t="s">
        <v>45</v>
      </c>
      <c r="C44" t="s">
        <v>20</v>
      </c>
      <c r="D44" s="4">
        <f>'Grunddaten Umlage § 4_Plan'!K44</f>
        <v>1015.7828474749307</v>
      </c>
    </row>
    <row r="45" spans="1:4" x14ac:dyDescent="0.25">
      <c r="A45">
        <v>60661</v>
      </c>
      <c r="B45" t="s">
        <v>46</v>
      </c>
      <c r="C45" t="s">
        <v>20</v>
      </c>
      <c r="D45" s="4">
        <f>'Grunddaten Umlage § 4_Plan'!K45</f>
        <v>0</v>
      </c>
    </row>
    <row r="46" spans="1:4" x14ac:dyDescent="0.25">
      <c r="A46">
        <v>60662</v>
      </c>
      <c r="B46" t="s">
        <v>47</v>
      </c>
      <c r="C46" t="s">
        <v>20</v>
      </c>
      <c r="D46" s="4">
        <f>'Grunddaten Umlage § 4_Plan'!K46</f>
        <v>1078.5593478593344</v>
      </c>
    </row>
    <row r="47" spans="1:4" x14ac:dyDescent="0.25">
      <c r="A47">
        <v>60663</v>
      </c>
      <c r="B47" t="s">
        <v>48</v>
      </c>
      <c r="C47" t="s">
        <v>20</v>
      </c>
      <c r="D47" s="4">
        <f>'Grunddaten Umlage § 4_Plan'!K47</f>
        <v>1655.5286857090321</v>
      </c>
    </row>
    <row r="48" spans="1:4" x14ac:dyDescent="0.25">
      <c r="A48">
        <v>60664</v>
      </c>
      <c r="B48" t="s">
        <v>49</v>
      </c>
      <c r="C48" t="s">
        <v>20</v>
      </c>
      <c r="D48" s="4">
        <f>'Grunddaten Umlage § 4_Plan'!K48</f>
        <v>0</v>
      </c>
    </row>
    <row r="49" spans="1:4" x14ac:dyDescent="0.25">
      <c r="A49">
        <v>60665</v>
      </c>
      <c r="B49" t="s">
        <v>50</v>
      </c>
      <c r="C49" t="s">
        <v>20</v>
      </c>
      <c r="D49" s="4">
        <f>'Grunddaten Umlage § 4_Plan'!K49</f>
        <v>0</v>
      </c>
    </row>
    <row r="50" spans="1:4" x14ac:dyDescent="0.25">
      <c r="A50">
        <v>60666</v>
      </c>
      <c r="B50" t="s">
        <v>51</v>
      </c>
      <c r="C50" t="s">
        <v>20</v>
      </c>
      <c r="D50" s="4">
        <f>'Grunddaten Umlage § 4_Plan'!K50</f>
        <v>526.72762996608799</v>
      </c>
    </row>
    <row r="51" spans="1:4" x14ac:dyDescent="0.25">
      <c r="A51">
        <v>60667</v>
      </c>
      <c r="B51" t="s">
        <v>52</v>
      </c>
      <c r="C51" t="s">
        <v>20</v>
      </c>
      <c r="D51" s="4">
        <f>'Grunddaten Umlage § 4_Plan'!K51</f>
        <v>2599.1387451629321</v>
      </c>
    </row>
    <row r="52" spans="1:4" x14ac:dyDescent="0.25">
      <c r="A52">
        <v>60668</v>
      </c>
      <c r="B52" t="s">
        <v>53</v>
      </c>
      <c r="C52" t="s">
        <v>20</v>
      </c>
      <c r="D52" s="4">
        <f>'Grunddaten Umlage § 4_Plan'!K52</f>
        <v>703.80233617526335</v>
      </c>
    </row>
    <row r="53" spans="1:4" x14ac:dyDescent="0.25">
      <c r="A53">
        <v>60669</v>
      </c>
      <c r="B53" t="s">
        <v>54</v>
      </c>
      <c r="C53" t="s">
        <v>20</v>
      </c>
      <c r="D53" s="4">
        <f>'Grunddaten Umlage § 4_Plan'!K53</f>
        <v>0</v>
      </c>
    </row>
    <row r="54" spans="1:4" x14ac:dyDescent="0.25">
      <c r="A54">
        <v>60670</v>
      </c>
      <c r="B54" t="s">
        <v>55</v>
      </c>
      <c r="C54" t="s">
        <v>20</v>
      </c>
      <c r="D54" s="4">
        <f>'Grunddaten Umlage § 4_Plan'!K54</f>
        <v>0</v>
      </c>
    </row>
    <row r="55" spans="1:4" x14ac:dyDescent="0.25">
      <c r="A55">
        <v>61001</v>
      </c>
      <c r="B55" t="s">
        <v>56</v>
      </c>
      <c r="C55" t="s">
        <v>57</v>
      </c>
      <c r="D55" s="4">
        <f>'Grunddaten Umlage § 4_Plan'!K55</f>
        <v>305.77356818683842</v>
      </c>
    </row>
    <row r="56" spans="1:4" x14ac:dyDescent="0.25">
      <c r="A56">
        <v>61002</v>
      </c>
      <c r="B56" t="s">
        <v>58</v>
      </c>
      <c r="C56" t="s">
        <v>57</v>
      </c>
      <c r="D56" s="4">
        <f>'Grunddaten Umlage § 4_Plan'!K56</f>
        <v>0</v>
      </c>
    </row>
    <row r="57" spans="1:4" x14ac:dyDescent="0.25">
      <c r="A57">
        <v>61007</v>
      </c>
      <c r="B57" t="s">
        <v>59</v>
      </c>
      <c r="C57" t="s">
        <v>57</v>
      </c>
      <c r="D57" s="4">
        <f>'Grunddaten Umlage § 4_Plan'!K57</f>
        <v>273.04732824153666</v>
      </c>
    </row>
    <row r="58" spans="1:4" x14ac:dyDescent="0.25">
      <c r="A58">
        <v>61008</v>
      </c>
      <c r="B58" t="s">
        <v>60</v>
      </c>
      <c r="C58" t="s">
        <v>57</v>
      </c>
      <c r="D58" s="4">
        <f>'Grunddaten Umlage § 4_Plan'!K58</f>
        <v>0</v>
      </c>
    </row>
    <row r="59" spans="1:4" x14ac:dyDescent="0.25">
      <c r="A59">
        <v>61012</v>
      </c>
      <c r="B59" t="s">
        <v>61</v>
      </c>
      <c r="C59" t="s">
        <v>57</v>
      </c>
      <c r="D59" s="4">
        <f>'Grunddaten Umlage § 4_Plan'!K59</f>
        <v>622.76627775969371</v>
      </c>
    </row>
    <row r="60" spans="1:4" x14ac:dyDescent="0.25">
      <c r="A60">
        <v>61013</v>
      </c>
      <c r="B60" t="s">
        <v>62</v>
      </c>
      <c r="C60" t="s">
        <v>57</v>
      </c>
      <c r="D60" s="4">
        <f>'Grunddaten Umlage § 4_Plan'!K60</f>
        <v>0</v>
      </c>
    </row>
    <row r="61" spans="1:4" x14ac:dyDescent="0.25">
      <c r="A61">
        <v>61016</v>
      </c>
      <c r="B61" t="s">
        <v>63</v>
      </c>
      <c r="C61" t="s">
        <v>57</v>
      </c>
      <c r="D61" s="4">
        <f>'Grunddaten Umlage § 4_Plan'!K61</f>
        <v>409.30258447556707</v>
      </c>
    </row>
    <row r="62" spans="1:4" x14ac:dyDescent="0.25">
      <c r="A62">
        <v>61017</v>
      </c>
      <c r="B62" t="s">
        <v>64</v>
      </c>
      <c r="C62" t="s">
        <v>57</v>
      </c>
      <c r="D62" s="4">
        <f>'Grunddaten Umlage § 4_Plan'!K62</f>
        <v>289.16992109849161</v>
      </c>
    </row>
    <row r="63" spans="1:4" x14ac:dyDescent="0.25">
      <c r="A63">
        <v>61019</v>
      </c>
      <c r="B63" t="s">
        <v>65</v>
      </c>
      <c r="C63" t="s">
        <v>57</v>
      </c>
      <c r="D63" s="4">
        <f>'Grunddaten Umlage § 4_Plan'!K63</f>
        <v>356.4006256054559</v>
      </c>
    </row>
    <row r="64" spans="1:4" x14ac:dyDescent="0.25">
      <c r="A64">
        <v>61020</v>
      </c>
      <c r="B64" t="s">
        <v>66</v>
      </c>
      <c r="C64" t="s">
        <v>57</v>
      </c>
      <c r="D64" s="4">
        <f>'Grunddaten Umlage § 4_Plan'!K64</f>
        <v>324.5224483132352</v>
      </c>
    </row>
    <row r="65" spans="1:4" x14ac:dyDescent="0.25">
      <c r="A65">
        <v>61021</v>
      </c>
      <c r="B65" t="s">
        <v>67</v>
      </c>
      <c r="C65" t="s">
        <v>57</v>
      </c>
      <c r="D65" s="4">
        <f>'Grunddaten Umlage § 4_Plan'!K65</f>
        <v>827.61833610222436</v>
      </c>
    </row>
    <row r="66" spans="1:4" x14ac:dyDescent="0.25">
      <c r="A66">
        <v>61024</v>
      </c>
      <c r="B66" t="s">
        <v>68</v>
      </c>
      <c r="C66" t="s">
        <v>57</v>
      </c>
      <c r="D66" s="4">
        <f>'Grunddaten Umlage § 4_Plan'!K66</f>
        <v>417.95692120072187</v>
      </c>
    </row>
    <row r="67" spans="1:4" x14ac:dyDescent="0.25">
      <c r="A67">
        <v>61027</v>
      </c>
      <c r="B67" t="s">
        <v>69</v>
      </c>
      <c r="C67" t="s">
        <v>57</v>
      </c>
      <c r="D67" s="4">
        <f>'Grunddaten Umlage § 4_Plan'!K67</f>
        <v>339.51040203168054</v>
      </c>
    </row>
    <row r="68" spans="1:4" x14ac:dyDescent="0.25">
      <c r="A68">
        <v>61030</v>
      </c>
      <c r="B68" t="s">
        <v>70</v>
      </c>
      <c r="C68" t="s">
        <v>57</v>
      </c>
      <c r="D68" s="4">
        <f>'Grunddaten Umlage § 4_Plan'!K68</f>
        <v>333.23814728792706</v>
      </c>
    </row>
    <row r="69" spans="1:4" x14ac:dyDescent="0.25">
      <c r="A69">
        <v>61032</v>
      </c>
      <c r="B69" t="s">
        <v>71</v>
      </c>
      <c r="C69" t="s">
        <v>57</v>
      </c>
      <c r="D69" s="4">
        <f>'Grunddaten Umlage § 4_Plan'!K69</f>
        <v>397.97310273357499</v>
      </c>
    </row>
    <row r="70" spans="1:4" x14ac:dyDescent="0.25">
      <c r="A70">
        <v>61033</v>
      </c>
      <c r="B70" t="s">
        <v>72</v>
      </c>
      <c r="C70" t="s">
        <v>57</v>
      </c>
      <c r="D70" s="4">
        <f>'Grunddaten Umlage § 4_Plan'!K70</f>
        <v>451.96286663150482</v>
      </c>
    </row>
    <row r="71" spans="1:4" x14ac:dyDescent="0.25">
      <c r="A71">
        <v>61043</v>
      </c>
      <c r="B71" t="s">
        <v>73</v>
      </c>
      <c r="C71" t="s">
        <v>57</v>
      </c>
      <c r="D71" s="4">
        <f>'Grunddaten Umlage § 4_Plan'!K71</f>
        <v>0</v>
      </c>
    </row>
    <row r="72" spans="1:4" x14ac:dyDescent="0.25">
      <c r="A72">
        <v>61045</v>
      </c>
      <c r="B72" t="s">
        <v>74</v>
      </c>
      <c r="C72" t="s">
        <v>57</v>
      </c>
      <c r="D72" s="4">
        <f>'Grunddaten Umlage § 4_Plan'!K72</f>
        <v>0</v>
      </c>
    </row>
    <row r="73" spans="1:4" x14ac:dyDescent="0.25">
      <c r="A73">
        <v>61049</v>
      </c>
      <c r="B73" t="s">
        <v>75</v>
      </c>
      <c r="C73" t="s">
        <v>57</v>
      </c>
      <c r="D73" s="4">
        <f>'Grunddaten Umlage § 4_Plan'!K73</f>
        <v>0</v>
      </c>
    </row>
    <row r="74" spans="1:4" x14ac:dyDescent="0.25">
      <c r="A74">
        <v>61050</v>
      </c>
      <c r="B74" t="s">
        <v>76</v>
      </c>
      <c r="C74" t="s">
        <v>57</v>
      </c>
      <c r="D74" s="4">
        <f>'Grunddaten Umlage § 4_Plan'!K74</f>
        <v>0</v>
      </c>
    </row>
    <row r="75" spans="1:4" x14ac:dyDescent="0.25">
      <c r="A75">
        <v>61051</v>
      </c>
      <c r="B75" t="s">
        <v>77</v>
      </c>
      <c r="C75" t="s">
        <v>57</v>
      </c>
      <c r="D75" s="4">
        <f>'Grunddaten Umlage § 4_Plan'!K75</f>
        <v>660.84074237749735</v>
      </c>
    </row>
    <row r="76" spans="1:4" x14ac:dyDescent="0.25">
      <c r="A76">
        <v>61052</v>
      </c>
      <c r="B76" t="s">
        <v>78</v>
      </c>
      <c r="C76" t="s">
        <v>57</v>
      </c>
      <c r="D76" s="4">
        <f>'Grunddaten Umlage § 4_Plan'!K76</f>
        <v>554.36194099396323</v>
      </c>
    </row>
    <row r="77" spans="1:4" x14ac:dyDescent="0.25">
      <c r="A77">
        <v>61053</v>
      </c>
      <c r="B77" t="s">
        <v>57</v>
      </c>
      <c r="C77" t="s">
        <v>57</v>
      </c>
      <c r="D77" s="4">
        <f>'Grunddaten Umlage § 4_Plan'!K77</f>
        <v>0</v>
      </c>
    </row>
    <row r="78" spans="1:4" x14ac:dyDescent="0.25">
      <c r="A78">
        <v>61054</v>
      </c>
      <c r="B78" t="s">
        <v>79</v>
      </c>
      <c r="C78" t="s">
        <v>57</v>
      </c>
      <c r="D78" s="4">
        <f>'Grunddaten Umlage § 4_Plan'!K78</f>
        <v>748.10816395326367</v>
      </c>
    </row>
    <row r="79" spans="1:4" x14ac:dyDescent="0.25">
      <c r="A79">
        <v>61055</v>
      </c>
      <c r="B79" t="s">
        <v>80</v>
      </c>
      <c r="C79" t="s">
        <v>57</v>
      </c>
      <c r="D79" s="4">
        <f>'Grunddaten Umlage § 4_Plan'!K79</f>
        <v>309.22782938274298</v>
      </c>
    </row>
    <row r="80" spans="1:4" x14ac:dyDescent="0.25">
      <c r="A80">
        <v>61057</v>
      </c>
      <c r="B80" t="s">
        <v>81</v>
      </c>
      <c r="C80" t="s">
        <v>57</v>
      </c>
      <c r="D80" s="4">
        <f>'Grunddaten Umlage § 4_Plan'!K80</f>
        <v>571.49072260949617</v>
      </c>
    </row>
    <row r="81" spans="1:4" x14ac:dyDescent="0.25">
      <c r="A81">
        <v>61059</v>
      </c>
      <c r="B81" t="s">
        <v>82</v>
      </c>
      <c r="C81" t="s">
        <v>57</v>
      </c>
      <c r="D81" s="4">
        <f>'Grunddaten Umlage § 4_Plan'!K81</f>
        <v>0</v>
      </c>
    </row>
    <row r="82" spans="1:4" x14ac:dyDescent="0.25">
      <c r="A82">
        <v>61060</v>
      </c>
      <c r="B82" t="s">
        <v>83</v>
      </c>
      <c r="C82" t="s">
        <v>57</v>
      </c>
      <c r="D82" s="4">
        <f>'Grunddaten Umlage § 4_Plan'!K82</f>
        <v>917.72778451948352</v>
      </c>
    </row>
    <row r="83" spans="1:4" x14ac:dyDescent="0.25">
      <c r="A83">
        <v>61061</v>
      </c>
      <c r="B83" t="s">
        <v>84</v>
      </c>
      <c r="C83" t="s">
        <v>57</v>
      </c>
      <c r="D83" s="4">
        <f>'Grunddaten Umlage § 4_Plan'!K83</f>
        <v>0</v>
      </c>
    </row>
    <row r="84" spans="1:4" x14ac:dyDescent="0.25">
      <c r="A84">
        <v>61101</v>
      </c>
      <c r="B84" t="s">
        <v>85</v>
      </c>
      <c r="C84" t="s">
        <v>86</v>
      </c>
      <c r="D84" s="4">
        <f>'Grunddaten Umlage § 4_Plan'!K84</f>
        <v>884.16641650622159</v>
      </c>
    </row>
    <row r="85" spans="1:4" x14ac:dyDescent="0.25">
      <c r="A85">
        <v>61105</v>
      </c>
      <c r="B85" t="s">
        <v>87</v>
      </c>
      <c r="C85" t="s">
        <v>86</v>
      </c>
      <c r="D85" s="4">
        <f>'Grunddaten Umlage § 4_Plan'!K85</f>
        <v>231.28753071852611</v>
      </c>
    </row>
    <row r="86" spans="1:4" x14ac:dyDescent="0.25">
      <c r="A86">
        <v>61106</v>
      </c>
      <c r="B86" t="s">
        <v>88</v>
      </c>
      <c r="C86" t="s">
        <v>86</v>
      </c>
      <c r="D86" s="4">
        <f>'Grunddaten Umlage § 4_Plan'!K86</f>
        <v>0</v>
      </c>
    </row>
    <row r="87" spans="1:4" x14ac:dyDescent="0.25">
      <c r="A87">
        <v>61107</v>
      </c>
      <c r="B87" t="s">
        <v>89</v>
      </c>
      <c r="C87" t="s">
        <v>86</v>
      </c>
      <c r="D87" s="4">
        <f>'Grunddaten Umlage § 4_Plan'!K87</f>
        <v>265.78691612858717</v>
      </c>
    </row>
    <row r="88" spans="1:4" x14ac:dyDescent="0.25">
      <c r="A88">
        <v>61108</v>
      </c>
      <c r="B88" t="s">
        <v>86</v>
      </c>
      <c r="C88" t="s">
        <v>86</v>
      </c>
      <c r="D88" s="4">
        <f>'Grunddaten Umlage § 4_Plan'!K88</f>
        <v>0</v>
      </c>
    </row>
    <row r="89" spans="1:4" x14ac:dyDescent="0.25">
      <c r="A89">
        <v>61109</v>
      </c>
      <c r="B89" t="s">
        <v>90</v>
      </c>
      <c r="C89" t="s">
        <v>86</v>
      </c>
      <c r="D89" s="4">
        <f>'Grunddaten Umlage § 4_Plan'!K89</f>
        <v>370.95502679469041</v>
      </c>
    </row>
    <row r="90" spans="1:4" x14ac:dyDescent="0.25">
      <c r="A90">
        <v>61110</v>
      </c>
      <c r="B90" t="s">
        <v>91</v>
      </c>
      <c r="C90" t="s">
        <v>86</v>
      </c>
      <c r="D90" s="4">
        <f>'Grunddaten Umlage § 4_Plan'!K90</f>
        <v>680.75957819510302</v>
      </c>
    </row>
    <row r="91" spans="1:4" x14ac:dyDescent="0.25">
      <c r="A91">
        <v>61111</v>
      </c>
      <c r="B91" t="s">
        <v>92</v>
      </c>
      <c r="C91" t="s">
        <v>86</v>
      </c>
      <c r="D91" s="4">
        <f>'Grunddaten Umlage § 4_Plan'!K91</f>
        <v>297.76769549273172</v>
      </c>
    </row>
    <row r="92" spans="1:4" x14ac:dyDescent="0.25">
      <c r="A92">
        <v>61112</v>
      </c>
      <c r="B92" t="s">
        <v>93</v>
      </c>
      <c r="C92" t="s">
        <v>86</v>
      </c>
      <c r="D92" s="4">
        <f>'Grunddaten Umlage § 4_Plan'!K92</f>
        <v>105.27220037579474</v>
      </c>
    </row>
    <row r="93" spans="1:4" x14ac:dyDescent="0.25">
      <c r="A93">
        <v>61113</v>
      </c>
      <c r="B93" t="s">
        <v>94</v>
      </c>
      <c r="C93" t="s">
        <v>86</v>
      </c>
      <c r="D93" s="4">
        <f>'Grunddaten Umlage § 4_Plan'!K93</f>
        <v>656.98705445295229</v>
      </c>
    </row>
    <row r="94" spans="1:4" x14ac:dyDescent="0.25">
      <c r="A94">
        <v>61114</v>
      </c>
      <c r="B94" t="s">
        <v>95</v>
      </c>
      <c r="C94" t="s">
        <v>86</v>
      </c>
      <c r="D94" s="4">
        <f>'Grunddaten Umlage § 4_Plan'!K94</f>
        <v>601.91729281710627</v>
      </c>
    </row>
    <row r="95" spans="1:4" x14ac:dyDescent="0.25">
      <c r="A95">
        <v>61115</v>
      </c>
      <c r="B95" t="s">
        <v>96</v>
      </c>
      <c r="C95" t="s">
        <v>86</v>
      </c>
      <c r="D95" s="4">
        <f>'Grunddaten Umlage § 4_Plan'!K95</f>
        <v>382.21417231692249</v>
      </c>
    </row>
    <row r="96" spans="1:4" x14ac:dyDescent="0.25">
      <c r="A96">
        <v>61116</v>
      </c>
      <c r="B96" t="s">
        <v>97</v>
      </c>
      <c r="C96" t="s">
        <v>86</v>
      </c>
      <c r="D96" s="4">
        <f>'Grunddaten Umlage § 4_Plan'!K96</f>
        <v>456.97135463660339</v>
      </c>
    </row>
    <row r="97" spans="1:4" x14ac:dyDescent="0.25">
      <c r="A97">
        <v>61118</v>
      </c>
      <c r="B97" t="s">
        <v>98</v>
      </c>
      <c r="C97" t="s">
        <v>86</v>
      </c>
      <c r="D97" s="4">
        <f>'Grunddaten Umlage § 4_Plan'!K97</f>
        <v>210.94537289033806</v>
      </c>
    </row>
    <row r="98" spans="1:4" x14ac:dyDescent="0.25">
      <c r="A98">
        <v>61119</v>
      </c>
      <c r="B98" t="s">
        <v>99</v>
      </c>
      <c r="C98" t="s">
        <v>86</v>
      </c>
      <c r="D98" s="4">
        <f>'Grunddaten Umlage § 4_Plan'!K98</f>
        <v>119.06714082002652</v>
      </c>
    </row>
    <row r="99" spans="1:4" x14ac:dyDescent="0.25">
      <c r="A99">
        <v>61120</v>
      </c>
      <c r="B99" t="s">
        <v>100</v>
      </c>
      <c r="C99" t="s">
        <v>86</v>
      </c>
      <c r="D99" s="4">
        <f>'Grunddaten Umlage § 4_Plan'!K99</f>
        <v>0</v>
      </c>
    </row>
    <row r="100" spans="1:4" x14ac:dyDescent="0.25">
      <c r="A100">
        <v>61203</v>
      </c>
      <c r="B100" t="s">
        <v>101</v>
      </c>
      <c r="C100" t="s">
        <v>102</v>
      </c>
      <c r="D100" s="4">
        <f>'Grunddaten Umlage § 4_Plan'!K100</f>
        <v>588.14155044257689</v>
      </c>
    </row>
    <row r="101" spans="1:4" x14ac:dyDescent="0.25">
      <c r="A101">
        <v>61204</v>
      </c>
      <c r="B101" t="s">
        <v>103</v>
      </c>
      <c r="C101" t="s">
        <v>102</v>
      </c>
      <c r="D101" s="4">
        <f>'Grunddaten Umlage § 4_Plan'!K101</f>
        <v>513.14516174709502</v>
      </c>
    </row>
    <row r="102" spans="1:4" x14ac:dyDescent="0.25">
      <c r="A102">
        <v>61205</v>
      </c>
      <c r="B102" t="s">
        <v>104</v>
      </c>
      <c r="C102" t="s">
        <v>102</v>
      </c>
      <c r="D102" s="4">
        <f>'Grunddaten Umlage § 4_Plan'!K102</f>
        <v>315.47114820784685</v>
      </c>
    </row>
    <row r="103" spans="1:4" x14ac:dyDescent="0.25">
      <c r="A103">
        <v>61206</v>
      </c>
      <c r="B103" t="s">
        <v>105</v>
      </c>
      <c r="C103" t="s">
        <v>102</v>
      </c>
      <c r="D103" s="4">
        <f>'Grunddaten Umlage § 4_Plan'!K103</f>
        <v>251.45395150609099</v>
      </c>
    </row>
    <row r="104" spans="1:4" x14ac:dyDescent="0.25">
      <c r="A104">
        <v>61207</v>
      </c>
      <c r="B104" t="s">
        <v>106</v>
      </c>
      <c r="C104" t="s">
        <v>102</v>
      </c>
      <c r="D104" s="4">
        <f>'Grunddaten Umlage § 4_Plan'!K104</f>
        <v>0</v>
      </c>
    </row>
    <row r="105" spans="1:4" x14ac:dyDescent="0.25">
      <c r="A105">
        <v>61213</v>
      </c>
      <c r="B105" t="s">
        <v>107</v>
      </c>
      <c r="C105" t="s">
        <v>102</v>
      </c>
      <c r="D105" s="4">
        <f>'Grunddaten Umlage § 4_Plan'!K105</f>
        <v>0</v>
      </c>
    </row>
    <row r="106" spans="1:4" x14ac:dyDescent="0.25">
      <c r="A106">
        <v>61215</v>
      </c>
      <c r="B106" t="s">
        <v>108</v>
      </c>
      <c r="C106" t="s">
        <v>102</v>
      </c>
      <c r="D106" s="4">
        <f>'Grunddaten Umlage § 4_Plan'!K106</f>
        <v>0</v>
      </c>
    </row>
    <row r="107" spans="1:4" x14ac:dyDescent="0.25">
      <c r="A107">
        <v>61217</v>
      </c>
      <c r="B107" t="s">
        <v>109</v>
      </c>
      <c r="C107" t="s">
        <v>102</v>
      </c>
      <c r="D107" s="4">
        <f>'Grunddaten Umlage § 4_Plan'!K107</f>
        <v>697.93577164473174</v>
      </c>
    </row>
    <row r="108" spans="1:4" x14ac:dyDescent="0.25">
      <c r="A108">
        <v>61222</v>
      </c>
      <c r="B108" t="s">
        <v>110</v>
      </c>
      <c r="C108" t="s">
        <v>102</v>
      </c>
      <c r="D108" s="4">
        <f>'Grunddaten Umlage § 4_Plan'!K108</f>
        <v>346.30298496484875</v>
      </c>
    </row>
    <row r="109" spans="1:4" x14ac:dyDescent="0.25">
      <c r="A109">
        <v>61236</v>
      </c>
      <c r="B109" t="s">
        <v>111</v>
      </c>
      <c r="C109" t="s">
        <v>102</v>
      </c>
      <c r="D109" s="4">
        <f>'Grunddaten Umlage § 4_Plan'!K109</f>
        <v>776.94650832930108</v>
      </c>
    </row>
    <row r="110" spans="1:4" x14ac:dyDescent="0.25">
      <c r="A110">
        <v>61243</v>
      </c>
      <c r="B110" t="s">
        <v>112</v>
      </c>
      <c r="C110" t="s">
        <v>102</v>
      </c>
      <c r="D110" s="4">
        <f>'Grunddaten Umlage § 4_Plan'!K110</f>
        <v>317.26122738751889</v>
      </c>
    </row>
    <row r="111" spans="1:4" x14ac:dyDescent="0.25">
      <c r="A111">
        <v>61247</v>
      </c>
      <c r="B111" t="s">
        <v>113</v>
      </c>
      <c r="C111" t="s">
        <v>102</v>
      </c>
      <c r="D111" s="4">
        <f>'Grunddaten Umlage § 4_Plan'!K111</f>
        <v>799.21006347188313</v>
      </c>
    </row>
    <row r="112" spans="1:4" x14ac:dyDescent="0.25">
      <c r="A112">
        <v>61251</v>
      </c>
      <c r="B112" t="s">
        <v>114</v>
      </c>
      <c r="C112" t="s">
        <v>102</v>
      </c>
      <c r="D112" s="4">
        <f>'Grunddaten Umlage § 4_Plan'!K112</f>
        <v>113.73969653744162</v>
      </c>
    </row>
    <row r="113" spans="1:4" x14ac:dyDescent="0.25">
      <c r="A113">
        <v>61252</v>
      </c>
      <c r="B113" t="s">
        <v>115</v>
      </c>
      <c r="C113" t="s">
        <v>102</v>
      </c>
      <c r="D113" s="4">
        <f>'Grunddaten Umlage § 4_Plan'!K113</f>
        <v>241.47469922944666</v>
      </c>
    </row>
    <row r="114" spans="1:4" x14ac:dyDescent="0.25">
      <c r="A114">
        <v>61253</v>
      </c>
      <c r="B114" t="s">
        <v>116</v>
      </c>
      <c r="C114" t="s">
        <v>102</v>
      </c>
      <c r="D114" s="4">
        <f>'Grunddaten Umlage § 4_Plan'!K114</f>
        <v>1095.1764575078025</v>
      </c>
    </row>
    <row r="115" spans="1:4" x14ac:dyDescent="0.25">
      <c r="A115">
        <v>61254</v>
      </c>
      <c r="B115" t="s">
        <v>117</v>
      </c>
      <c r="C115" t="s">
        <v>102</v>
      </c>
      <c r="D115" s="4">
        <f>'Grunddaten Umlage § 4_Plan'!K115</f>
        <v>287.23251442663269</v>
      </c>
    </row>
    <row r="116" spans="1:4" x14ac:dyDescent="0.25">
      <c r="A116">
        <v>61255</v>
      </c>
      <c r="B116" t="s">
        <v>118</v>
      </c>
      <c r="C116" t="s">
        <v>102</v>
      </c>
      <c r="D116" s="4">
        <f>'Grunddaten Umlage § 4_Plan'!K116</f>
        <v>1278.7158244263733</v>
      </c>
    </row>
    <row r="117" spans="1:4" x14ac:dyDescent="0.25">
      <c r="A117">
        <v>61256</v>
      </c>
      <c r="B117" t="s">
        <v>119</v>
      </c>
      <c r="C117" t="s">
        <v>102</v>
      </c>
      <c r="D117" s="4">
        <f>'Grunddaten Umlage § 4_Plan'!K117</f>
        <v>315.56439597497297</v>
      </c>
    </row>
    <row r="118" spans="1:4" x14ac:dyDescent="0.25">
      <c r="A118">
        <v>61257</v>
      </c>
      <c r="B118" t="s">
        <v>120</v>
      </c>
      <c r="C118" t="s">
        <v>102</v>
      </c>
      <c r="D118" s="4">
        <f>'Grunddaten Umlage § 4_Plan'!K118</f>
        <v>0</v>
      </c>
    </row>
    <row r="119" spans="1:4" x14ac:dyDescent="0.25">
      <c r="A119">
        <v>61258</v>
      </c>
      <c r="B119" t="s">
        <v>121</v>
      </c>
      <c r="C119" t="s">
        <v>102</v>
      </c>
      <c r="D119" s="4">
        <f>'Grunddaten Umlage § 4_Plan'!K119</f>
        <v>588.68246323786582</v>
      </c>
    </row>
    <row r="120" spans="1:4" x14ac:dyDescent="0.25">
      <c r="A120">
        <v>61259</v>
      </c>
      <c r="B120" t="s">
        <v>102</v>
      </c>
      <c r="C120" t="s">
        <v>102</v>
      </c>
      <c r="D120" s="4">
        <f>'Grunddaten Umlage § 4_Plan'!K120</f>
        <v>0</v>
      </c>
    </row>
    <row r="121" spans="1:4" x14ac:dyDescent="0.25">
      <c r="A121">
        <v>61260</v>
      </c>
      <c r="B121" t="s">
        <v>122</v>
      </c>
      <c r="C121" t="s">
        <v>102</v>
      </c>
      <c r="D121" s="4">
        <f>'Grunddaten Umlage § 4_Plan'!K121</f>
        <v>296.31401181343796</v>
      </c>
    </row>
    <row r="122" spans="1:4" x14ac:dyDescent="0.25">
      <c r="A122">
        <v>61261</v>
      </c>
      <c r="B122" t="s">
        <v>123</v>
      </c>
      <c r="C122" t="s">
        <v>102</v>
      </c>
      <c r="D122" s="4">
        <f>'Grunddaten Umlage § 4_Plan'!K122</f>
        <v>421.49647202385</v>
      </c>
    </row>
    <row r="123" spans="1:4" x14ac:dyDescent="0.25">
      <c r="A123">
        <v>61262</v>
      </c>
      <c r="B123" t="s">
        <v>124</v>
      </c>
      <c r="C123" t="s">
        <v>102</v>
      </c>
      <c r="D123" s="4">
        <f>'Grunddaten Umlage § 4_Plan'!K123</f>
        <v>409.1074583955604</v>
      </c>
    </row>
    <row r="124" spans="1:4" x14ac:dyDescent="0.25">
      <c r="A124">
        <v>61263</v>
      </c>
      <c r="B124" t="s">
        <v>125</v>
      </c>
      <c r="C124" t="s">
        <v>102</v>
      </c>
      <c r="D124" s="4">
        <f>'Grunddaten Umlage § 4_Plan'!K124</f>
        <v>1345.0779587041695</v>
      </c>
    </row>
    <row r="125" spans="1:4" x14ac:dyDescent="0.25">
      <c r="A125">
        <v>61264</v>
      </c>
      <c r="B125" t="s">
        <v>126</v>
      </c>
      <c r="C125" t="s">
        <v>102</v>
      </c>
      <c r="D125" s="4">
        <f>'Grunddaten Umlage § 4_Plan'!K125</f>
        <v>437.58832999566397</v>
      </c>
    </row>
    <row r="126" spans="1:4" x14ac:dyDescent="0.25">
      <c r="A126">
        <v>61265</v>
      </c>
      <c r="B126" t="s">
        <v>127</v>
      </c>
      <c r="C126" t="s">
        <v>102</v>
      </c>
      <c r="D126" s="4">
        <f>'Grunddaten Umlage § 4_Plan'!K126</f>
        <v>0</v>
      </c>
    </row>
    <row r="127" spans="1:4" x14ac:dyDescent="0.25">
      <c r="A127">
        <v>61266</v>
      </c>
      <c r="B127" t="s">
        <v>128</v>
      </c>
      <c r="C127" t="s">
        <v>102</v>
      </c>
      <c r="D127" s="4">
        <f>'Grunddaten Umlage § 4_Plan'!K127</f>
        <v>297.74216814217112</v>
      </c>
    </row>
    <row r="128" spans="1:4" x14ac:dyDescent="0.25">
      <c r="A128">
        <v>61267</v>
      </c>
      <c r="B128" t="s">
        <v>129</v>
      </c>
      <c r="C128" t="s">
        <v>102</v>
      </c>
      <c r="D128" s="4">
        <f>'Grunddaten Umlage § 4_Plan'!K128</f>
        <v>730.76597773110791</v>
      </c>
    </row>
    <row r="129" spans="1:4" x14ac:dyDescent="0.25">
      <c r="A129">
        <v>61410</v>
      </c>
      <c r="B129" t="s">
        <v>130</v>
      </c>
      <c r="C129" t="s">
        <v>131</v>
      </c>
      <c r="D129" s="4">
        <f>'Grunddaten Umlage § 4_Plan'!K129</f>
        <v>169.67133804446939</v>
      </c>
    </row>
    <row r="130" spans="1:4" x14ac:dyDescent="0.25">
      <c r="A130">
        <v>61413</v>
      </c>
      <c r="B130" t="s">
        <v>132</v>
      </c>
      <c r="C130" t="s">
        <v>131</v>
      </c>
      <c r="D130" s="4">
        <f>'Grunddaten Umlage § 4_Plan'!K130</f>
        <v>134.89672841388611</v>
      </c>
    </row>
    <row r="131" spans="1:4" x14ac:dyDescent="0.25">
      <c r="A131">
        <v>61425</v>
      </c>
      <c r="B131" t="s">
        <v>133</v>
      </c>
      <c r="C131" t="s">
        <v>131</v>
      </c>
      <c r="D131" s="4">
        <f>'Grunddaten Umlage § 4_Plan'!K131</f>
        <v>408.02624422891944</v>
      </c>
    </row>
    <row r="132" spans="1:4" x14ac:dyDescent="0.25">
      <c r="A132">
        <v>61428</v>
      </c>
      <c r="B132" t="s">
        <v>134</v>
      </c>
      <c r="C132" t="s">
        <v>131</v>
      </c>
      <c r="D132" s="4">
        <f>'Grunddaten Umlage § 4_Plan'!K132</f>
        <v>181.41395300288329</v>
      </c>
    </row>
    <row r="133" spans="1:4" x14ac:dyDescent="0.25">
      <c r="A133">
        <v>61437</v>
      </c>
      <c r="B133" t="s">
        <v>135</v>
      </c>
      <c r="C133" t="s">
        <v>131</v>
      </c>
      <c r="D133" s="4">
        <f>'Grunddaten Umlage § 4_Plan'!K133</f>
        <v>272.45540246959462</v>
      </c>
    </row>
    <row r="134" spans="1:4" x14ac:dyDescent="0.25">
      <c r="A134">
        <v>61438</v>
      </c>
      <c r="B134" t="s">
        <v>131</v>
      </c>
      <c r="C134" t="s">
        <v>131</v>
      </c>
      <c r="D134" s="4">
        <f>'Grunddaten Umlage § 4_Plan'!K134</f>
        <v>0</v>
      </c>
    </row>
    <row r="135" spans="1:4" x14ac:dyDescent="0.25">
      <c r="A135">
        <v>61439</v>
      </c>
      <c r="B135" t="s">
        <v>136</v>
      </c>
      <c r="C135" t="s">
        <v>131</v>
      </c>
      <c r="D135" s="4">
        <f>'Grunddaten Umlage § 4_Plan'!K135</f>
        <v>1073.4868111908656</v>
      </c>
    </row>
    <row r="136" spans="1:4" x14ac:dyDescent="0.25">
      <c r="A136">
        <v>61440</v>
      </c>
      <c r="B136" t="s">
        <v>137</v>
      </c>
      <c r="C136" t="s">
        <v>131</v>
      </c>
      <c r="D136" s="4">
        <f>'Grunddaten Umlage § 4_Plan'!K136</f>
        <v>0</v>
      </c>
    </row>
    <row r="137" spans="1:4" x14ac:dyDescent="0.25">
      <c r="A137">
        <v>61441</v>
      </c>
      <c r="B137" t="s">
        <v>138</v>
      </c>
      <c r="C137" t="s">
        <v>131</v>
      </c>
      <c r="D137" s="4">
        <f>'Grunddaten Umlage § 4_Plan'!K137</f>
        <v>215.84406456233458</v>
      </c>
    </row>
    <row r="138" spans="1:4" x14ac:dyDescent="0.25">
      <c r="A138">
        <v>61442</v>
      </c>
      <c r="B138" t="s">
        <v>139</v>
      </c>
      <c r="C138" t="s">
        <v>131</v>
      </c>
      <c r="D138" s="4">
        <f>'Grunddaten Umlage § 4_Plan'!K138</f>
        <v>454.94569429549642</v>
      </c>
    </row>
    <row r="139" spans="1:4" x14ac:dyDescent="0.25">
      <c r="A139">
        <v>61443</v>
      </c>
      <c r="B139" t="s">
        <v>140</v>
      </c>
      <c r="C139" t="s">
        <v>131</v>
      </c>
      <c r="D139" s="4">
        <f>'Grunddaten Umlage § 4_Plan'!K139</f>
        <v>404.96875704835452</v>
      </c>
    </row>
    <row r="140" spans="1:4" x14ac:dyDescent="0.25">
      <c r="A140">
        <v>61444</v>
      </c>
      <c r="B140" t="s">
        <v>141</v>
      </c>
      <c r="C140" t="s">
        <v>131</v>
      </c>
      <c r="D140" s="4">
        <f>'Grunddaten Umlage § 4_Plan'!K140</f>
        <v>0</v>
      </c>
    </row>
    <row r="141" spans="1:4" x14ac:dyDescent="0.25">
      <c r="A141">
        <v>61445</v>
      </c>
      <c r="B141" t="s">
        <v>142</v>
      </c>
      <c r="C141" t="s">
        <v>131</v>
      </c>
      <c r="D141" s="4">
        <f>'Grunddaten Umlage § 4_Plan'!K141</f>
        <v>467.80885194134027</v>
      </c>
    </row>
    <row r="142" spans="1:4" x14ac:dyDescent="0.25">
      <c r="A142">
        <v>61446</v>
      </c>
      <c r="B142" t="s">
        <v>143</v>
      </c>
      <c r="C142" t="s">
        <v>131</v>
      </c>
      <c r="D142" s="4">
        <f>'Grunddaten Umlage § 4_Plan'!K142</f>
        <v>507.06120150408515</v>
      </c>
    </row>
    <row r="143" spans="1:4" x14ac:dyDescent="0.25">
      <c r="A143">
        <v>61611</v>
      </c>
      <c r="B143" t="s">
        <v>144</v>
      </c>
      <c r="C143" t="s">
        <v>145</v>
      </c>
      <c r="D143" s="4">
        <f>'Grunddaten Umlage § 4_Plan'!K143</f>
        <v>499.50706839293321</v>
      </c>
    </row>
    <row r="144" spans="1:4" x14ac:dyDescent="0.25">
      <c r="A144">
        <v>61612</v>
      </c>
      <c r="B144" t="s">
        <v>146</v>
      </c>
      <c r="C144" t="s">
        <v>145</v>
      </c>
      <c r="D144" s="4">
        <f>'Grunddaten Umlage § 4_Plan'!K144</f>
        <v>658.35336067682863</v>
      </c>
    </row>
    <row r="145" spans="1:4" x14ac:dyDescent="0.25">
      <c r="A145">
        <v>61615</v>
      </c>
      <c r="B145" t="s">
        <v>147</v>
      </c>
      <c r="C145" t="s">
        <v>145</v>
      </c>
      <c r="D145" s="4">
        <f>'Grunddaten Umlage § 4_Plan'!K145</f>
        <v>434.67734063228505</v>
      </c>
    </row>
    <row r="146" spans="1:4" x14ac:dyDescent="0.25">
      <c r="A146">
        <v>61618</v>
      </c>
      <c r="B146" t="s">
        <v>148</v>
      </c>
      <c r="C146" t="s">
        <v>145</v>
      </c>
      <c r="D146" s="4">
        <f>'Grunddaten Umlage § 4_Plan'!K146</f>
        <v>389.0555664586563</v>
      </c>
    </row>
    <row r="147" spans="1:4" x14ac:dyDescent="0.25">
      <c r="A147">
        <v>61621</v>
      </c>
      <c r="B147" t="s">
        <v>149</v>
      </c>
      <c r="C147" t="s">
        <v>145</v>
      </c>
      <c r="D147" s="4">
        <f>'Grunddaten Umlage § 4_Plan'!K147</f>
        <v>146.9284987508166</v>
      </c>
    </row>
    <row r="148" spans="1:4" x14ac:dyDescent="0.25">
      <c r="A148">
        <v>61624</v>
      </c>
      <c r="B148" t="s">
        <v>150</v>
      </c>
      <c r="C148" t="s">
        <v>145</v>
      </c>
      <c r="D148" s="4">
        <f>'Grunddaten Umlage § 4_Plan'!K148</f>
        <v>0</v>
      </c>
    </row>
    <row r="149" spans="1:4" x14ac:dyDescent="0.25">
      <c r="A149">
        <v>61625</v>
      </c>
      <c r="B149" t="s">
        <v>145</v>
      </c>
      <c r="C149" t="s">
        <v>145</v>
      </c>
      <c r="D149" s="4">
        <f>'Grunddaten Umlage § 4_Plan'!K149</f>
        <v>0</v>
      </c>
    </row>
    <row r="150" spans="1:4" x14ac:dyDescent="0.25">
      <c r="A150">
        <v>61626</v>
      </c>
      <c r="B150" t="s">
        <v>151</v>
      </c>
      <c r="C150" t="s">
        <v>145</v>
      </c>
      <c r="D150" s="4">
        <f>'Grunddaten Umlage § 4_Plan'!K150</f>
        <v>0</v>
      </c>
    </row>
    <row r="151" spans="1:4" x14ac:dyDescent="0.25">
      <c r="A151">
        <v>61627</v>
      </c>
      <c r="B151" t="s">
        <v>152</v>
      </c>
      <c r="C151" t="s">
        <v>145</v>
      </c>
      <c r="D151" s="4">
        <f>'Grunddaten Umlage § 4_Plan'!K151</f>
        <v>340.42926308324542</v>
      </c>
    </row>
    <row r="152" spans="1:4" x14ac:dyDescent="0.25">
      <c r="A152">
        <v>61628</v>
      </c>
      <c r="B152" t="s">
        <v>153</v>
      </c>
      <c r="C152" t="s">
        <v>145</v>
      </c>
      <c r="D152" s="4">
        <f>'Grunddaten Umlage § 4_Plan'!K152</f>
        <v>281.44301338395388</v>
      </c>
    </row>
    <row r="153" spans="1:4" x14ac:dyDescent="0.25">
      <c r="A153">
        <v>61629</v>
      </c>
      <c r="B153" t="s">
        <v>154</v>
      </c>
      <c r="C153" t="s">
        <v>145</v>
      </c>
      <c r="D153" s="4">
        <f>'Grunddaten Umlage § 4_Plan'!K153</f>
        <v>203.3902127153552</v>
      </c>
    </row>
    <row r="154" spans="1:4" x14ac:dyDescent="0.25">
      <c r="A154">
        <v>61630</v>
      </c>
      <c r="B154" t="s">
        <v>155</v>
      </c>
      <c r="C154" t="s">
        <v>145</v>
      </c>
      <c r="D154" s="4">
        <f>'Grunddaten Umlage § 4_Plan'!K154</f>
        <v>305.91381054337904</v>
      </c>
    </row>
    <row r="155" spans="1:4" x14ac:dyDescent="0.25">
      <c r="A155">
        <v>61631</v>
      </c>
      <c r="B155" t="s">
        <v>156</v>
      </c>
      <c r="C155" t="s">
        <v>145</v>
      </c>
      <c r="D155" s="4">
        <f>'Grunddaten Umlage § 4_Plan'!K155</f>
        <v>0</v>
      </c>
    </row>
    <row r="156" spans="1:4" x14ac:dyDescent="0.25">
      <c r="A156">
        <v>61632</v>
      </c>
      <c r="B156" t="s">
        <v>157</v>
      </c>
      <c r="C156" t="s">
        <v>145</v>
      </c>
      <c r="D156" s="4">
        <f>'Grunddaten Umlage § 4_Plan'!K156</f>
        <v>549.32747308830346</v>
      </c>
    </row>
    <row r="157" spans="1:4" x14ac:dyDescent="0.25">
      <c r="A157">
        <v>61633</v>
      </c>
      <c r="B157" t="s">
        <v>158</v>
      </c>
      <c r="C157" t="s">
        <v>145</v>
      </c>
      <c r="D157" s="4">
        <f>'Grunddaten Umlage § 4_Plan'!K157</f>
        <v>0</v>
      </c>
    </row>
    <row r="158" spans="1:4" x14ac:dyDescent="0.25">
      <c r="A158">
        <v>61701</v>
      </c>
      <c r="B158" t="s">
        <v>159</v>
      </c>
      <c r="C158" t="s">
        <v>160</v>
      </c>
      <c r="D158" s="4">
        <f>'Grunddaten Umlage § 4_Plan'!K158</f>
        <v>0</v>
      </c>
    </row>
    <row r="159" spans="1:4" x14ac:dyDescent="0.25">
      <c r="A159">
        <v>61708</v>
      </c>
      <c r="B159" t="s">
        <v>161</v>
      </c>
      <c r="C159" t="s">
        <v>160</v>
      </c>
      <c r="D159" s="4">
        <f>'Grunddaten Umlage § 4_Plan'!K159</f>
        <v>0</v>
      </c>
    </row>
    <row r="160" spans="1:4" x14ac:dyDescent="0.25">
      <c r="A160">
        <v>61710</v>
      </c>
      <c r="B160" t="s">
        <v>162</v>
      </c>
      <c r="C160" t="s">
        <v>160</v>
      </c>
      <c r="D160" s="4">
        <f>'Grunddaten Umlage § 4_Plan'!K160</f>
        <v>234.90679132365872</v>
      </c>
    </row>
    <row r="161" spans="1:4" x14ac:dyDescent="0.25">
      <c r="A161">
        <v>61711</v>
      </c>
      <c r="B161" t="s">
        <v>163</v>
      </c>
      <c r="C161" t="s">
        <v>160</v>
      </c>
      <c r="D161" s="4">
        <f>'Grunddaten Umlage § 4_Plan'!K161</f>
        <v>187.15189544124883</v>
      </c>
    </row>
    <row r="162" spans="1:4" x14ac:dyDescent="0.25">
      <c r="A162">
        <v>61716</v>
      </c>
      <c r="B162" t="s">
        <v>164</v>
      </c>
      <c r="C162" t="s">
        <v>160</v>
      </c>
      <c r="D162" s="4">
        <f>'Grunddaten Umlage § 4_Plan'!K162</f>
        <v>0</v>
      </c>
    </row>
    <row r="163" spans="1:4" x14ac:dyDescent="0.25">
      <c r="A163">
        <v>61719</v>
      </c>
      <c r="B163" t="s">
        <v>165</v>
      </c>
      <c r="C163" t="s">
        <v>160</v>
      </c>
      <c r="D163" s="4">
        <f>'Grunddaten Umlage § 4_Plan'!K163</f>
        <v>0</v>
      </c>
    </row>
    <row r="164" spans="1:4" x14ac:dyDescent="0.25">
      <c r="A164">
        <v>61727</v>
      </c>
      <c r="B164" t="s">
        <v>166</v>
      </c>
      <c r="C164" t="s">
        <v>160</v>
      </c>
      <c r="D164" s="4">
        <f>'Grunddaten Umlage § 4_Plan'!K164</f>
        <v>591.12706291561403</v>
      </c>
    </row>
    <row r="165" spans="1:4" x14ac:dyDescent="0.25">
      <c r="A165">
        <v>61728</v>
      </c>
      <c r="B165" t="s">
        <v>167</v>
      </c>
      <c r="C165" t="s">
        <v>160</v>
      </c>
      <c r="D165" s="4">
        <f>'Grunddaten Umlage § 4_Plan'!K165</f>
        <v>134.39374957927811</v>
      </c>
    </row>
    <row r="166" spans="1:4" x14ac:dyDescent="0.25">
      <c r="A166">
        <v>61729</v>
      </c>
      <c r="B166" t="s">
        <v>168</v>
      </c>
      <c r="C166" t="s">
        <v>160</v>
      </c>
      <c r="D166" s="4">
        <f>'Grunddaten Umlage § 4_Plan'!K166</f>
        <v>390.32430482816767</v>
      </c>
    </row>
    <row r="167" spans="1:4" x14ac:dyDescent="0.25">
      <c r="A167">
        <v>61730</v>
      </c>
      <c r="B167" t="s">
        <v>169</v>
      </c>
      <c r="C167" t="s">
        <v>160</v>
      </c>
      <c r="D167" s="4">
        <f>'Grunddaten Umlage § 4_Plan'!K167</f>
        <v>402.07793665095573</v>
      </c>
    </row>
    <row r="168" spans="1:4" x14ac:dyDescent="0.25">
      <c r="A168">
        <v>61731</v>
      </c>
      <c r="B168" t="s">
        <v>170</v>
      </c>
      <c r="C168" t="s">
        <v>160</v>
      </c>
      <c r="D168" s="4">
        <f>'Grunddaten Umlage § 4_Plan'!K168</f>
        <v>316.44857596958406</v>
      </c>
    </row>
    <row r="169" spans="1:4" x14ac:dyDescent="0.25">
      <c r="A169">
        <v>61740</v>
      </c>
      <c r="B169" t="s">
        <v>171</v>
      </c>
      <c r="C169" t="s">
        <v>160</v>
      </c>
      <c r="D169" s="4">
        <f>'Grunddaten Umlage § 4_Plan'!K169</f>
        <v>0</v>
      </c>
    </row>
    <row r="170" spans="1:4" x14ac:dyDescent="0.25">
      <c r="A170">
        <v>61741</v>
      </c>
      <c r="B170" t="s">
        <v>172</v>
      </c>
      <c r="C170" t="s">
        <v>160</v>
      </c>
      <c r="D170" s="4">
        <f>'Grunddaten Umlage § 4_Plan'!K170</f>
        <v>0</v>
      </c>
    </row>
    <row r="171" spans="1:4" x14ac:dyDescent="0.25">
      <c r="A171">
        <v>61743</v>
      </c>
      <c r="B171" t="s">
        <v>173</v>
      </c>
      <c r="C171" t="s">
        <v>160</v>
      </c>
      <c r="D171" s="4">
        <f>'Grunddaten Umlage § 4_Plan'!K171</f>
        <v>0</v>
      </c>
    </row>
    <row r="172" spans="1:4" x14ac:dyDescent="0.25">
      <c r="A172">
        <v>61744</v>
      </c>
      <c r="B172" t="s">
        <v>174</v>
      </c>
      <c r="C172" t="s">
        <v>160</v>
      </c>
      <c r="D172" s="4">
        <f>'Grunddaten Umlage § 4_Plan'!K172</f>
        <v>123.59976608044128</v>
      </c>
    </row>
    <row r="173" spans="1:4" x14ac:dyDescent="0.25">
      <c r="A173">
        <v>61745</v>
      </c>
      <c r="B173" t="s">
        <v>175</v>
      </c>
      <c r="C173" t="s">
        <v>160</v>
      </c>
      <c r="D173" s="4">
        <f>'Grunddaten Umlage § 4_Plan'!K173</f>
        <v>215.64456704189755</v>
      </c>
    </row>
    <row r="174" spans="1:4" x14ac:dyDescent="0.25">
      <c r="A174">
        <v>61746</v>
      </c>
      <c r="B174" t="s">
        <v>176</v>
      </c>
      <c r="C174" t="s">
        <v>160</v>
      </c>
      <c r="D174" s="4">
        <f>'Grunddaten Umlage § 4_Plan'!K174</f>
        <v>0</v>
      </c>
    </row>
    <row r="175" spans="1:4" x14ac:dyDescent="0.25">
      <c r="A175">
        <v>61748</v>
      </c>
      <c r="B175" t="s">
        <v>177</v>
      </c>
      <c r="C175" t="s">
        <v>160</v>
      </c>
      <c r="D175" s="4">
        <f>'Grunddaten Umlage § 4_Plan'!K175</f>
        <v>0</v>
      </c>
    </row>
    <row r="176" spans="1:4" x14ac:dyDescent="0.25">
      <c r="A176">
        <v>61750</v>
      </c>
      <c r="B176" t="s">
        <v>178</v>
      </c>
      <c r="C176" t="s">
        <v>160</v>
      </c>
      <c r="D176" s="4">
        <f>'Grunddaten Umlage § 4_Plan'!K176</f>
        <v>366.76145616710363</v>
      </c>
    </row>
    <row r="177" spans="1:4" x14ac:dyDescent="0.25">
      <c r="A177">
        <v>61751</v>
      </c>
      <c r="B177" t="s">
        <v>179</v>
      </c>
      <c r="C177" t="s">
        <v>160</v>
      </c>
      <c r="D177" s="4">
        <f>'Grunddaten Umlage § 4_Plan'!K177</f>
        <v>0</v>
      </c>
    </row>
    <row r="178" spans="1:4" x14ac:dyDescent="0.25">
      <c r="A178">
        <v>61756</v>
      </c>
      <c r="B178" t="s">
        <v>180</v>
      </c>
      <c r="C178" t="s">
        <v>160</v>
      </c>
      <c r="D178" s="4">
        <f>'Grunddaten Umlage § 4_Plan'!K178</f>
        <v>0</v>
      </c>
    </row>
    <row r="179" spans="1:4" x14ac:dyDescent="0.25">
      <c r="A179">
        <v>61757</v>
      </c>
      <c r="B179" t="s">
        <v>181</v>
      </c>
      <c r="C179" t="s">
        <v>160</v>
      </c>
      <c r="D179" s="4">
        <f>'Grunddaten Umlage § 4_Plan'!K179</f>
        <v>1069.3927229288163</v>
      </c>
    </row>
    <row r="180" spans="1:4" x14ac:dyDescent="0.25">
      <c r="A180">
        <v>61758</v>
      </c>
      <c r="B180" t="s">
        <v>182</v>
      </c>
      <c r="C180" t="s">
        <v>160</v>
      </c>
      <c r="D180" s="4">
        <f>'Grunddaten Umlage § 4_Plan'!K180</f>
        <v>0</v>
      </c>
    </row>
    <row r="181" spans="1:4" x14ac:dyDescent="0.25">
      <c r="A181">
        <v>61759</v>
      </c>
      <c r="B181" t="s">
        <v>183</v>
      </c>
      <c r="C181" t="s">
        <v>160</v>
      </c>
      <c r="D181" s="4">
        <f>'Grunddaten Umlage § 4_Plan'!K181</f>
        <v>388.44585162020485</v>
      </c>
    </row>
    <row r="182" spans="1:4" x14ac:dyDescent="0.25">
      <c r="A182">
        <v>61760</v>
      </c>
      <c r="B182" t="s">
        <v>184</v>
      </c>
      <c r="C182" t="s">
        <v>160</v>
      </c>
      <c r="D182" s="4">
        <f>'Grunddaten Umlage § 4_Plan'!K182</f>
        <v>0</v>
      </c>
    </row>
    <row r="183" spans="1:4" x14ac:dyDescent="0.25">
      <c r="A183">
        <v>61761</v>
      </c>
      <c r="B183" t="s">
        <v>303</v>
      </c>
      <c r="C183" t="s">
        <v>160</v>
      </c>
      <c r="D183" s="4">
        <f>'Grunddaten Umlage § 4_Plan'!K183</f>
        <v>289.51197186908888</v>
      </c>
    </row>
    <row r="184" spans="1:4" x14ac:dyDescent="0.25">
      <c r="A184">
        <v>61762</v>
      </c>
      <c r="B184" t="s">
        <v>186</v>
      </c>
      <c r="C184" t="s">
        <v>160</v>
      </c>
      <c r="D184" s="4">
        <f>'Grunddaten Umlage § 4_Plan'!K184</f>
        <v>432.68712843643061</v>
      </c>
    </row>
    <row r="185" spans="1:4" x14ac:dyDescent="0.25">
      <c r="A185">
        <v>61763</v>
      </c>
      <c r="B185" t="s">
        <v>187</v>
      </c>
      <c r="C185" t="s">
        <v>160</v>
      </c>
      <c r="D185" s="4">
        <f>'Grunddaten Umlage § 4_Plan'!K185</f>
        <v>0</v>
      </c>
    </row>
    <row r="186" spans="1:4" x14ac:dyDescent="0.25">
      <c r="A186">
        <v>61764</v>
      </c>
      <c r="B186" t="s">
        <v>188</v>
      </c>
      <c r="C186" t="s">
        <v>160</v>
      </c>
      <c r="D186" s="4">
        <f>'Grunddaten Umlage § 4_Plan'!K186</f>
        <v>0</v>
      </c>
    </row>
    <row r="187" spans="1:4" x14ac:dyDescent="0.25">
      <c r="A187">
        <v>61765</v>
      </c>
      <c r="B187" t="s">
        <v>189</v>
      </c>
      <c r="C187" t="s">
        <v>160</v>
      </c>
      <c r="D187" s="4">
        <f>'Grunddaten Umlage § 4_Plan'!K187</f>
        <v>1427.7293157119805</v>
      </c>
    </row>
    <row r="188" spans="1:4" x14ac:dyDescent="0.25">
      <c r="A188">
        <v>61766</v>
      </c>
      <c r="B188" s="4" t="s">
        <v>160</v>
      </c>
      <c r="C188" s="4" t="s">
        <v>160</v>
      </c>
      <c r="D188" s="4">
        <f>'Grunddaten Umlage § 4_Plan'!K188</f>
        <v>0</v>
      </c>
    </row>
    <row r="189" spans="1:4" x14ac:dyDescent="0.25">
      <c r="A189">
        <v>62007</v>
      </c>
      <c r="B189" s="4" t="s">
        <v>190</v>
      </c>
      <c r="C189" s="4" t="s">
        <v>191</v>
      </c>
      <c r="D189" s="4">
        <f>'Grunddaten Umlage § 4_Plan'!K189</f>
        <v>1823.3045694295622</v>
      </c>
    </row>
    <row r="190" spans="1:4" x14ac:dyDescent="0.25">
      <c r="A190">
        <v>62008</v>
      </c>
      <c r="B190" s="4" t="s">
        <v>192</v>
      </c>
      <c r="C190" s="4" t="s">
        <v>191</v>
      </c>
      <c r="D190" s="4">
        <f>'Grunddaten Umlage § 4_Plan'!K190</f>
        <v>270.65941927768193</v>
      </c>
    </row>
    <row r="191" spans="1:4" x14ac:dyDescent="0.25">
      <c r="A191">
        <v>62010</v>
      </c>
      <c r="B191" s="4" t="s">
        <v>193</v>
      </c>
      <c r="C191" s="4" t="s">
        <v>191</v>
      </c>
      <c r="D191" s="4">
        <f>'Grunddaten Umlage § 4_Plan'!K191</f>
        <v>102.77479517405096</v>
      </c>
    </row>
    <row r="192" spans="1:4" x14ac:dyDescent="0.25">
      <c r="A192">
        <v>62014</v>
      </c>
      <c r="B192" s="4" t="s">
        <v>194</v>
      </c>
      <c r="C192" s="4" t="s">
        <v>191</v>
      </c>
      <c r="D192" s="4">
        <f>'Grunddaten Umlage § 4_Plan'!K192</f>
        <v>440.79167147373329</v>
      </c>
    </row>
    <row r="193" spans="1:4" x14ac:dyDescent="0.25">
      <c r="A193">
        <v>62021</v>
      </c>
      <c r="B193" s="4" t="s">
        <v>195</v>
      </c>
      <c r="C193" s="4" t="s">
        <v>191</v>
      </c>
      <c r="D193" s="4">
        <f>'Grunddaten Umlage § 4_Plan'!K193</f>
        <v>87.413123418483352</v>
      </c>
    </row>
    <row r="194" spans="1:4" x14ac:dyDescent="0.25">
      <c r="A194">
        <v>62026</v>
      </c>
      <c r="B194" s="4" t="s">
        <v>196</v>
      </c>
      <c r="C194" s="4" t="s">
        <v>191</v>
      </c>
      <c r="D194" s="4">
        <f>'Grunddaten Umlage § 4_Plan'!K194</f>
        <v>0</v>
      </c>
    </row>
    <row r="195" spans="1:4" x14ac:dyDescent="0.25">
      <c r="A195">
        <v>62032</v>
      </c>
      <c r="B195" t="s">
        <v>197</v>
      </c>
      <c r="C195" t="s">
        <v>191</v>
      </c>
      <c r="D195" s="4">
        <f>'Grunddaten Umlage § 4_Plan'!K195</f>
        <v>240.94480169374458</v>
      </c>
    </row>
    <row r="196" spans="1:4" x14ac:dyDescent="0.25">
      <c r="A196">
        <v>62034</v>
      </c>
      <c r="B196" t="s">
        <v>198</v>
      </c>
      <c r="C196" t="s">
        <v>191</v>
      </c>
      <c r="D196" s="4">
        <f>'Grunddaten Umlage § 4_Plan'!K196</f>
        <v>255.49729158138121</v>
      </c>
    </row>
    <row r="197" spans="1:4" x14ac:dyDescent="0.25">
      <c r="A197">
        <v>62036</v>
      </c>
      <c r="B197" t="s">
        <v>199</v>
      </c>
      <c r="C197" t="s">
        <v>191</v>
      </c>
      <c r="D197" s="4">
        <f>'Grunddaten Umlage § 4_Plan'!K197</f>
        <v>282.94820752394389</v>
      </c>
    </row>
    <row r="198" spans="1:4" x14ac:dyDescent="0.25">
      <c r="A198">
        <v>62038</v>
      </c>
      <c r="B198" t="s">
        <v>200</v>
      </c>
      <c r="C198" t="s">
        <v>191</v>
      </c>
      <c r="D198" s="4">
        <f>'Grunddaten Umlage § 4_Plan'!K198</f>
        <v>2039.3693179134216</v>
      </c>
    </row>
    <row r="199" spans="1:4" x14ac:dyDescent="0.25">
      <c r="A199">
        <v>62039</v>
      </c>
      <c r="B199" t="s">
        <v>201</v>
      </c>
      <c r="C199" t="s">
        <v>191</v>
      </c>
      <c r="D199" s="4">
        <f>'Grunddaten Umlage § 4_Plan'!K199</f>
        <v>377.81351513006035</v>
      </c>
    </row>
    <row r="200" spans="1:4" x14ac:dyDescent="0.25">
      <c r="A200">
        <v>62040</v>
      </c>
      <c r="B200" t="s">
        <v>202</v>
      </c>
      <c r="C200" t="s">
        <v>191</v>
      </c>
      <c r="D200" s="4">
        <f>'Grunddaten Umlage § 4_Plan'!K200</f>
        <v>0</v>
      </c>
    </row>
    <row r="201" spans="1:4" x14ac:dyDescent="0.25">
      <c r="A201">
        <v>62041</v>
      </c>
      <c r="B201" t="s">
        <v>203</v>
      </c>
      <c r="C201" t="s">
        <v>191</v>
      </c>
      <c r="D201" s="4">
        <f>'Grunddaten Umlage § 4_Plan'!K201</f>
        <v>3190.2108778162496</v>
      </c>
    </row>
    <row r="202" spans="1:4" x14ac:dyDescent="0.25">
      <c r="A202">
        <v>62042</v>
      </c>
      <c r="B202" t="s">
        <v>204</v>
      </c>
      <c r="C202" t="s">
        <v>191</v>
      </c>
      <c r="D202" s="4">
        <f>'Grunddaten Umlage § 4_Plan'!K202</f>
        <v>886.11393494245351</v>
      </c>
    </row>
    <row r="203" spans="1:4" x14ac:dyDescent="0.25">
      <c r="A203">
        <v>62043</v>
      </c>
      <c r="B203" t="s">
        <v>205</v>
      </c>
      <c r="C203" t="s">
        <v>191</v>
      </c>
      <c r="D203" s="4">
        <f>'Grunddaten Umlage § 4_Plan'!K203</f>
        <v>726.29218397075954</v>
      </c>
    </row>
    <row r="204" spans="1:4" x14ac:dyDescent="0.25">
      <c r="A204">
        <v>62044</v>
      </c>
      <c r="B204" t="s">
        <v>206</v>
      </c>
      <c r="C204" t="s">
        <v>191</v>
      </c>
      <c r="D204" s="4">
        <f>'Grunddaten Umlage § 4_Plan'!K204</f>
        <v>569.5124002822721</v>
      </c>
    </row>
    <row r="205" spans="1:4" x14ac:dyDescent="0.25">
      <c r="A205">
        <v>62045</v>
      </c>
      <c r="B205" t="s">
        <v>207</v>
      </c>
      <c r="C205" t="s">
        <v>191</v>
      </c>
      <c r="D205" s="4">
        <f>'Grunddaten Umlage § 4_Plan'!K205</f>
        <v>401.4665945582471</v>
      </c>
    </row>
    <row r="206" spans="1:4" x14ac:dyDescent="0.25">
      <c r="A206">
        <v>62046</v>
      </c>
      <c r="B206" t="s">
        <v>208</v>
      </c>
      <c r="C206" t="s">
        <v>191</v>
      </c>
      <c r="D206" s="4">
        <f>'Grunddaten Umlage § 4_Plan'!K206</f>
        <v>555.02335565800456</v>
      </c>
    </row>
    <row r="207" spans="1:4" x14ac:dyDescent="0.25">
      <c r="A207">
        <v>62047</v>
      </c>
      <c r="B207" t="s">
        <v>209</v>
      </c>
      <c r="C207" t="s">
        <v>191</v>
      </c>
      <c r="D207" s="4">
        <f>'Grunddaten Umlage § 4_Plan'!K207</f>
        <v>0</v>
      </c>
    </row>
    <row r="208" spans="1:4" x14ac:dyDescent="0.25">
      <c r="A208">
        <v>62048</v>
      </c>
      <c r="B208" t="s">
        <v>210</v>
      </c>
      <c r="C208" t="s">
        <v>191</v>
      </c>
      <c r="D208" s="4">
        <f>'Grunddaten Umlage § 4_Plan'!K208</f>
        <v>1038.9810323084571</v>
      </c>
    </row>
    <row r="209" spans="1:4" x14ac:dyDescent="0.25">
      <c r="A209">
        <v>62105</v>
      </c>
      <c r="B209" t="s">
        <v>211</v>
      </c>
      <c r="C209" t="s">
        <v>212</v>
      </c>
      <c r="D209" s="4">
        <f>'Grunddaten Umlage § 4_Plan'!K209</f>
        <v>373.74081707707757</v>
      </c>
    </row>
    <row r="210" spans="1:4" x14ac:dyDescent="0.25">
      <c r="A210">
        <v>62115</v>
      </c>
      <c r="B210" t="s">
        <v>213</v>
      </c>
      <c r="C210" t="s">
        <v>212</v>
      </c>
      <c r="D210" s="4">
        <f>'Grunddaten Umlage § 4_Plan'!K210</f>
        <v>0</v>
      </c>
    </row>
    <row r="211" spans="1:4" x14ac:dyDescent="0.25">
      <c r="A211">
        <v>62116</v>
      </c>
      <c r="B211" t="s">
        <v>214</v>
      </c>
      <c r="C211" t="s">
        <v>212</v>
      </c>
      <c r="D211" s="4">
        <f>'Grunddaten Umlage § 4_Plan'!K211</f>
        <v>0</v>
      </c>
    </row>
    <row r="212" spans="1:4" x14ac:dyDescent="0.25">
      <c r="A212">
        <v>62125</v>
      </c>
      <c r="B212" t="s">
        <v>215</v>
      </c>
      <c r="C212" t="s">
        <v>212</v>
      </c>
      <c r="D212" s="4">
        <f>'Grunddaten Umlage § 4_Plan'!K212</f>
        <v>0</v>
      </c>
    </row>
    <row r="213" spans="1:4" x14ac:dyDescent="0.25">
      <c r="A213">
        <v>62128</v>
      </c>
      <c r="B213" t="s">
        <v>216</v>
      </c>
      <c r="C213" t="s">
        <v>212</v>
      </c>
      <c r="D213" s="4">
        <f>'Grunddaten Umlage § 4_Plan'!K213</f>
        <v>785.46139867238435</v>
      </c>
    </row>
    <row r="214" spans="1:4" x14ac:dyDescent="0.25">
      <c r="A214">
        <v>62131</v>
      </c>
      <c r="B214" t="s">
        <v>217</v>
      </c>
      <c r="C214" t="s">
        <v>212</v>
      </c>
      <c r="D214" s="4">
        <f>'Grunddaten Umlage § 4_Plan'!K214</f>
        <v>546.76029815669392</v>
      </c>
    </row>
    <row r="215" spans="1:4" x14ac:dyDescent="0.25">
      <c r="A215">
        <v>62132</v>
      </c>
      <c r="B215" t="s">
        <v>218</v>
      </c>
      <c r="C215" t="s">
        <v>212</v>
      </c>
      <c r="D215" s="4">
        <f>'Grunddaten Umlage § 4_Plan'!K215</f>
        <v>347.48924208479934</v>
      </c>
    </row>
    <row r="216" spans="1:4" x14ac:dyDescent="0.25">
      <c r="A216">
        <v>62135</v>
      </c>
      <c r="B216" t="s">
        <v>219</v>
      </c>
      <c r="C216" t="s">
        <v>212</v>
      </c>
      <c r="D216" s="4">
        <f>'Grunddaten Umlage § 4_Plan'!K216</f>
        <v>322.33881111184422</v>
      </c>
    </row>
    <row r="217" spans="1:4" x14ac:dyDescent="0.25">
      <c r="A217">
        <v>62138</v>
      </c>
      <c r="B217" t="s">
        <v>220</v>
      </c>
      <c r="C217" t="s">
        <v>212</v>
      </c>
      <c r="D217" s="4">
        <f>'Grunddaten Umlage § 4_Plan'!K217</f>
        <v>515.63902357862207</v>
      </c>
    </row>
    <row r="218" spans="1:4" x14ac:dyDescent="0.25">
      <c r="A218">
        <v>62139</v>
      </c>
      <c r="B218" t="s">
        <v>221</v>
      </c>
      <c r="C218" t="s">
        <v>212</v>
      </c>
      <c r="D218" s="4">
        <f>'Grunddaten Umlage § 4_Plan'!K218</f>
        <v>0</v>
      </c>
    </row>
    <row r="219" spans="1:4" x14ac:dyDescent="0.25">
      <c r="A219">
        <v>62140</v>
      </c>
      <c r="B219" t="s">
        <v>222</v>
      </c>
      <c r="C219" t="s">
        <v>212</v>
      </c>
      <c r="D219" s="4">
        <f>'Grunddaten Umlage § 4_Plan'!K219</f>
        <v>0</v>
      </c>
    </row>
    <row r="220" spans="1:4" x14ac:dyDescent="0.25">
      <c r="A220">
        <v>62141</v>
      </c>
      <c r="B220" t="s">
        <v>223</v>
      </c>
      <c r="C220" t="s">
        <v>212</v>
      </c>
      <c r="D220" s="4">
        <f>'Grunddaten Umlage § 4_Plan'!K220</f>
        <v>0</v>
      </c>
    </row>
    <row r="221" spans="1:4" x14ac:dyDescent="0.25">
      <c r="A221">
        <v>62142</v>
      </c>
      <c r="B221" t="s">
        <v>224</v>
      </c>
      <c r="C221" t="s">
        <v>212</v>
      </c>
      <c r="D221" s="4">
        <f>'Grunddaten Umlage § 4_Plan'!K221</f>
        <v>905.75296487197863</v>
      </c>
    </row>
    <row r="222" spans="1:4" x14ac:dyDescent="0.25">
      <c r="A222">
        <v>62143</v>
      </c>
      <c r="B222" t="s">
        <v>225</v>
      </c>
      <c r="C222" t="s">
        <v>212</v>
      </c>
      <c r="D222" s="4">
        <f>'Grunddaten Umlage § 4_Plan'!K222</f>
        <v>2066.2426564867178</v>
      </c>
    </row>
    <row r="223" spans="1:4" x14ac:dyDescent="0.25">
      <c r="A223">
        <v>62144</v>
      </c>
      <c r="B223" t="s">
        <v>226</v>
      </c>
      <c r="C223" t="s">
        <v>212</v>
      </c>
      <c r="D223" s="4">
        <f>'Grunddaten Umlage § 4_Plan'!K223</f>
        <v>533.85169293633089</v>
      </c>
    </row>
    <row r="224" spans="1:4" x14ac:dyDescent="0.25">
      <c r="A224">
        <v>62145</v>
      </c>
      <c r="B224" t="s">
        <v>227</v>
      </c>
      <c r="C224" t="s">
        <v>212</v>
      </c>
      <c r="D224" s="4">
        <f>'Grunddaten Umlage § 4_Plan'!K224</f>
        <v>1551.7838576328268</v>
      </c>
    </row>
    <row r="225" spans="1:4" x14ac:dyDescent="0.25">
      <c r="A225">
        <v>62146</v>
      </c>
      <c r="B225" t="s">
        <v>228</v>
      </c>
      <c r="C225" t="s">
        <v>212</v>
      </c>
      <c r="D225" s="4">
        <f>'Grunddaten Umlage § 4_Plan'!K225</f>
        <v>582.59097012357086</v>
      </c>
    </row>
    <row r="226" spans="1:4" x14ac:dyDescent="0.25">
      <c r="A226">
        <v>62147</v>
      </c>
      <c r="B226" t="s">
        <v>229</v>
      </c>
      <c r="C226" t="s">
        <v>212</v>
      </c>
      <c r="D226" s="4">
        <f>'Grunddaten Umlage § 4_Plan'!K226</f>
        <v>503.3204039424329</v>
      </c>
    </row>
    <row r="227" spans="1:4" x14ac:dyDescent="0.25">
      <c r="A227">
        <v>62148</v>
      </c>
      <c r="B227" t="s">
        <v>230</v>
      </c>
      <c r="C227" t="s">
        <v>212</v>
      </c>
      <c r="D227" s="4">
        <f>'Grunddaten Umlage § 4_Plan'!K227</f>
        <v>375.19364861434923</v>
      </c>
    </row>
    <row r="228" spans="1:4" x14ac:dyDescent="0.25">
      <c r="A228">
        <v>62202</v>
      </c>
      <c r="B228" t="s">
        <v>231</v>
      </c>
      <c r="C228" t="s">
        <v>232</v>
      </c>
      <c r="D228" s="4">
        <f>'Grunddaten Umlage § 4_Plan'!K228</f>
        <v>444.48043862362493</v>
      </c>
    </row>
    <row r="229" spans="1:4" x14ac:dyDescent="0.25">
      <c r="A229">
        <v>62205</v>
      </c>
      <c r="B229" t="s">
        <v>233</v>
      </c>
      <c r="C229" t="s">
        <v>232</v>
      </c>
      <c r="D229" s="4">
        <f>'Grunddaten Umlage § 4_Plan'!K229</f>
        <v>426.55112654814951</v>
      </c>
    </row>
    <row r="230" spans="1:4" x14ac:dyDescent="0.25">
      <c r="A230">
        <v>62206</v>
      </c>
      <c r="B230" t="s">
        <v>234</v>
      </c>
      <c r="C230" t="s">
        <v>232</v>
      </c>
      <c r="D230" s="4">
        <f>'Grunddaten Umlage § 4_Plan'!K230</f>
        <v>235.87451493698072</v>
      </c>
    </row>
    <row r="231" spans="1:4" x14ac:dyDescent="0.25">
      <c r="A231">
        <v>62209</v>
      </c>
      <c r="B231" t="s">
        <v>235</v>
      </c>
      <c r="C231" t="s">
        <v>232</v>
      </c>
      <c r="D231" s="4">
        <f>'Grunddaten Umlage § 4_Plan'!K231</f>
        <v>276.55523747473558</v>
      </c>
    </row>
    <row r="232" spans="1:4" x14ac:dyDescent="0.25">
      <c r="A232">
        <v>62211</v>
      </c>
      <c r="B232" t="s">
        <v>236</v>
      </c>
      <c r="C232" t="s">
        <v>232</v>
      </c>
      <c r="D232" s="4">
        <f>'Grunddaten Umlage § 4_Plan'!K232</f>
        <v>0</v>
      </c>
    </row>
    <row r="233" spans="1:4" x14ac:dyDescent="0.25">
      <c r="A233">
        <v>62214</v>
      </c>
      <c r="B233" t="s">
        <v>237</v>
      </c>
      <c r="C233" t="s">
        <v>232</v>
      </c>
      <c r="D233" s="4">
        <f>'Grunddaten Umlage § 4_Plan'!K233</f>
        <v>445.51113408808152</v>
      </c>
    </row>
    <row r="234" spans="1:4" x14ac:dyDescent="0.25">
      <c r="A234">
        <v>62216</v>
      </c>
      <c r="B234" t="s">
        <v>238</v>
      </c>
      <c r="C234" t="s">
        <v>232</v>
      </c>
      <c r="D234" s="4">
        <f>'Grunddaten Umlage § 4_Plan'!K234</f>
        <v>261.1677350638198</v>
      </c>
    </row>
    <row r="235" spans="1:4" x14ac:dyDescent="0.25">
      <c r="A235">
        <v>62219</v>
      </c>
      <c r="B235" t="s">
        <v>239</v>
      </c>
      <c r="C235" t="s">
        <v>232</v>
      </c>
      <c r="D235" s="4">
        <f>'Grunddaten Umlage § 4_Plan'!K235</f>
        <v>0</v>
      </c>
    </row>
    <row r="236" spans="1:4" x14ac:dyDescent="0.25">
      <c r="A236">
        <v>62220</v>
      </c>
      <c r="B236" t="s">
        <v>240</v>
      </c>
      <c r="C236" t="s">
        <v>232</v>
      </c>
      <c r="D236" s="4">
        <f>'Grunddaten Umlage § 4_Plan'!K236</f>
        <v>534.55031459243548</v>
      </c>
    </row>
    <row r="237" spans="1:4" x14ac:dyDescent="0.25">
      <c r="A237">
        <v>62226</v>
      </c>
      <c r="B237" t="s">
        <v>241</v>
      </c>
      <c r="C237" t="s">
        <v>232</v>
      </c>
      <c r="D237" s="4">
        <f>'Grunddaten Umlage § 4_Plan'!K237</f>
        <v>0</v>
      </c>
    </row>
    <row r="238" spans="1:4" x14ac:dyDescent="0.25">
      <c r="A238">
        <v>62232</v>
      </c>
      <c r="B238" t="s">
        <v>242</v>
      </c>
      <c r="C238" t="s">
        <v>232</v>
      </c>
      <c r="D238" s="4">
        <f>'Grunddaten Umlage § 4_Plan'!K238</f>
        <v>294.17470044028818</v>
      </c>
    </row>
    <row r="239" spans="1:4" x14ac:dyDescent="0.25">
      <c r="A239">
        <v>62233</v>
      </c>
      <c r="B239" t="s">
        <v>243</v>
      </c>
      <c r="C239" t="s">
        <v>232</v>
      </c>
      <c r="D239" s="4">
        <f>'Grunddaten Umlage § 4_Plan'!K239</f>
        <v>713.41400551638787</v>
      </c>
    </row>
    <row r="240" spans="1:4" x14ac:dyDescent="0.25">
      <c r="A240">
        <v>62235</v>
      </c>
      <c r="B240" t="s">
        <v>244</v>
      </c>
      <c r="C240" t="s">
        <v>232</v>
      </c>
      <c r="D240" s="4">
        <f>'Grunddaten Umlage § 4_Plan'!K240</f>
        <v>420.45891769874743</v>
      </c>
    </row>
    <row r="241" spans="1:4" x14ac:dyDescent="0.25">
      <c r="A241">
        <v>62242</v>
      </c>
      <c r="B241" t="s">
        <v>245</v>
      </c>
      <c r="C241" t="s">
        <v>232</v>
      </c>
      <c r="D241" s="4">
        <f>'Grunddaten Umlage § 4_Plan'!K241</f>
        <v>214.37922761175165</v>
      </c>
    </row>
    <row r="242" spans="1:4" x14ac:dyDescent="0.25">
      <c r="A242">
        <v>62244</v>
      </c>
      <c r="B242" t="s">
        <v>246</v>
      </c>
      <c r="C242" t="s">
        <v>232</v>
      </c>
      <c r="D242" s="4">
        <f>'Grunddaten Umlage § 4_Plan'!K242</f>
        <v>0</v>
      </c>
    </row>
    <row r="243" spans="1:4" x14ac:dyDescent="0.25">
      <c r="A243">
        <v>62245</v>
      </c>
      <c r="B243" t="s">
        <v>247</v>
      </c>
      <c r="C243" t="s">
        <v>232</v>
      </c>
      <c r="D243" s="4">
        <f>'Grunddaten Umlage § 4_Plan'!K243</f>
        <v>283.63601612365329</v>
      </c>
    </row>
    <row r="244" spans="1:4" x14ac:dyDescent="0.25">
      <c r="A244">
        <v>62247</v>
      </c>
      <c r="B244" t="s">
        <v>248</v>
      </c>
      <c r="C244" t="s">
        <v>232</v>
      </c>
      <c r="D244" s="4">
        <f>'Grunddaten Umlage § 4_Plan'!K244</f>
        <v>0</v>
      </c>
    </row>
    <row r="245" spans="1:4" x14ac:dyDescent="0.25">
      <c r="A245">
        <v>62252</v>
      </c>
      <c r="B245" t="s">
        <v>249</v>
      </c>
      <c r="C245" t="s">
        <v>232</v>
      </c>
      <c r="D245" s="4">
        <f>'Grunddaten Umlage § 4_Plan'!K245</f>
        <v>280.58470416437194</v>
      </c>
    </row>
    <row r="246" spans="1:4" x14ac:dyDescent="0.25">
      <c r="A246">
        <v>62256</v>
      </c>
      <c r="B246" t="s">
        <v>250</v>
      </c>
      <c r="C246" t="s">
        <v>232</v>
      </c>
      <c r="D246" s="4">
        <f>'Grunddaten Umlage § 4_Plan'!K246</f>
        <v>484.76550247316908</v>
      </c>
    </row>
    <row r="247" spans="1:4" x14ac:dyDescent="0.25">
      <c r="A247">
        <v>62262</v>
      </c>
      <c r="B247" t="s">
        <v>251</v>
      </c>
      <c r="C247" t="s">
        <v>232</v>
      </c>
      <c r="D247" s="4">
        <f>'Grunddaten Umlage § 4_Plan'!K247</f>
        <v>290.5345615532172</v>
      </c>
    </row>
    <row r="248" spans="1:4" x14ac:dyDescent="0.25">
      <c r="A248">
        <v>62264</v>
      </c>
      <c r="B248" t="s">
        <v>252</v>
      </c>
      <c r="C248" t="s">
        <v>232</v>
      </c>
      <c r="D248" s="4">
        <f>'Grunddaten Umlage § 4_Plan'!K248</f>
        <v>0</v>
      </c>
    </row>
    <row r="249" spans="1:4" x14ac:dyDescent="0.25">
      <c r="A249">
        <v>62265</v>
      </c>
      <c r="B249" t="s">
        <v>253</v>
      </c>
      <c r="C249" t="s">
        <v>232</v>
      </c>
      <c r="D249" s="4">
        <f>'Grunddaten Umlage § 4_Plan'!K249</f>
        <v>401.1313031514872</v>
      </c>
    </row>
    <row r="250" spans="1:4" x14ac:dyDescent="0.25">
      <c r="A250">
        <v>62266</v>
      </c>
      <c r="B250" t="s">
        <v>254</v>
      </c>
      <c r="C250" t="s">
        <v>232</v>
      </c>
      <c r="D250" s="4">
        <f>'Grunddaten Umlage § 4_Plan'!K250</f>
        <v>514.91531428365954</v>
      </c>
    </row>
    <row r="251" spans="1:4" x14ac:dyDescent="0.25">
      <c r="A251">
        <v>62267</v>
      </c>
      <c r="B251" t="s">
        <v>255</v>
      </c>
      <c r="C251" t="s">
        <v>232</v>
      </c>
      <c r="D251" s="4">
        <f>'Grunddaten Umlage § 4_Plan'!K251</f>
        <v>0</v>
      </c>
    </row>
    <row r="252" spans="1:4" x14ac:dyDescent="0.25">
      <c r="A252">
        <v>62268</v>
      </c>
      <c r="B252" t="s">
        <v>256</v>
      </c>
      <c r="C252" t="s">
        <v>232</v>
      </c>
      <c r="D252" s="4">
        <f>'Grunddaten Umlage § 4_Plan'!K252</f>
        <v>717.16950934826946</v>
      </c>
    </row>
    <row r="253" spans="1:4" x14ac:dyDescent="0.25">
      <c r="A253">
        <v>62269</v>
      </c>
      <c r="B253" t="s">
        <v>257</v>
      </c>
      <c r="C253" t="s">
        <v>232</v>
      </c>
      <c r="D253" s="4">
        <f>'Grunddaten Umlage § 4_Plan'!K253</f>
        <v>575.79629133827268</v>
      </c>
    </row>
    <row r="254" spans="1:4" x14ac:dyDescent="0.25">
      <c r="A254">
        <v>62270</v>
      </c>
      <c r="B254" t="s">
        <v>258</v>
      </c>
      <c r="C254" t="s">
        <v>232</v>
      </c>
      <c r="D254" s="4">
        <f>'Grunddaten Umlage § 4_Plan'!K254</f>
        <v>554.08547787769487</v>
      </c>
    </row>
    <row r="255" spans="1:4" x14ac:dyDescent="0.25">
      <c r="A255">
        <v>62271</v>
      </c>
      <c r="B255" t="s">
        <v>259</v>
      </c>
      <c r="C255" t="s">
        <v>232</v>
      </c>
      <c r="D255" s="4">
        <f>'Grunddaten Umlage § 4_Plan'!K255</f>
        <v>1209.3352586749706</v>
      </c>
    </row>
    <row r="256" spans="1:4" x14ac:dyDescent="0.25">
      <c r="A256">
        <v>62272</v>
      </c>
      <c r="B256" t="s">
        <v>260</v>
      </c>
      <c r="C256" t="s">
        <v>232</v>
      </c>
      <c r="D256" s="4">
        <f>'Grunddaten Umlage § 4_Plan'!K256</f>
        <v>0</v>
      </c>
    </row>
    <row r="257" spans="1:4" x14ac:dyDescent="0.25">
      <c r="A257">
        <v>62273</v>
      </c>
      <c r="B257" t="s">
        <v>261</v>
      </c>
      <c r="C257" t="s">
        <v>232</v>
      </c>
      <c r="D257" s="4">
        <f>'Grunddaten Umlage § 4_Plan'!K257</f>
        <v>475.14216953841429</v>
      </c>
    </row>
    <row r="258" spans="1:4" x14ac:dyDescent="0.25">
      <c r="A258">
        <v>62274</v>
      </c>
      <c r="B258" t="s">
        <v>262</v>
      </c>
      <c r="C258" t="s">
        <v>232</v>
      </c>
      <c r="D258" s="4">
        <f>'Grunddaten Umlage § 4_Plan'!K258</f>
        <v>298.24265474220186</v>
      </c>
    </row>
    <row r="259" spans="1:4" x14ac:dyDescent="0.25">
      <c r="A259">
        <v>62275</v>
      </c>
      <c r="B259" t="s">
        <v>263</v>
      </c>
      <c r="C259" t="s">
        <v>232</v>
      </c>
      <c r="D259" s="4">
        <f>'Grunddaten Umlage § 4_Plan'!K259</f>
        <v>0</v>
      </c>
    </row>
    <row r="260" spans="1:4" x14ac:dyDescent="0.25">
      <c r="A260">
        <v>62276</v>
      </c>
      <c r="B260" t="s">
        <v>264</v>
      </c>
      <c r="C260" t="s">
        <v>232</v>
      </c>
      <c r="D260" s="4">
        <f>'Grunddaten Umlage § 4_Plan'!K260</f>
        <v>0</v>
      </c>
    </row>
    <row r="261" spans="1:4" x14ac:dyDescent="0.25">
      <c r="A261">
        <v>62277</v>
      </c>
      <c r="B261" t="s">
        <v>265</v>
      </c>
      <c r="C261" t="s">
        <v>232</v>
      </c>
      <c r="D261" s="4">
        <f>'Grunddaten Umlage § 4_Plan'!K261</f>
        <v>604.46317864124489</v>
      </c>
    </row>
    <row r="262" spans="1:4" x14ac:dyDescent="0.25">
      <c r="A262">
        <v>62278</v>
      </c>
      <c r="B262" t="s">
        <v>266</v>
      </c>
      <c r="C262" t="s">
        <v>232</v>
      </c>
      <c r="D262" s="4">
        <f>'Grunddaten Umlage § 4_Plan'!K262</f>
        <v>0</v>
      </c>
    </row>
    <row r="263" spans="1:4" x14ac:dyDescent="0.25">
      <c r="A263">
        <v>62279</v>
      </c>
      <c r="B263" t="s">
        <v>267</v>
      </c>
      <c r="C263" t="s">
        <v>232</v>
      </c>
      <c r="D263" s="4">
        <f>'Grunddaten Umlage § 4_Plan'!K263</f>
        <v>0</v>
      </c>
    </row>
    <row r="264" spans="1:4" x14ac:dyDescent="0.25">
      <c r="A264">
        <v>62311</v>
      </c>
      <c r="B264" t="s">
        <v>268</v>
      </c>
      <c r="C264" t="s">
        <v>269</v>
      </c>
      <c r="D264" s="4">
        <f>'Grunddaten Umlage § 4_Plan'!K264</f>
        <v>288.67846784581144</v>
      </c>
    </row>
    <row r="265" spans="1:4" x14ac:dyDescent="0.25">
      <c r="A265">
        <v>62314</v>
      </c>
      <c r="B265" t="s">
        <v>270</v>
      </c>
      <c r="C265" t="s">
        <v>269</v>
      </c>
      <c r="D265" s="4">
        <f>'Grunddaten Umlage § 4_Plan'!K265</f>
        <v>255.32290416682349</v>
      </c>
    </row>
    <row r="266" spans="1:4" x14ac:dyDescent="0.25">
      <c r="A266">
        <v>62326</v>
      </c>
      <c r="B266" t="s">
        <v>271</v>
      </c>
      <c r="C266" t="s">
        <v>269</v>
      </c>
      <c r="D266" s="4">
        <f>'Grunddaten Umlage § 4_Plan'!K266</f>
        <v>0</v>
      </c>
    </row>
    <row r="267" spans="1:4" x14ac:dyDescent="0.25">
      <c r="A267">
        <v>62330</v>
      </c>
      <c r="B267" t="s">
        <v>272</v>
      </c>
      <c r="C267" t="s">
        <v>269</v>
      </c>
      <c r="D267" s="4">
        <f>'Grunddaten Umlage § 4_Plan'!K267</f>
        <v>338.10089654020231</v>
      </c>
    </row>
    <row r="268" spans="1:4" x14ac:dyDescent="0.25">
      <c r="A268">
        <v>62332</v>
      </c>
      <c r="B268" t="s">
        <v>273</v>
      </c>
      <c r="C268" t="s">
        <v>269</v>
      </c>
      <c r="D268" s="4">
        <f>'Grunddaten Umlage § 4_Plan'!K268</f>
        <v>0</v>
      </c>
    </row>
    <row r="269" spans="1:4" x14ac:dyDescent="0.25">
      <c r="A269">
        <v>62335</v>
      </c>
      <c r="B269" t="s">
        <v>274</v>
      </c>
      <c r="C269" t="s">
        <v>269</v>
      </c>
      <c r="D269" s="4">
        <f>'Grunddaten Umlage § 4_Plan'!K269</f>
        <v>270.88877867900362</v>
      </c>
    </row>
    <row r="270" spans="1:4" x14ac:dyDescent="0.25">
      <c r="A270">
        <v>62343</v>
      </c>
      <c r="B270" t="s">
        <v>275</v>
      </c>
      <c r="C270" t="s">
        <v>269</v>
      </c>
      <c r="D270" s="4">
        <f>'Grunddaten Umlage § 4_Plan'!K270</f>
        <v>331.60431661268609</v>
      </c>
    </row>
    <row r="271" spans="1:4" x14ac:dyDescent="0.25">
      <c r="A271">
        <v>62368</v>
      </c>
      <c r="B271" t="s">
        <v>276</v>
      </c>
      <c r="C271" t="s">
        <v>269</v>
      </c>
      <c r="D271" s="4">
        <f>'Grunddaten Umlage § 4_Plan'!K271</f>
        <v>254.80165643432258</v>
      </c>
    </row>
    <row r="272" spans="1:4" x14ac:dyDescent="0.25">
      <c r="A272">
        <v>62372</v>
      </c>
      <c r="B272" t="s">
        <v>277</v>
      </c>
      <c r="C272" t="s">
        <v>269</v>
      </c>
      <c r="D272" s="4">
        <f>'Grunddaten Umlage § 4_Plan'!K272</f>
        <v>249.75702220152371</v>
      </c>
    </row>
    <row r="273" spans="1:4" x14ac:dyDescent="0.25">
      <c r="A273">
        <v>62375</v>
      </c>
      <c r="B273" t="s">
        <v>278</v>
      </c>
      <c r="C273" t="s">
        <v>269</v>
      </c>
      <c r="D273" s="4">
        <f>'Grunddaten Umlage § 4_Plan'!K273</f>
        <v>0</v>
      </c>
    </row>
    <row r="274" spans="1:4" x14ac:dyDescent="0.25">
      <c r="A274">
        <v>62376</v>
      </c>
      <c r="B274" t="s">
        <v>279</v>
      </c>
      <c r="C274" t="s">
        <v>269</v>
      </c>
      <c r="D274" s="4">
        <f>'Grunddaten Umlage § 4_Plan'!K274</f>
        <v>0</v>
      </c>
    </row>
    <row r="275" spans="1:4" x14ac:dyDescent="0.25">
      <c r="A275">
        <v>62377</v>
      </c>
      <c r="B275" t="s">
        <v>280</v>
      </c>
      <c r="C275" t="s">
        <v>269</v>
      </c>
      <c r="D275" s="4">
        <f>'Grunddaten Umlage § 4_Plan'!K275</f>
        <v>0</v>
      </c>
    </row>
    <row r="276" spans="1:4" x14ac:dyDescent="0.25">
      <c r="A276">
        <v>62378</v>
      </c>
      <c r="B276" t="s">
        <v>281</v>
      </c>
      <c r="C276" t="s">
        <v>269</v>
      </c>
      <c r="D276" s="4">
        <f>'Grunddaten Umlage § 4_Plan'!K276</f>
        <v>1600.231475973462</v>
      </c>
    </row>
    <row r="277" spans="1:4" x14ac:dyDescent="0.25">
      <c r="A277">
        <v>62379</v>
      </c>
      <c r="B277" t="s">
        <v>282</v>
      </c>
      <c r="C277" t="s">
        <v>269</v>
      </c>
      <c r="D277" s="4">
        <f>'Grunddaten Umlage § 4_Plan'!K277</f>
        <v>0</v>
      </c>
    </row>
    <row r="278" spans="1:4" x14ac:dyDescent="0.25">
      <c r="A278">
        <v>62380</v>
      </c>
      <c r="B278" t="s">
        <v>283</v>
      </c>
      <c r="C278" t="s">
        <v>269</v>
      </c>
      <c r="D278" s="4">
        <f>'Grunddaten Umlage § 4_Plan'!K278</f>
        <v>1276.4870718414209</v>
      </c>
    </row>
    <row r="279" spans="1:4" x14ac:dyDescent="0.25">
      <c r="A279">
        <v>62381</v>
      </c>
      <c r="B279" t="s">
        <v>284</v>
      </c>
      <c r="C279" t="s">
        <v>269</v>
      </c>
      <c r="D279" s="4">
        <f>'Grunddaten Umlage § 4_Plan'!K279</f>
        <v>0</v>
      </c>
    </row>
    <row r="280" spans="1:4" x14ac:dyDescent="0.25">
      <c r="A280">
        <v>62382</v>
      </c>
      <c r="B280" t="s">
        <v>285</v>
      </c>
      <c r="C280" t="s">
        <v>269</v>
      </c>
      <c r="D280" s="4">
        <f>'Grunddaten Umlage § 4_Plan'!K280</f>
        <v>0</v>
      </c>
    </row>
    <row r="281" spans="1:4" x14ac:dyDescent="0.25">
      <c r="A281">
        <v>62383</v>
      </c>
      <c r="B281" t="s">
        <v>286</v>
      </c>
      <c r="C281" t="s">
        <v>269</v>
      </c>
      <c r="D281" s="4">
        <f>'Grunddaten Umlage § 4_Plan'!K281</f>
        <v>0</v>
      </c>
    </row>
    <row r="282" spans="1:4" x14ac:dyDescent="0.25">
      <c r="A282">
        <v>62384</v>
      </c>
      <c r="B282" t="s">
        <v>287</v>
      </c>
      <c r="C282" t="s">
        <v>269</v>
      </c>
      <c r="D282" s="4">
        <f>'Grunddaten Umlage § 4_Plan'!K282</f>
        <v>0</v>
      </c>
    </row>
    <row r="283" spans="1:4" x14ac:dyDescent="0.25">
      <c r="A283">
        <v>62385</v>
      </c>
      <c r="B283" t="s">
        <v>288</v>
      </c>
      <c r="C283" t="s">
        <v>269</v>
      </c>
      <c r="D283" s="4">
        <f>'Grunddaten Umlage § 4_Plan'!K283</f>
        <v>500.53223055100051</v>
      </c>
    </row>
    <row r="284" spans="1:4" x14ac:dyDescent="0.25">
      <c r="A284">
        <v>62386</v>
      </c>
      <c r="B284" t="s">
        <v>289</v>
      </c>
      <c r="C284" t="s">
        <v>269</v>
      </c>
      <c r="D284" s="4">
        <f>'Grunddaten Umlage § 4_Plan'!K284</f>
        <v>1017.2421719813584</v>
      </c>
    </row>
    <row r="285" spans="1:4" x14ac:dyDescent="0.25">
      <c r="A285">
        <v>62387</v>
      </c>
      <c r="B285" t="s">
        <v>290</v>
      </c>
      <c r="C285" t="s">
        <v>269</v>
      </c>
      <c r="D285" s="4">
        <f>'Grunddaten Umlage § 4_Plan'!K285</f>
        <v>456.10174290051947</v>
      </c>
    </row>
    <row r="286" spans="1:4" x14ac:dyDescent="0.25">
      <c r="A286">
        <v>62388</v>
      </c>
      <c r="B286" t="s">
        <v>291</v>
      </c>
      <c r="C286" t="s">
        <v>269</v>
      </c>
      <c r="D286" s="4">
        <f>'Grunddaten Umlage § 4_Plan'!K286</f>
        <v>0</v>
      </c>
    </row>
    <row r="287" spans="1:4" x14ac:dyDescent="0.25">
      <c r="A287">
        <v>62389</v>
      </c>
      <c r="B287" t="s">
        <v>292</v>
      </c>
      <c r="C287" t="s">
        <v>269</v>
      </c>
      <c r="D287" s="4">
        <f>'Grunddaten Umlage § 4_Plan'!K287</f>
        <v>0</v>
      </c>
    </row>
    <row r="288" spans="1:4" ht="15.75" thickBot="1" x14ac:dyDescent="0.3">
      <c r="A288" s="10">
        <v>62390</v>
      </c>
      <c r="B288" s="10" t="s">
        <v>293</v>
      </c>
      <c r="C288" s="10" t="s">
        <v>269</v>
      </c>
      <c r="D288" s="11">
        <f>'Grunddaten Umlage § 4_Plan'!K288</f>
        <v>0</v>
      </c>
    </row>
    <row r="289" spans="4:4" x14ac:dyDescent="0.25">
      <c r="D289" s="8">
        <f>SUM(D3:D288)</f>
        <v>106858.81509406032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E289"/>
  <sheetViews>
    <sheetView workbookViewId="0">
      <selection activeCell="A2" sqref="A2"/>
    </sheetView>
  </sheetViews>
  <sheetFormatPr baseColWidth="10" defaultRowHeight="15" x14ac:dyDescent="0.25"/>
  <cols>
    <col min="2" max="2" width="29.28515625" customWidth="1"/>
    <col min="3" max="3" width="20.28515625" customWidth="1"/>
    <col min="4" max="4" width="21.7109375" style="4" customWidth="1"/>
  </cols>
  <sheetData>
    <row r="1" spans="1:4" ht="28.5" customHeight="1" x14ac:dyDescent="0.25">
      <c r="A1" s="99" t="s">
        <v>339</v>
      </c>
      <c r="B1" s="99"/>
      <c r="C1" s="99"/>
      <c r="D1" s="99"/>
    </row>
    <row r="2" spans="1:4" ht="30" customHeight="1" x14ac:dyDescent="0.25">
      <c r="A2" s="83" t="s">
        <v>0</v>
      </c>
      <c r="B2" s="2" t="s">
        <v>1</v>
      </c>
      <c r="C2" s="2" t="s">
        <v>306</v>
      </c>
      <c r="D2" s="23" t="s">
        <v>336</v>
      </c>
    </row>
    <row r="3" spans="1:4" x14ac:dyDescent="0.25">
      <c r="A3">
        <v>60101</v>
      </c>
      <c r="B3" t="s">
        <v>3</v>
      </c>
      <c r="C3" t="s">
        <v>3</v>
      </c>
      <c r="D3" s="4">
        <f>'Grunddaten Umlage § 4_Plan'!I3</f>
        <v>-399941.30972542486</v>
      </c>
    </row>
    <row r="4" spans="1:4" x14ac:dyDescent="0.25">
      <c r="A4">
        <v>60305</v>
      </c>
      <c r="B4" t="s">
        <v>4</v>
      </c>
      <c r="C4" t="s">
        <v>5</v>
      </c>
      <c r="D4" s="4">
        <f>'Grunddaten Umlage § 4_Plan'!I4</f>
        <v>0</v>
      </c>
    </row>
    <row r="5" spans="1:4" x14ac:dyDescent="0.25">
      <c r="A5">
        <v>60318</v>
      </c>
      <c r="B5" t="s">
        <v>6</v>
      </c>
      <c r="C5" t="s">
        <v>5</v>
      </c>
      <c r="D5" s="4">
        <f>'Grunddaten Umlage § 4_Plan'!I5</f>
        <v>0</v>
      </c>
    </row>
    <row r="6" spans="1:4" x14ac:dyDescent="0.25">
      <c r="A6">
        <v>60323</v>
      </c>
      <c r="B6" t="s">
        <v>7</v>
      </c>
      <c r="C6" t="s">
        <v>5</v>
      </c>
      <c r="D6" s="4">
        <f>'Grunddaten Umlage § 4_Plan'!I6</f>
        <v>0</v>
      </c>
    </row>
    <row r="7" spans="1:4" x14ac:dyDescent="0.25">
      <c r="A7">
        <v>60324</v>
      </c>
      <c r="B7" t="s">
        <v>8</v>
      </c>
      <c r="C7" t="s">
        <v>5</v>
      </c>
      <c r="D7" s="4">
        <f>'Grunddaten Umlage § 4_Plan'!I7</f>
        <v>0</v>
      </c>
    </row>
    <row r="8" spans="1:4" x14ac:dyDescent="0.25">
      <c r="A8">
        <v>60326</v>
      </c>
      <c r="B8" t="s">
        <v>9</v>
      </c>
      <c r="C8" t="s">
        <v>5</v>
      </c>
      <c r="D8" s="4">
        <f>'Grunddaten Umlage § 4_Plan'!I8</f>
        <v>0</v>
      </c>
    </row>
    <row r="9" spans="1:4" x14ac:dyDescent="0.25">
      <c r="A9">
        <v>60329</v>
      </c>
      <c r="B9" t="s">
        <v>10</v>
      </c>
      <c r="C9" t="s">
        <v>5</v>
      </c>
      <c r="D9" s="4">
        <f>'Grunddaten Umlage § 4_Plan'!I9</f>
        <v>0</v>
      </c>
    </row>
    <row r="10" spans="1:4" x14ac:dyDescent="0.25">
      <c r="A10">
        <v>60341</v>
      </c>
      <c r="B10" t="s">
        <v>11</v>
      </c>
      <c r="C10" t="s">
        <v>5</v>
      </c>
      <c r="D10" s="4">
        <f>'Grunddaten Umlage § 4_Plan'!I10</f>
        <v>0</v>
      </c>
    </row>
    <row r="11" spans="1:4" x14ac:dyDescent="0.25">
      <c r="A11">
        <v>60344</v>
      </c>
      <c r="B11" t="s">
        <v>5</v>
      </c>
      <c r="C11" t="s">
        <v>5</v>
      </c>
      <c r="D11" s="4">
        <f>'Grunddaten Umlage § 4_Plan'!I11</f>
        <v>0</v>
      </c>
    </row>
    <row r="12" spans="1:4" x14ac:dyDescent="0.25">
      <c r="A12">
        <v>60345</v>
      </c>
      <c r="B12" t="s">
        <v>12</v>
      </c>
      <c r="C12" t="s">
        <v>5</v>
      </c>
      <c r="D12" s="4">
        <f>'Grunddaten Umlage § 4_Plan'!I12</f>
        <v>0</v>
      </c>
    </row>
    <row r="13" spans="1:4" x14ac:dyDescent="0.25">
      <c r="A13">
        <v>60346</v>
      </c>
      <c r="B13" t="s">
        <v>13</v>
      </c>
      <c r="C13" t="s">
        <v>5</v>
      </c>
      <c r="D13" s="4">
        <f>'Grunddaten Umlage § 4_Plan'!I13</f>
        <v>0</v>
      </c>
    </row>
    <row r="14" spans="1:4" x14ac:dyDescent="0.25">
      <c r="A14">
        <v>60347</v>
      </c>
      <c r="B14" t="s">
        <v>14</v>
      </c>
      <c r="C14" t="s">
        <v>5</v>
      </c>
      <c r="D14" s="4">
        <f>'Grunddaten Umlage § 4_Plan'!I14</f>
        <v>0</v>
      </c>
    </row>
    <row r="15" spans="1:4" x14ac:dyDescent="0.25">
      <c r="A15">
        <v>60348</v>
      </c>
      <c r="B15" t="s">
        <v>15</v>
      </c>
      <c r="C15" t="s">
        <v>5</v>
      </c>
      <c r="D15" s="4">
        <f>'Grunddaten Umlage § 4_Plan'!I15</f>
        <v>0</v>
      </c>
    </row>
    <row r="16" spans="1:4" x14ac:dyDescent="0.25">
      <c r="A16">
        <v>60349</v>
      </c>
      <c r="B16" t="s">
        <v>16</v>
      </c>
      <c r="C16" t="s">
        <v>5</v>
      </c>
      <c r="D16" s="4">
        <f>'Grunddaten Umlage § 4_Plan'!I16</f>
        <v>0</v>
      </c>
    </row>
    <row r="17" spans="1:4" x14ac:dyDescent="0.25">
      <c r="A17">
        <v>60350</v>
      </c>
      <c r="B17" t="s">
        <v>17</v>
      </c>
      <c r="C17" t="s">
        <v>5</v>
      </c>
      <c r="D17" s="4">
        <f>'Grunddaten Umlage § 4_Plan'!I17</f>
        <v>0</v>
      </c>
    </row>
    <row r="18" spans="1:4" x14ac:dyDescent="0.25">
      <c r="A18">
        <v>60351</v>
      </c>
      <c r="B18" t="s">
        <v>18</v>
      </c>
      <c r="C18" t="s">
        <v>5</v>
      </c>
      <c r="D18" s="4">
        <f>'Grunddaten Umlage § 4_Plan'!I18</f>
        <v>0</v>
      </c>
    </row>
    <row r="19" spans="1:4" x14ac:dyDescent="0.25">
      <c r="A19">
        <v>60608</v>
      </c>
      <c r="B19" t="s">
        <v>19</v>
      </c>
      <c r="C19" t="s">
        <v>20</v>
      </c>
      <c r="D19" s="4">
        <f>'Grunddaten Umlage § 4_Plan'!I19</f>
        <v>-7555.1255101119386</v>
      </c>
    </row>
    <row r="20" spans="1:4" x14ac:dyDescent="0.25">
      <c r="A20">
        <v>60611</v>
      </c>
      <c r="B20" t="s">
        <v>21</v>
      </c>
      <c r="C20" t="s">
        <v>20</v>
      </c>
      <c r="D20" s="4">
        <f>'Grunddaten Umlage § 4_Plan'!I20</f>
        <v>0</v>
      </c>
    </row>
    <row r="21" spans="1:4" x14ac:dyDescent="0.25">
      <c r="A21">
        <v>60613</v>
      </c>
      <c r="B21" t="s">
        <v>22</v>
      </c>
      <c r="C21" t="s">
        <v>20</v>
      </c>
      <c r="D21" s="4">
        <f>'Grunddaten Umlage § 4_Plan'!I21</f>
        <v>-22639.155396160219</v>
      </c>
    </row>
    <row r="22" spans="1:4" x14ac:dyDescent="0.25">
      <c r="A22">
        <v>60617</v>
      </c>
      <c r="B22" t="s">
        <v>23</v>
      </c>
      <c r="C22" t="s">
        <v>20</v>
      </c>
      <c r="D22" s="4">
        <f>'Grunddaten Umlage § 4_Plan'!I22</f>
        <v>0</v>
      </c>
    </row>
    <row r="23" spans="1:4" x14ac:dyDescent="0.25">
      <c r="A23">
        <v>60618</v>
      </c>
      <c r="B23" t="s">
        <v>24</v>
      </c>
      <c r="C23" t="s">
        <v>20</v>
      </c>
      <c r="D23" s="4">
        <f>'Grunddaten Umlage § 4_Plan'!I23</f>
        <v>0</v>
      </c>
    </row>
    <row r="24" spans="1:4" x14ac:dyDescent="0.25">
      <c r="A24">
        <v>60619</v>
      </c>
      <c r="B24" t="s">
        <v>25</v>
      </c>
      <c r="C24" t="s">
        <v>20</v>
      </c>
      <c r="D24" s="4">
        <f>'Grunddaten Umlage § 4_Plan'!I24</f>
        <v>0</v>
      </c>
    </row>
    <row r="25" spans="1:4" x14ac:dyDescent="0.25">
      <c r="A25">
        <v>60623</v>
      </c>
      <c r="B25" t="s">
        <v>26</v>
      </c>
      <c r="C25" t="s">
        <v>20</v>
      </c>
      <c r="D25" s="4">
        <f>'Grunddaten Umlage § 4_Plan'!I25</f>
        <v>0</v>
      </c>
    </row>
    <row r="26" spans="1:4" x14ac:dyDescent="0.25">
      <c r="A26">
        <v>60624</v>
      </c>
      <c r="B26" t="s">
        <v>27</v>
      </c>
      <c r="C26" t="s">
        <v>20</v>
      </c>
      <c r="D26" s="4">
        <f>'Grunddaten Umlage § 4_Plan'!I26</f>
        <v>0</v>
      </c>
    </row>
    <row r="27" spans="1:4" x14ac:dyDescent="0.25">
      <c r="A27">
        <v>60626</v>
      </c>
      <c r="B27" t="s">
        <v>28</v>
      </c>
      <c r="C27" t="s">
        <v>20</v>
      </c>
      <c r="D27" s="4">
        <f>'Grunddaten Umlage § 4_Plan'!I27</f>
        <v>0</v>
      </c>
    </row>
    <row r="28" spans="1:4" x14ac:dyDescent="0.25">
      <c r="A28">
        <v>60628</v>
      </c>
      <c r="B28" t="s">
        <v>29</v>
      </c>
      <c r="C28" t="s">
        <v>20</v>
      </c>
      <c r="D28" s="4">
        <f>'Grunddaten Umlage § 4_Plan'!I28</f>
        <v>0</v>
      </c>
    </row>
    <row r="29" spans="1:4" x14ac:dyDescent="0.25">
      <c r="A29">
        <v>60629</v>
      </c>
      <c r="B29" t="s">
        <v>30</v>
      </c>
      <c r="C29" t="s">
        <v>20</v>
      </c>
      <c r="D29" s="4">
        <f>'Grunddaten Umlage § 4_Plan'!I29</f>
        <v>0</v>
      </c>
    </row>
    <row r="30" spans="1:4" x14ac:dyDescent="0.25">
      <c r="A30">
        <v>60632</v>
      </c>
      <c r="B30" t="s">
        <v>31</v>
      </c>
      <c r="C30" t="s">
        <v>20</v>
      </c>
      <c r="D30" s="4">
        <f>'Grunddaten Umlage § 4_Plan'!I30</f>
        <v>0</v>
      </c>
    </row>
    <row r="31" spans="1:4" x14ac:dyDescent="0.25">
      <c r="A31">
        <v>60639</v>
      </c>
      <c r="B31" t="s">
        <v>32</v>
      </c>
      <c r="C31" t="s">
        <v>20</v>
      </c>
      <c r="D31" s="4">
        <f>'Grunddaten Umlage § 4_Plan'!I31</f>
        <v>0</v>
      </c>
    </row>
    <row r="32" spans="1:4" x14ac:dyDescent="0.25">
      <c r="A32">
        <v>60641</v>
      </c>
      <c r="B32" t="s">
        <v>33</v>
      </c>
      <c r="C32" t="s">
        <v>20</v>
      </c>
      <c r="D32" s="4">
        <f>'Grunddaten Umlage § 4_Plan'!I32</f>
        <v>0</v>
      </c>
    </row>
    <row r="33" spans="1:4" x14ac:dyDescent="0.25">
      <c r="A33">
        <v>60642</v>
      </c>
      <c r="B33" t="s">
        <v>34</v>
      </c>
      <c r="C33" t="s">
        <v>20</v>
      </c>
      <c r="D33" s="4">
        <f>'Grunddaten Umlage § 4_Plan'!I33</f>
        <v>0</v>
      </c>
    </row>
    <row r="34" spans="1:4" x14ac:dyDescent="0.25">
      <c r="A34">
        <v>60645</v>
      </c>
      <c r="B34" t="s">
        <v>35</v>
      </c>
      <c r="C34" t="s">
        <v>20</v>
      </c>
      <c r="D34" s="4">
        <f>'Grunddaten Umlage § 4_Plan'!I34</f>
        <v>0</v>
      </c>
    </row>
    <row r="35" spans="1:4" x14ac:dyDescent="0.25">
      <c r="A35">
        <v>60646</v>
      </c>
      <c r="B35" t="s">
        <v>36</v>
      </c>
      <c r="C35" t="s">
        <v>20</v>
      </c>
      <c r="D35" s="4">
        <f>'Grunddaten Umlage § 4_Plan'!I35</f>
        <v>0</v>
      </c>
    </row>
    <row r="36" spans="1:4" x14ac:dyDescent="0.25">
      <c r="A36">
        <v>60647</v>
      </c>
      <c r="B36" t="s">
        <v>37</v>
      </c>
      <c r="C36" t="s">
        <v>20</v>
      </c>
      <c r="D36" s="4">
        <f>'Grunddaten Umlage § 4_Plan'!I36</f>
        <v>0</v>
      </c>
    </row>
    <row r="37" spans="1:4" x14ac:dyDescent="0.25">
      <c r="A37">
        <v>60648</v>
      </c>
      <c r="B37" t="s">
        <v>38</v>
      </c>
      <c r="C37" t="s">
        <v>20</v>
      </c>
      <c r="D37" s="4">
        <f>'Grunddaten Umlage § 4_Plan'!I37</f>
        <v>0</v>
      </c>
    </row>
    <row r="38" spans="1:4" x14ac:dyDescent="0.25">
      <c r="A38">
        <v>60651</v>
      </c>
      <c r="B38" t="s">
        <v>39</v>
      </c>
      <c r="C38" t="s">
        <v>20</v>
      </c>
      <c r="D38" s="4">
        <f>'Grunddaten Umlage § 4_Plan'!I38</f>
        <v>0</v>
      </c>
    </row>
    <row r="39" spans="1:4" x14ac:dyDescent="0.25">
      <c r="A39">
        <v>60653</v>
      </c>
      <c r="B39" t="s">
        <v>40</v>
      </c>
      <c r="C39" t="s">
        <v>20</v>
      </c>
      <c r="D39" s="4">
        <f>'Grunddaten Umlage § 4_Plan'!I39</f>
        <v>0</v>
      </c>
    </row>
    <row r="40" spans="1:4" x14ac:dyDescent="0.25">
      <c r="A40">
        <v>60654</v>
      </c>
      <c r="B40" t="s">
        <v>41</v>
      </c>
      <c r="C40" t="s">
        <v>20</v>
      </c>
      <c r="D40" s="4">
        <f>'Grunddaten Umlage § 4_Plan'!I40</f>
        <v>0</v>
      </c>
    </row>
    <row r="41" spans="1:4" x14ac:dyDescent="0.25">
      <c r="A41">
        <v>60655</v>
      </c>
      <c r="B41" t="s">
        <v>42</v>
      </c>
      <c r="C41" t="s">
        <v>20</v>
      </c>
      <c r="D41" s="4">
        <f>'Grunddaten Umlage § 4_Plan'!I41</f>
        <v>0</v>
      </c>
    </row>
    <row r="42" spans="1:4" x14ac:dyDescent="0.25">
      <c r="A42">
        <v>60656</v>
      </c>
      <c r="B42" t="s">
        <v>43</v>
      </c>
      <c r="C42" t="s">
        <v>20</v>
      </c>
      <c r="D42" s="4">
        <f>'Grunddaten Umlage § 4_Plan'!I42</f>
        <v>0</v>
      </c>
    </row>
    <row r="43" spans="1:4" x14ac:dyDescent="0.25">
      <c r="A43">
        <v>60659</v>
      </c>
      <c r="B43" t="s">
        <v>44</v>
      </c>
      <c r="C43" t="s">
        <v>20</v>
      </c>
      <c r="D43" s="4">
        <f>'Grunddaten Umlage § 4_Plan'!I43</f>
        <v>0</v>
      </c>
    </row>
    <row r="44" spans="1:4" x14ac:dyDescent="0.25">
      <c r="A44">
        <v>60660</v>
      </c>
      <c r="B44" t="s">
        <v>45</v>
      </c>
      <c r="C44" t="s">
        <v>20</v>
      </c>
      <c r="D44" s="4">
        <f>'Grunddaten Umlage § 4_Plan'!I44</f>
        <v>0</v>
      </c>
    </row>
    <row r="45" spans="1:4" x14ac:dyDescent="0.25">
      <c r="A45">
        <v>60661</v>
      </c>
      <c r="B45" t="s">
        <v>46</v>
      </c>
      <c r="C45" t="s">
        <v>20</v>
      </c>
      <c r="D45" s="4">
        <f>'Grunddaten Umlage § 4_Plan'!I45</f>
        <v>0</v>
      </c>
    </row>
    <row r="46" spans="1:4" x14ac:dyDescent="0.25">
      <c r="A46">
        <v>60662</v>
      </c>
      <c r="B46" t="s">
        <v>47</v>
      </c>
      <c r="C46" t="s">
        <v>20</v>
      </c>
      <c r="D46" s="4">
        <f>'Grunddaten Umlage § 4_Plan'!I46</f>
        <v>0</v>
      </c>
    </row>
    <row r="47" spans="1:4" x14ac:dyDescent="0.25">
      <c r="A47">
        <v>60663</v>
      </c>
      <c r="B47" t="s">
        <v>48</v>
      </c>
      <c r="C47" t="s">
        <v>20</v>
      </c>
      <c r="D47" s="4">
        <f>'Grunddaten Umlage § 4_Plan'!I47</f>
        <v>0</v>
      </c>
    </row>
    <row r="48" spans="1:4" x14ac:dyDescent="0.25">
      <c r="A48">
        <v>60664</v>
      </c>
      <c r="B48" t="s">
        <v>49</v>
      </c>
      <c r="C48" t="s">
        <v>20</v>
      </c>
      <c r="D48" s="4">
        <f>'Grunddaten Umlage § 4_Plan'!I48</f>
        <v>0</v>
      </c>
    </row>
    <row r="49" spans="1:4" x14ac:dyDescent="0.25">
      <c r="A49">
        <v>60665</v>
      </c>
      <c r="B49" t="s">
        <v>50</v>
      </c>
      <c r="C49" t="s">
        <v>20</v>
      </c>
      <c r="D49" s="4">
        <f>'Grunddaten Umlage § 4_Plan'!I49</f>
        <v>0</v>
      </c>
    </row>
    <row r="50" spans="1:4" x14ac:dyDescent="0.25">
      <c r="A50">
        <v>60666</v>
      </c>
      <c r="B50" t="s">
        <v>51</v>
      </c>
      <c r="C50" t="s">
        <v>20</v>
      </c>
      <c r="D50" s="4">
        <f>'Grunddaten Umlage § 4_Plan'!I50</f>
        <v>0</v>
      </c>
    </row>
    <row r="51" spans="1:4" x14ac:dyDescent="0.25">
      <c r="A51">
        <v>60667</v>
      </c>
      <c r="B51" t="s">
        <v>52</v>
      </c>
      <c r="C51" t="s">
        <v>20</v>
      </c>
      <c r="D51" s="4">
        <f>'Grunddaten Umlage § 4_Plan'!I51</f>
        <v>0</v>
      </c>
    </row>
    <row r="52" spans="1:4" x14ac:dyDescent="0.25">
      <c r="A52">
        <v>60668</v>
      </c>
      <c r="B52" t="s">
        <v>53</v>
      </c>
      <c r="C52" t="s">
        <v>20</v>
      </c>
      <c r="D52" s="4">
        <f>'Grunddaten Umlage § 4_Plan'!I52</f>
        <v>0</v>
      </c>
    </row>
    <row r="53" spans="1:4" x14ac:dyDescent="0.25">
      <c r="A53">
        <v>60669</v>
      </c>
      <c r="B53" t="s">
        <v>54</v>
      </c>
      <c r="C53" t="s">
        <v>20</v>
      </c>
      <c r="D53" s="4">
        <f>'Grunddaten Umlage § 4_Plan'!I53</f>
        <v>-17268.276957891372</v>
      </c>
    </row>
    <row r="54" spans="1:4" x14ac:dyDescent="0.25">
      <c r="A54">
        <v>60670</v>
      </c>
      <c r="B54" t="s">
        <v>55</v>
      </c>
      <c r="C54" t="s">
        <v>20</v>
      </c>
      <c r="D54" s="4">
        <f>'Grunddaten Umlage § 4_Plan'!I54</f>
        <v>-28276.559445750179</v>
      </c>
    </row>
    <row r="55" spans="1:4" x14ac:dyDescent="0.25">
      <c r="A55">
        <v>61001</v>
      </c>
      <c r="B55" t="s">
        <v>56</v>
      </c>
      <c r="C55" t="s">
        <v>57</v>
      </c>
      <c r="D55" s="4">
        <f>'Grunddaten Umlage § 4_Plan'!I55</f>
        <v>0</v>
      </c>
    </row>
    <row r="56" spans="1:4" x14ac:dyDescent="0.25">
      <c r="A56">
        <v>61002</v>
      </c>
      <c r="B56" t="s">
        <v>58</v>
      </c>
      <c r="C56" t="s">
        <v>57</v>
      </c>
      <c r="D56" s="4">
        <f>'Grunddaten Umlage § 4_Plan'!I56</f>
        <v>0</v>
      </c>
    </row>
    <row r="57" spans="1:4" x14ac:dyDescent="0.25">
      <c r="A57">
        <v>61007</v>
      </c>
      <c r="B57" t="s">
        <v>59</v>
      </c>
      <c r="C57" t="s">
        <v>57</v>
      </c>
      <c r="D57" s="4">
        <f>'Grunddaten Umlage § 4_Plan'!I57</f>
        <v>0</v>
      </c>
    </row>
    <row r="58" spans="1:4" x14ac:dyDescent="0.25">
      <c r="A58">
        <v>61008</v>
      </c>
      <c r="B58" t="s">
        <v>60</v>
      </c>
      <c r="C58" t="s">
        <v>57</v>
      </c>
      <c r="D58" s="4">
        <f>'Grunddaten Umlage § 4_Plan'!I58</f>
        <v>0</v>
      </c>
    </row>
    <row r="59" spans="1:4" x14ac:dyDescent="0.25">
      <c r="A59">
        <v>61012</v>
      </c>
      <c r="B59" t="s">
        <v>61</v>
      </c>
      <c r="C59" t="s">
        <v>57</v>
      </c>
      <c r="D59" s="4">
        <f>'Grunddaten Umlage § 4_Plan'!I59</f>
        <v>0</v>
      </c>
    </row>
    <row r="60" spans="1:4" x14ac:dyDescent="0.25">
      <c r="A60">
        <v>61013</v>
      </c>
      <c r="B60" t="s">
        <v>62</v>
      </c>
      <c r="C60" t="s">
        <v>57</v>
      </c>
      <c r="D60" s="4">
        <f>'Grunddaten Umlage § 4_Plan'!I60</f>
        <v>0</v>
      </c>
    </row>
    <row r="61" spans="1:4" x14ac:dyDescent="0.25">
      <c r="A61">
        <v>61016</v>
      </c>
      <c r="B61" t="s">
        <v>63</v>
      </c>
      <c r="C61" t="s">
        <v>57</v>
      </c>
      <c r="D61" s="4">
        <f>'Grunddaten Umlage § 4_Plan'!I61</f>
        <v>0</v>
      </c>
    </row>
    <row r="62" spans="1:4" x14ac:dyDescent="0.25">
      <c r="A62">
        <v>61017</v>
      </c>
      <c r="B62" t="s">
        <v>64</v>
      </c>
      <c r="C62" t="s">
        <v>57</v>
      </c>
      <c r="D62" s="4">
        <f>'Grunddaten Umlage § 4_Plan'!I62</f>
        <v>0</v>
      </c>
    </row>
    <row r="63" spans="1:4" x14ac:dyDescent="0.25">
      <c r="A63">
        <v>61019</v>
      </c>
      <c r="B63" t="s">
        <v>65</v>
      </c>
      <c r="C63" t="s">
        <v>57</v>
      </c>
      <c r="D63" s="4">
        <f>'Grunddaten Umlage § 4_Plan'!I63</f>
        <v>0</v>
      </c>
    </row>
    <row r="64" spans="1:4" x14ac:dyDescent="0.25">
      <c r="A64">
        <v>61020</v>
      </c>
      <c r="B64" t="s">
        <v>66</v>
      </c>
      <c r="C64" t="s">
        <v>57</v>
      </c>
      <c r="D64" s="4">
        <f>'Grunddaten Umlage § 4_Plan'!I64</f>
        <v>0</v>
      </c>
    </row>
    <row r="65" spans="1:4" x14ac:dyDescent="0.25">
      <c r="A65">
        <v>61021</v>
      </c>
      <c r="B65" t="s">
        <v>67</v>
      </c>
      <c r="C65" t="s">
        <v>57</v>
      </c>
      <c r="D65" s="4">
        <f>'Grunddaten Umlage § 4_Plan'!I65</f>
        <v>0</v>
      </c>
    </row>
    <row r="66" spans="1:4" x14ac:dyDescent="0.25">
      <c r="A66">
        <v>61024</v>
      </c>
      <c r="B66" t="s">
        <v>68</v>
      </c>
      <c r="C66" t="s">
        <v>57</v>
      </c>
      <c r="D66" s="4">
        <f>'Grunddaten Umlage § 4_Plan'!I66</f>
        <v>0</v>
      </c>
    </row>
    <row r="67" spans="1:4" x14ac:dyDescent="0.25">
      <c r="A67">
        <v>61027</v>
      </c>
      <c r="B67" t="s">
        <v>69</v>
      </c>
      <c r="C67" t="s">
        <v>57</v>
      </c>
      <c r="D67" s="4">
        <f>'Grunddaten Umlage § 4_Plan'!I67</f>
        <v>0</v>
      </c>
    </row>
    <row r="68" spans="1:4" x14ac:dyDescent="0.25">
      <c r="A68">
        <v>61030</v>
      </c>
      <c r="B68" t="s">
        <v>70</v>
      </c>
      <c r="C68" t="s">
        <v>57</v>
      </c>
      <c r="D68" s="4">
        <f>'Grunddaten Umlage § 4_Plan'!I68</f>
        <v>0</v>
      </c>
    </row>
    <row r="69" spans="1:4" x14ac:dyDescent="0.25">
      <c r="A69">
        <v>61032</v>
      </c>
      <c r="B69" t="s">
        <v>71</v>
      </c>
      <c r="C69" t="s">
        <v>57</v>
      </c>
      <c r="D69" s="4">
        <f>'Grunddaten Umlage § 4_Plan'!I69</f>
        <v>0</v>
      </c>
    </row>
    <row r="70" spans="1:4" x14ac:dyDescent="0.25">
      <c r="A70">
        <v>61033</v>
      </c>
      <c r="B70" t="s">
        <v>72</v>
      </c>
      <c r="C70" t="s">
        <v>57</v>
      </c>
      <c r="D70" s="4">
        <f>'Grunddaten Umlage § 4_Plan'!I70</f>
        <v>0</v>
      </c>
    </row>
    <row r="71" spans="1:4" x14ac:dyDescent="0.25">
      <c r="A71">
        <v>61043</v>
      </c>
      <c r="B71" t="s">
        <v>73</v>
      </c>
      <c r="C71" t="s">
        <v>57</v>
      </c>
      <c r="D71" s="4">
        <f>'Grunddaten Umlage § 4_Plan'!I71</f>
        <v>0</v>
      </c>
    </row>
    <row r="72" spans="1:4" x14ac:dyDescent="0.25">
      <c r="A72">
        <v>61045</v>
      </c>
      <c r="B72" t="s">
        <v>74</v>
      </c>
      <c r="C72" t="s">
        <v>57</v>
      </c>
      <c r="D72" s="4">
        <f>'Grunddaten Umlage § 4_Plan'!I72</f>
        <v>0</v>
      </c>
    </row>
    <row r="73" spans="1:4" x14ac:dyDescent="0.25">
      <c r="A73">
        <v>61049</v>
      </c>
      <c r="B73" t="s">
        <v>75</v>
      </c>
      <c r="C73" t="s">
        <v>57</v>
      </c>
      <c r="D73" s="4">
        <f>'Grunddaten Umlage § 4_Plan'!I73</f>
        <v>0</v>
      </c>
    </row>
    <row r="74" spans="1:4" x14ac:dyDescent="0.25">
      <c r="A74">
        <v>61050</v>
      </c>
      <c r="B74" t="s">
        <v>76</v>
      </c>
      <c r="C74" t="s">
        <v>57</v>
      </c>
      <c r="D74" s="4">
        <f>'Grunddaten Umlage § 4_Plan'!I74</f>
        <v>0</v>
      </c>
    </row>
    <row r="75" spans="1:4" x14ac:dyDescent="0.25">
      <c r="A75">
        <v>61051</v>
      </c>
      <c r="B75" t="s">
        <v>77</v>
      </c>
      <c r="C75" t="s">
        <v>57</v>
      </c>
      <c r="D75" s="4">
        <f>'Grunddaten Umlage § 4_Plan'!I75</f>
        <v>0</v>
      </c>
    </row>
    <row r="76" spans="1:4" x14ac:dyDescent="0.25">
      <c r="A76">
        <v>61052</v>
      </c>
      <c r="B76" t="s">
        <v>78</v>
      </c>
      <c r="C76" t="s">
        <v>57</v>
      </c>
      <c r="D76" s="4">
        <f>'Grunddaten Umlage § 4_Plan'!I76</f>
        <v>0</v>
      </c>
    </row>
    <row r="77" spans="1:4" x14ac:dyDescent="0.25">
      <c r="A77">
        <v>61053</v>
      </c>
      <c r="B77" t="s">
        <v>57</v>
      </c>
      <c r="C77" t="s">
        <v>57</v>
      </c>
      <c r="D77" s="4">
        <f>'Grunddaten Umlage § 4_Plan'!I77</f>
        <v>0</v>
      </c>
    </row>
    <row r="78" spans="1:4" x14ac:dyDescent="0.25">
      <c r="A78">
        <v>61054</v>
      </c>
      <c r="B78" t="s">
        <v>79</v>
      </c>
      <c r="C78" t="s">
        <v>57</v>
      </c>
      <c r="D78" s="4">
        <f>'Grunddaten Umlage § 4_Plan'!I78</f>
        <v>0</v>
      </c>
    </row>
    <row r="79" spans="1:4" x14ac:dyDescent="0.25">
      <c r="A79">
        <v>61055</v>
      </c>
      <c r="B79" t="s">
        <v>80</v>
      </c>
      <c r="C79" t="s">
        <v>57</v>
      </c>
      <c r="D79" s="4">
        <f>'Grunddaten Umlage § 4_Plan'!I79</f>
        <v>0</v>
      </c>
    </row>
    <row r="80" spans="1:4" x14ac:dyDescent="0.25">
      <c r="A80">
        <v>61057</v>
      </c>
      <c r="B80" t="s">
        <v>81</v>
      </c>
      <c r="C80" t="s">
        <v>57</v>
      </c>
      <c r="D80" s="4">
        <f>'Grunddaten Umlage § 4_Plan'!I80</f>
        <v>0</v>
      </c>
    </row>
    <row r="81" spans="1:4" x14ac:dyDescent="0.25">
      <c r="A81">
        <v>61059</v>
      </c>
      <c r="B81" t="s">
        <v>82</v>
      </c>
      <c r="C81" t="s">
        <v>57</v>
      </c>
      <c r="D81" s="4">
        <f>'Grunddaten Umlage § 4_Plan'!I81</f>
        <v>0</v>
      </c>
    </row>
    <row r="82" spans="1:4" x14ac:dyDescent="0.25">
      <c r="A82">
        <v>61060</v>
      </c>
      <c r="B82" t="s">
        <v>83</v>
      </c>
      <c r="C82" t="s">
        <v>57</v>
      </c>
      <c r="D82" s="4">
        <f>'Grunddaten Umlage § 4_Plan'!I82</f>
        <v>0</v>
      </c>
    </row>
    <row r="83" spans="1:4" x14ac:dyDescent="0.25">
      <c r="A83">
        <v>61061</v>
      </c>
      <c r="B83" t="s">
        <v>84</v>
      </c>
      <c r="C83" t="s">
        <v>57</v>
      </c>
      <c r="D83" s="4">
        <f>'Grunddaten Umlage § 4_Plan'!I83</f>
        <v>0</v>
      </c>
    </row>
    <row r="84" spans="1:4" x14ac:dyDescent="0.25">
      <c r="A84">
        <v>61101</v>
      </c>
      <c r="B84" t="s">
        <v>85</v>
      </c>
      <c r="C84" t="s">
        <v>86</v>
      </c>
      <c r="D84" s="4">
        <f>'Grunddaten Umlage § 4_Plan'!I84</f>
        <v>0</v>
      </c>
    </row>
    <row r="85" spans="1:4" x14ac:dyDescent="0.25">
      <c r="A85">
        <v>61105</v>
      </c>
      <c r="B85" t="s">
        <v>87</v>
      </c>
      <c r="C85" t="s">
        <v>86</v>
      </c>
      <c r="D85" s="4">
        <f>'Grunddaten Umlage § 4_Plan'!I85</f>
        <v>0</v>
      </c>
    </row>
    <row r="86" spans="1:4" x14ac:dyDescent="0.25">
      <c r="A86">
        <v>61106</v>
      </c>
      <c r="B86" t="s">
        <v>88</v>
      </c>
      <c r="C86" t="s">
        <v>86</v>
      </c>
      <c r="D86" s="4">
        <f>'Grunddaten Umlage § 4_Plan'!I86</f>
        <v>0</v>
      </c>
    </row>
    <row r="87" spans="1:4" x14ac:dyDescent="0.25">
      <c r="A87">
        <v>61107</v>
      </c>
      <c r="B87" t="s">
        <v>89</v>
      </c>
      <c r="C87" t="s">
        <v>86</v>
      </c>
      <c r="D87" s="4">
        <f>'Grunddaten Umlage § 4_Plan'!I87</f>
        <v>0</v>
      </c>
    </row>
    <row r="88" spans="1:4" x14ac:dyDescent="0.25">
      <c r="A88">
        <v>61108</v>
      </c>
      <c r="B88" t="s">
        <v>86</v>
      </c>
      <c r="C88" t="s">
        <v>86</v>
      </c>
      <c r="D88" s="4">
        <f>'Grunddaten Umlage § 4_Plan'!I88</f>
        <v>0</v>
      </c>
    </row>
    <row r="89" spans="1:4" x14ac:dyDescent="0.25">
      <c r="A89">
        <v>61109</v>
      </c>
      <c r="B89" t="s">
        <v>90</v>
      </c>
      <c r="C89" t="s">
        <v>86</v>
      </c>
      <c r="D89" s="4">
        <f>'Grunddaten Umlage § 4_Plan'!I89</f>
        <v>0</v>
      </c>
    </row>
    <row r="90" spans="1:4" x14ac:dyDescent="0.25">
      <c r="A90">
        <v>61110</v>
      </c>
      <c r="B90" t="s">
        <v>91</v>
      </c>
      <c r="C90" t="s">
        <v>86</v>
      </c>
      <c r="D90" s="4">
        <f>'Grunddaten Umlage § 4_Plan'!I90</f>
        <v>0</v>
      </c>
    </row>
    <row r="91" spans="1:4" x14ac:dyDescent="0.25">
      <c r="A91">
        <v>61111</v>
      </c>
      <c r="B91" t="s">
        <v>92</v>
      </c>
      <c r="C91" t="s">
        <v>86</v>
      </c>
      <c r="D91" s="4">
        <f>'Grunddaten Umlage § 4_Plan'!I91</f>
        <v>0</v>
      </c>
    </row>
    <row r="92" spans="1:4" x14ac:dyDescent="0.25">
      <c r="A92">
        <v>61112</v>
      </c>
      <c r="B92" t="s">
        <v>93</v>
      </c>
      <c r="C92" t="s">
        <v>86</v>
      </c>
      <c r="D92" s="4">
        <f>'Grunddaten Umlage § 4_Plan'!I92</f>
        <v>0</v>
      </c>
    </row>
    <row r="93" spans="1:4" x14ac:dyDescent="0.25">
      <c r="A93">
        <v>61113</v>
      </c>
      <c r="B93" t="s">
        <v>94</v>
      </c>
      <c r="C93" t="s">
        <v>86</v>
      </c>
      <c r="D93" s="4">
        <f>'Grunddaten Umlage § 4_Plan'!I93</f>
        <v>0</v>
      </c>
    </row>
    <row r="94" spans="1:4" x14ac:dyDescent="0.25">
      <c r="A94">
        <v>61114</v>
      </c>
      <c r="B94" t="s">
        <v>95</v>
      </c>
      <c r="C94" t="s">
        <v>86</v>
      </c>
      <c r="D94" s="4">
        <f>'Grunddaten Umlage § 4_Plan'!I94</f>
        <v>0</v>
      </c>
    </row>
    <row r="95" spans="1:4" x14ac:dyDescent="0.25">
      <c r="A95">
        <v>61115</v>
      </c>
      <c r="B95" t="s">
        <v>96</v>
      </c>
      <c r="C95" t="s">
        <v>86</v>
      </c>
      <c r="D95" s="4">
        <f>'Grunddaten Umlage § 4_Plan'!I95</f>
        <v>0</v>
      </c>
    </row>
    <row r="96" spans="1:4" x14ac:dyDescent="0.25">
      <c r="A96">
        <v>61116</v>
      </c>
      <c r="B96" t="s">
        <v>97</v>
      </c>
      <c r="C96" t="s">
        <v>86</v>
      </c>
      <c r="D96" s="4">
        <f>'Grunddaten Umlage § 4_Plan'!I96</f>
        <v>0</v>
      </c>
    </row>
    <row r="97" spans="1:5" x14ac:dyDescent="0.25">
      <c r="A97">
        <v>61118</v>
      </c>
      <c r="B97" t="s">
        <v>98</v>
      </c>
      <c r="C97" t="s">
        <v>86</v>
      </c>
      <c r="D97" s="4">
        <f>'Grunddaten Umlage § 4_Plan'!I97</f>
        <v>0</v>
      </c>
    </row>
    <row r="98" spans="1:5" x14ac:dyDescent="0.25">
      <c r="A98">
        <v>61119</v>
      </c>
      <c r="B98" t="s">
        <v>99</v>
      </c>
      <c r="C98" t="s">
        <v>86</v>
      </c>
      <c r="D98" s="4">
        <f>'Grunddaten Umlage § 4_Plan'!I98</f>
        <v>0</v>
      </c>
    </row>
    <row r="99" spans="1:5" x14ac:dyDescent="0.25">
      <c r="A99">
        <v>61120</v>
      </c>
      <c r="B99" t="s">
        <v>100</v>
      </c>
      <c r="C99" t="s">
        <v>86</v>
      </c>
      <c r="D99" s="4">
        <f>'Grunddaten Umlage § 4_Plan'!I99</f>
        <v>0</v>
      </c>
    </row>
    <row r="100" spans="1:5" x14ac:dyDescent="0.25">
      <c r="A100">
        <v>61203</v>
      </c>
      <c r="B100" t="s">
        <v>101</v>
      </c>
      <c r="C100" t="s">
        <v>102</v>
      </c>
      <c r="D100" s="4">
        <f>'Grunddaten Umlage § 4_Plan'!I100</f>
        <v>0</v>
      </c>
    </row>
    <row r="101" spans="1:5" x14ac:dyDescent="0.25">
      <c r="A101">
        <v>61204</v>
      </c>
      <c r="B101" t="s">
        <v>103</v>
      </c>
      <c r="C101" t="s">
        <v>102</v>
      </c>
      <c r="D101" s="4">
        <f>'Grunddaten Umlage § 4_Plan'!I101</f>
        <v>0</v>
      </c>
    </row>
    <row r="102" spans="1:5" x14ac:dyDescent="0.25">
      <c r="A102">
        <v>61205</v>
      </c>
      <c r="B102" t="s">
        <v>104</v>
      </c>
      <c r="C102" t="s">
        <v>102</v>
      </c>
      <c r="D102" s="4">
        <f>'Grunddaten Umlage § 4_Plan'!I102</f>
        <v>0</v>
      </c>
      <c r="E102" s="13"/>
    </row>
    <row r="103" spans="1:5" x14ac:dyDescent="0.25">
      <c r="A103">
        <v>61206</v>
      </c>
      <c r="B103" t="s">
        <v>105</v>
      </c>
      <c r="C103" t="s">
        <v>102</v>
      </c>
      <c r="D103" s="4">
        <f>'Grunddaten Umlage § 4_Plan'!I103</f>
        <v>0</v>
      </c>
    </row>
    <row r="104" spans="1:5" x14ac:dyDescent="0.25">
      <c r="A104">
        <v>61207</v>
      </c>
      <c r="B104" t="s">
        <v>106</v>
      </c>
      <c r="C104" t="s">
        <v>102</v>
      </c>
      <c r="D104" s="4">
        <f>'Grunddaten Umlage § 4_Plan'!I104</f>
        <v>0</v>
      </c>
    </row>
    <row r="105" spans="1:5" x14ac:dyDescent="0.25">
      <c r="A105">
        <v>61213</v>
      </c>
      <c r="B105" t="s">
        <v>107</v>
      </c>
      <c r="C105" t="s">
        <v>102</v>
      </c>
      <c r="D105" s="4">
        <f>'Grunddaten Umlage § 4_Plan'!I105</f>
        <v>0</v>
      </c>
    </row>
    <row r="106" spans="1:5" x14ac:dyDescent="0.25">
      <c r="A106">
        <v>61215</v>
      </c>
      <c r="B106" t="s">
        <v>108</v>
      </c>
      <c r="C106" t="s">
        <v>102</v>
      </c>
      <c r="D106" s="4">
        <f>'Grunddaten Umlage § 4_Plan'!I106</f>
        <v>0</v>
      </c>
    </row>
    <row r="107" spans="1:5" x14ac:dyDescent="0.25">
      <c r="A107">
        <v>61217</v>
      </c>
      <c r="B107" t="s">
        <v>109</v>
      </c>
      <c r="C107" t="s">
        <v>102</v>
      </c>
      <c r="D107" s="4">
        <f>'Grunddaten Umlage § 4_Plan'!I107</f>
        <v>0</v>
      </c>
    </row>
    <row r="108" spans="1:5" x14ac:dyDescent="0.25">
      <c r="A108">
        <v>61222</v>
      </c>
      <c r="B108" t="s">
        <v>110</v>
      </c>
      <c r="C108" t="s">
        <v>102</v>
      </c>
      <c r="D108" s="4">
        <f>'Grunddaten Umlage § 4_Plan'!I108</f>
        <v>0</v>
      </c>
    </row>
    <row r="109" spans="1:5" x14ac:dyDescent="0.25">
      <c r="A109">
        <v>61236</v>
      </c>
      <c r="B109" t="s">
        <v>111</v>
      </c>
      <c r="C109" t="s">
        <v>102</v>
      </c>
      <c r="D109" s="4">
        <f>'Grunddaten Umlage § 4_Plan'!I109</f>
        <v>0</v>
      </c>
    </row>
    <row r="110" spans="1:5" x14ac:dyDescent="0.25">
      <c r="A110">
        <v>61243</v>
      </c>
      <c r="B110" t="s">
        <v>112</v>
      </c>
      <c r="C110" t="s">
        <v>102</v>
      </c>
      <c r="D110" s="4">
        <f>'Grunddaten Umlage § 4_Plan'!I110</f>
        <v>0</v>
      </c>
    </row>
    <row r="111" spans="1:5" x14ac:dyDescent="0.25">
      <c r="A111">
        <v>61247</v>
      </c>
      <c r="B111" t="s">
        <v>113</v>
      </c>
      <c r="C111" t="s">
        <v>102</v>
      </c>
      <c r="D111" s="4">
        <f>'Grunddaten Umlage § 4_Plan'!I111</f>
        <v>0</v>
      </c>
    </row>
    <row r="112" spans="1:5" x14ac:dyDescent="0.25">
      <c r="A112">
        <v>61251</v>
      </c>
      <c r="B112" t="s">
        <v>114</v>
      </c>
      <c r="C112" t="s">
        <v>102</v>
      </c>
      <c r="D112" s="4">
        <f>'Grunddaten Umlage § 4_Plan'!I112</f>
        <v>0</v>
      </c>
    </row>
    <row r="113" spans="1:4" x14ac:dyDescent="0.25">
      <c r="A113">
        <v>61252</v>
      </c>
      <c r="B113" t="s">
        <v>115</v>
      </c>
      <c r="C113" t="s">
        <v>102</v>
      </c>
      <c r="D113" s="4">
        <f>'Grunddaten Umlage § 4_Plan'!I113</f>
        <v>0</v>
      </c>
    </row>
    <row r="114" spans="1:4" x14ac:dyDescent="0.25">
      <c r="A114">
        <v>61253</v>
      </c>
      <c r="B114" t="s">
        <v>116</v>
      </c>
      <c r="C114" t="s">
        <v>102</v>
      </c>
      <c r="D114" s="4">
        <f>'Grunddaten Umlage § 4_Plan'!I114</f>
        <v>0</v>
      </c>
    </row>
    <row r="115" spans="1:4" x14ac:dyDescent="0.25">
      <c r="A115">
        <v>61254</v>
      </c>
      <c r="B115" t="s">
        <v>117</v>
      </c>
      <c r="C115" t="s">
        <v>102</v>
      </c>
      <c r="D115" s="4">
        <f>'Grunddaten Umlage § 4_Plan'!I115</f>
        <v>0</v>
      </c>
    </row>
    <row r="116" spans="1:4" x14ac:dyDescent="0.25">
      <c r="A116">
        <v>61255</v>
      </c>
      <c r="B116" t="s">
        <v>118</v>
      </c>
      <c r="C116" t="s">
        <v>102</v>
      </c>
      <c r="D116" s="4">
        <f>'Grunddaten Umlage § 4_Plan'!I116</f>
        <v>0</v>
      </c>
    </row>
    <row r="117" spans="1:4" x14ac:dyDescent="0.25">
      <c r="A117">
        <v>61256</v>
      </c>
      <c r="B117" t="s">
        <v>119</v>
      </c>
      <c r="C117" t="s">
        <v>102</v>
      </c>
      <c r="D117" s="4">
        <f>'Grunddaten Umlage § 4_Plan'!I117</f>
        <v>0</v>
      </c>
    </row>
    <row r="118" spans="1:4" x14ac:dyDescent="0.25">
      <c r="A118">
        <v>61257</v>
      </c>
      <c r="B118" t="s">
        <v>120</v>
      </c>
      <c r="C118" t="s">
        <v>102</v>
      </c>
      <c r="D118" s="4">
        <f>'Grunddaten Umlage § 4_Plan'!I118</f>
        <v>0</v>
      </c>
    </row>
    <row r="119" spans="1:4" x14ac:dyDescent="0.25">
      <c r="A119">
        <v>61258</v>
      </c>
      <c r="B119" t="s">
        <v>121</v>
      </c>
      <c r="C119" t="s">
        <v>102</v>
      </c>
      <c r="D119" s="4">
        <f>'Grunddaten Umlage § 4_Plan'!I119</f>
        <v>0</v>
      </c>
    </row>
    <row r="120" spans="1:4" x14ac:dyDescent="0.25">
      <c r="A120">
        <v>61259</v>
      </c>
      <c r="B120" t="s">
        <v>102</v>
      </c>
      <c r="C120" t="s">
        <v>102</v>
      </c>
      <c r="D120" s="4">
        <f>'Grunddaten Umlage § 4_Plan'!I120</f>
        <v>0</v>
      </c>
    </row>
    <row r="121" spans="1:4" x14ac:dyDescent="0.25">
      <c r="A121">
        <v>61260</v>
      </c>
      <c r="B121" t="s">
        <v>122</v>
      </c>
      <c r="C121" t="s">
        <v>102</v>
      </c>
      <c r="D121" s="4">
        <f>'Grunddaten Umlage § 4_Plan'!I121</f>
        <v>0</v>
      </c>
    </row>
    <row r="122" spans="1:4" x14ac:dyDescent="0.25">
      <c r="A122">
        <v>61261</v>
      </c>
      <c r="B122" t="s">
        <v>123</v>
      </c>
      <c r="C122" t="s">
        <v>102</v>
      </c>
      <c r="D122" s="4">
        <f>'Grunddaten Umlage § 4_Plan'!I122</f>
        <v>0</v>
      </c>
    </row>
    <row r="123" spans="1:4" x14ac:dyDescent="0.25">
      <c r="A123">
        <v>61262</v>
      </c>
      <c r="B123" t="s">
        <v>124</v>
      </c>
      <c r="C123" t="s">
        <v>102</v>
      </c>
      <c r="D123" s="4">
        <f>'Grunddaten Umlage § 4_Plan'!I123</f>
        <v>0</v>
      </c>
    </row>
    <row r="124" spans="1:4" x14ac:dyDescent="0.25">
      <c r="A124">
        <v>61263</v>
      </c>
      <c r="B124" t="s">
        <v>125</v>
      </c>
      <c r="C124" t="s">
        <v>102</v>
      </c>
      <c r="D124" s="4">
        <f>'Grunddaten Umlage § 4_Plan'!I124</f>
        <v>0</v>
      </c>
    </row>
    <row r="125" spans="1:4" x14ac:dyDescent="0.25">
      <c r="A125">
        <v>61264</v>
      </c>
      <c r="B125" t="s">
        <v>126</v>
      </c>
      <c r="C125" t="s">
        <v>102</v>
      </c>
      <c r="D125" s="4">
        <f>'Grunddaten Umlage § 4_Plan'!I125</f>
        <v>0</v>
      </c>
    </row>
    <row r="126" spans="1:4" x14ac:dyDescent="0.25">
      <c r="A126">
        <v>61265</v>
      </c>
      <c r="B126" t="s">
        <v>127</v>
      </c>
      <c r="C126" t="s">
        <v>102</v>
      </c>
      <c r="D126" s="4">
        <f>'Grunddaten Umlage § 4_Plan'!I126</f>
        <v>0</v>
      </c>
    </row>
    <row r="127" spans="1:4" x14ac:dyDescent="0.25">
      <c r="A127">
        <v>61266</v>
      </c>
      <c r="B127" t="s">
        <v>128</v>
      </c>
      <c r="C127" t="s">
        <v>102</v>
      </c>
      <c r="D127" s="4">
        <f>'Grunddaten Umlage § 4_Plan'!I127</f>
        <v>0</v>
      </c>
    </row>
    <row r="128" spans="1:4" x14ac:dyDescent="0.25">
      <c r="A128">
        <v>61267</v>
      </c>
      <c r="B128" t="s">
        <v>129</v>
      </c>
      <c r="C128" t="s">
        <v>102</v>
      </c>
      <c r="D128" s="4">
        <f>'Grunddaten Umlage § 4_Plan'!I128</f>
        <v>0</v>
      </c>
    </row>
    <row r="129" spans="1:4" x14ac:dyDescent="0.25">
      <c r="A129">
        <v>61410</v>
      </c>
      <c r="B129" t="s">
        <v>130</v>
      </c>
      <c r="C129" t="s">
        <v>131</v>
      </c>
      <c r="D129" s="4">
        <f>'Grunddaten Umlage § 4_Plan'!I129</f>
        <v>0</v>
      </c>
    </row>
    <row r="130" spans="1:4" x14ac:dyDescent="0.25">
      <c r="A130">
        <v>61413</v>
      </c>
      <c r="B130" t="s">
        <v>132</v>
      </c>
      <c r="C130" t="s">
        <v>131</v>
      </c>
      <c r="D130" s="4">
        <f>'Grunddaten Umlage § 4_Plan'!I130</f>
        <v>0</v>
      </c>
    </row>
    <row r="131" spans="1:4" x14ac:dyDescent="0.25">
      <c r="A131">
        <v>61425</v>
      </c>
      <c r="B131" t="s">
        <v>133</v>
      </c>
      <c r="C131" t="s">
        <v>131</v>
      </c>
      <c r="D131" s="4">
        <f>'Grunddaten Umlage § 4_Plan'!I131</f>
        <v>0</v>
      </c>
    </row>
    <row r="132" spans="1:4" x14ac:dyDescent="0.25">
      <c r="A132">
        <v>61428</v>
      </c>
      <c r="B132" t="s">
        <v>134</v>
      </c>
      <c r="C132" t="s">
        <v>131</v>
      </c>
      <c r="D132" s="4">
        <f>'Grunddaten Umlage § 4_Plan'!I132</f>
        <v>0</v>
      </c>
    </row>
    <row r="133" spans="1:4" x14ac:dyDescent="0.25">
      <c r="A133">
        <v>61437</v>
      </c>
      <c r="B133" t="s">
        <v>135</v>
      </c>
      <c r="C133" t="s">
        <v>131</v>
      </c>
      <c r="D133" s="4">
        <f>'Grunddaten Umlage § 4_Plan'!I133</f>
        <v>0</v>
      </c>
    </row>
    <row r="134" spans="1:4" x14ac:dyDescent="0.25">
      <c r="A134">
        <v>61438</v>
      </c>
      <c r="B134" t="s">
        <v>131</v>
      </c>
      <c r="C134" t="s">
        <v>131</v>
      </c>
      <c r="D134" s="4">
        <f>'Grunddaten Umlage § 4_Plan'!I134</f>
        <v>0</v>
      </c>
    </row>
    <row r="135" spans="1:4" x14ac:dyDescent="0.25">
      <c r="A135">
        <v>61439</v>
      </c>
      <c r="B135" t="s">
        <v>136</v>
      </c>
      <c r="C135" t="s">
        <v>131</v>
      </c>
      <c r="D135" s="4">
        <f>'Grunddaten Umlage § 4_Plan'!I135</f>
        <v>0</v>
      </c>
    </row>
    <row r="136" spans="1:4" x14ac:dyDescent="0.25">
      <c r="A136">
        <v>61440</v>
      </c>
      <c r="B136" t="s">
        <v>137</v>
      </c>
      <c r="C136" t="s">
        <v>131</v>
      </c>
      <c r="D136" s="4">
        <f>'Grunddaten Umlage § 4_Plan'!I136</f>
        <v>0</v>
      </c>
    </row>
    <row r="137" spans="1:4" x14ac:dyDescent="0.25">
      <c r="A137">
        <v>61441</v>
      </c>
      <c r="B137" t="s">
        <v>138</v>
      </c>
      <c r="C137" t="s">
        <v>131</v>
      </c>
      <c r="D137" s="4">
        <f>'Grunddaten Umlage § 4_Plan'!I137</f>
        <v>0</v>
      </c>
    </row>
    <row r="138" spans="1:4" x14ac:dyDescent="0.25">
      <c r="A138">
        <v>61442</v>
      </c>
      <c r="B138" t="s">
        <v>139</v>
      </c>
      <c r="C138" t="s">
        <v>131</v>
      </c>
      <c r="D138" s="4">
        <f>'Grunddaten Umlage § 4_Plan'!I138</f>
        <v>0</v>
      </c>
    </row>
    <row r="139" spans="1:4" x14ac:dyDescent="0.25">
      <c r="A139">
        <v>61443</v>
      </c>
      <c r="B139" t="s">
        <v>140</v>
      </c>
      <c r="C139" t="s">
        <v>131</v>
      </c>
      <c r="D139" s="4">
        <f>'Grunddaten Umlage § 4_Plan'!I139</f>
        <v>0</v>
      </c>
    </row>
    <row r="140" spans="1:4" x14ac:dyDescent="0.25">
      <c r="A140">
        <v>61444</v>
      </c>
      <c r="B140" t="s">
        <v>141</v>
      </c>
      <c r="C140" t="s">
        <v>131</v>
      </c>
      <c r="D140" s="4">
        <f>'Grunddaten Umlage § 4_Plan'!I140</f>
        <v>0</v>
      </c>
    </row>
    <row r="141" spans="1:4" x14ac:dyDescent="0.25">
      <c r="A141">
        <v>61445</v>
      </c>
      <c r="B141" t="s">
        <v>142</v>
      </c>
      <c r="C141" t="s">
        <v>131</v>
      </c>
      <c r="D141" s="4">
        <f>'Grunddaten Umlage § 4_Plan'!I141</f>
        <v>0</v>
      </c>
    </row>
    <row r="142" spans="1:4" x14ac:dyDescent="0.25">
      <c r="A142">
        <v>61446</v>
      </c>
      <c r="B142" t="s">
        <v>143</v>
      </c>
      <c r="C142" t="s">
        <v>131</v>
      </c>
      <c r="D142" s="4">
        <f>'Grunddaten Umlage § 4_Plan'!I142</f>
        <v>0</v>
      </c>
    </row>
    <row r="143" spans="1:4" x14ac:dyDescent="0.25">
      <c r="A143">
        <v>61611</v>
      </c>
      <c r="B143" t="s">
        <v>144</v>
      </c>
      <c r="C143" t="s">
        <v>145</v>
      </c>
      <c r="D143" s="4">
        <f>'Grunddaten Umlage § 4_Plan'!I143</f>
        <v>0</v>
      </c>
    </row>
    <row r="144" spans="1:4" x14ac:dyDescent="0.25">
      <c r="A144">
        <v>61612</v>
      </c>
      <c r="B144" t="s">
        <v>146</v>
      </c>
      <c r="C144" t="s">
        <v>145</v>
      </c>
      <c r="D144" s="4">
        <f>'Grunddaten Umlage § 4_Plan'!I144</f>
        <v>0</v>
      </c>
    </row>
    <row r="145" spans="1:4" x14ac:dyDescent="0.25">
      <c r="A145">
        <v>61615</v>
      </c>
      <c r="B145" t="s">
        <v>147</v>
      </c>
      <c r="C145" t="s">
        <v>145</v>
      </c>
      <c r="D145" s="4">
        <f>'Grunddaten Umlage § 4_Plan'!I145</f>
        <v>0</v>
      </c>
    </row>
    <row r="146" spans="1:4" x14ac:dyDescent="0.25">
      <c r="A146">
        <v>61618</v>
      </c>
      <c r="B146" t="s">
        <v>148</v>
      </c>
      <c r="C146" t="s">
        <v>145</v>
      </c>
      <c r="D146" s="4">
        <f>'Grunddaten Umlage § 4_Plan'!I146</f>
        <v>0</v>
      </c>
    </row>
    <row r="147" spans="1:4" x14ac:dyDescent="0.25">
      <c r="A147">
        <v>61621</v>
      </c>
      <c r="B147" t="s">
        <v>149</v>
      </c>
      <c r="C147" t="s">
        <v>145</v>
      </c>
      <c r="D147" s="4">
        <f>'Grunddaten Umlage § 4_Plan'!I147</f>
        <v>0</v>
      </c>
    </row>
    <row r="148" spans="1:4" x14ac:dyDescent="0.25">
      <c r="A148">
        <v>61624</v>
      </c>
      <c r="B148" t="s">
        <v>150</v>
      </c>
      <c r="C148" t="s">
        <v>145</v>
      </c>
      <c r="D148" s="4">
        <f>'Grunddaten Umlage § 4_Plan'!I148</f>
        <v>0</v>
      </c>
    </row>
    <row r="149" spans="1:4" x14ac:dyDescent="0.25">
      <c r="A149">
        <v>61625</v>
      </c>
      <c r="B149" t="s">
        <v>145</v>
      </c>
      <c r="C149" t="s">
        <v>145</v>
      </c>
      <c r="D149" s="4">
        <f>'Grunddaten Umlage § 4_Plan'!I149</f>
        <v>0</v>
      </c>
    </row>
    <row r="150" spans="1:4" x14ac:dyDescent="0.25">
      <c r="A150">
        <v>61626</v>
      </c>
      <c r="B150" t="s">
        <v>151</v>
      </c>
      <c r="C150" t="s">
        <v>145</v>
      </c>
      <c r="D150" s="4">
        <f>'Grunddaten Umlage § 4_Plan'!I150</f>
        <v>0</v>
      </c>
    </row>
    <row r="151" spans="1:4" x14ac:dyDescent="0.25">
      <c r="A151">
        <v>61627</v>
      </c>
      <c r="B151" t="s">
        <v>152</v>
      </c>
      <c r="C151" t="s">
        <v>145</v>
      </c>
      <c r="D151" s="4">
        <f>'Grunddaten Umlage § 4_Plan'!I151</f>
        <v>0</v>
      </c>
    </row>
    <row r="152" spans="1:4" x14ac:dyDescent="0.25">
      <c r="A152">
        <v>61628</v>
      </c>
      <c r="B152" t="s">
        <v>153</v>
      </c>
      <c r="C152" t="s">
        <v>145</v>
      </c>
      <c r="D152" s="4">
        <f>'Grunddaten Umlage § 4_Plan'!I152</f>
        <v>0</v>
      </c>
    </row>
    <row r="153" spans="1:4" x14ac:dyDescent="0.25">
      <c r="A153">
        <v>61629</v>
      </c>
      <c r="B153" t="s">
        <v>154</v>
      </c>
      <c r="C153" t="s">
        <v>145</v>
      </c>
      <c r="D153" s="4">
        <f>'Grunddaten Umlage § 4_Plan'!I153</f>
        <v>0</v>
      </c>
    </row>
    <row r="154" spans="1:4" x14ac:dyDescent="0.25">
      <c r="A154">
        <v>61630</v>
      </c>
      <c r="B154" t="s">
        <v>155</v>
      </c>
      <c r="C154" t="s">
        <v>145</v>
      </c>
      <c r="D154" s="4">
        <f>'Grunddaten Umlage § 4_Plan'!I154</f>
        <v>0</v>
      </c>
    </row>
    <row r="155" spans="1:4" x14ac:dyDescent="0.25">
      <c r="A155">
        <v>61631</v>
      </c>
      <c r="B155" t="s">
        <v>156</v>
      </c>
      <c r="C155" t="s">
        <v>145</v>
      </c>
      <c r="D155" s="4">
        <f>'Grunddaten Umlage § 4_Plan'!I155</f>
        <v>-24812.109471931297</v>
      </c>
    </row>
    <row r="156" spans="1:4" x14ac:dyDescent="0.25">
      <c r="A156">
        <v>61632</v>
      </c>
      <c r="B156" t="s">
        <v>157</v>
      </c>
      <c r="C156" t="s">
        <v>145</v>
      </c>
      <c r="D156" s="4">
        <f>'Grunddaten Umlage § 4_Plan'!I156</f>
        <v>0</v>
      </c>
    </row>
    <row r="157" spans="1:4" x14ac:dyDescent="0.25">
      <c r="A157">
        <v>61633</v>
      </c>
      <c r="B157" t="s">
        <v>158</v>
      </c>
      <c r="C157" t="s">
        <v>145</v>
      </c>
      <c r="D157" s="4">
        <f>'Grunddaten Umlage § 4_Plan'!I157</f>
        <v>0</v>
      </c>
    </row>
    <row r="158" spans="1:4" x14ac:dyDescent="0.25">
      <c r="A158">
        <v>61701</v>
      </c>
      <c r="B158" t="s">
        <v>159</v>
      </c>
      <c r="C158" t="s">
        <v>160</v>
      </c>
      <c r="D158" s="4">
        <f>'Grunddaten Umlage § 4_Plan'!I158</f>
        <v>0</v>
      </c>
    </row>
    <row r="159" spans="1:4" x14ac:dyDescent="0.25">
      <c r="A159">
        <v>61708</v>
      </c>
      <c r="B159" t="s">
        <v>161</v>
      </c>
      <c r="C159" t="s">
        <v>160</v>
      </c>
      <c r="D159" s="4">
        <f>'Grunddaten Umlage § 4_Plan'!I159</f>
        <v>0</v>
      </c>
    </row>
    <row r="160" spans="1:4" x14ac:dyDescent="0.25">
      <c r="A160">
        <v>61710</v>
      </c>
      <c r="B160" t="s">
        <v>162</v>
      </c>
      <c r="C160" t="s">
        <v>160</v>
      </c>
      <c r="D160" s="4">
        <f>'Grunddaten Umlage § 4_Plan'!I160</f>
        <v>0</v>
      </c>
    </row>
    <row r="161" spans="1:4" x14ac:dyDescent="0.25">
      <c r="A161">
        <v>61711</v>
      </c>
      <c r="B161" t="s">
        <v>163</v>
      </c>
      <c r="C161" t="s">
        <v>160</v>
      </c>
      <c r="D161" s="4">
        <f>'Grunddaten Umlage § 4_Plan'!I161</f>
        <v>0</v>
      </c>
    </row>
    <row r="162" spans="1:4" x14ac:dyDescent="0.25">
      <c r="A162">
        <v>61716</v>
      </c>
      <c r="B162" t="s">
        <v>164</v>
      </c>
      <c r="C162" t="s">
        <v>160</v>
      </c>
      <c r="D162" s="4">
        <f>'Grunddaten Umlage § 4_Plan'!I162</f>
        <v>0</v>
      </c>
    </row>
    <row r="163" spans="1:4" x14ac:dyDescent="0.25">
      <c r="A163">
        <v>61719</v>
      </c>
      <c r="B163" t="s">
        <v>165</v>
      </c>
      <c r="C163" t="s">
        <v>160</v>
      </c>
      <c r="D163" s="4">
        <f>'Grunddaten Umlage § 4_Plan'!I163</f>
        <v>0</v>
      </c>
    </row>
    <row r="164" spans="1:4" x14ac:dyDescent="0.25">
      <c r="A164">
        <v>61727</v>
      </c>
      <c r="B164" t="s">
        <v>166</v>
      </c>
      <c r="C164" t="s">
        <v>160</v>
      </c>
      <c r="D164" s="4">
        <f>'Grunddaten Umlage § 4_Plan'!I164</f>
        <v>0</v>
      </c>
    </row>
    <row r="165" spans="1:4" x14ac:dyDescent="0.25">
      <c r="A165">
        <v>61728</v>
      </c>
      <c r="B165" t="s">
        <v>167</v>
      </c>
      <c r="C165" t="s">
        <v>160</v>
      </c>
      <c r="D165" s="4">
        <f>'Grunddaten Umlage § 4_Plan'!I165</f>
        <v>0</v>
      </c>
    </row>
    <row r="166" spans="1:4" x14ac:dyDescent="0.25">
      <c r="A166">
        <v>61729</v>
      </c>
      <c r="B166" t="s">
        <v>168</v>
      </c>
      <c r="C166" t="s">
        <v>160</v>
      </c>
      <c r="D166" s="4">
        <f>'Grunddaten Umlage § 4_Plan'!I166</f>
        <v>0</v>
      </c>
    </row>
    <row r="167" spans="1:4" x14ac:dyDescent="0.25">
      <c r="A167">
        <v>61730</v>
      </c>
      <c r="B167" t="s">
        <v>169</v>
      </c>
      <c r="C167" t="s">
        <v>160</v>
      </c>
      <c r="D167" s="4">
        <f>'Grunddaten Umlage § 4_Plan'!I167</f>
        <v>0</v>
      </c>
    </row>
    <row r="168" spans="1:4" x14ac:dyDescent="0.25">
      <c r="A168">
        <v>61731</v>
      </c>
      <c r="B168" t="s">
        <v>170</v>
      </c>
      <c r="C168" t="s">
        <v>160</v>
      </c>
      <c r="D168" s="4">
        <f>'Grunddaten Umlage § 4_Plan'!I168</f>
        <v>0</v>
      </c>
    </row>
    <row r="169" spans="1:4" x14ac:dyDescent="0.25">
      <c r="A169">
        <v>61740</v>
      </c>
      <c r="B169" t="s">
        <v>171</v>
      </c>
      <c r="C169" t="s">
        <v>160</v>
      </c>
      <c r="D169" s="4">
        <f>'Grunddaten Umlage § 4_Plan'!I169</f>
        <v>0</v>
      </c>
    </row>
    <row r="170" spans="1:4" x14ac:dyDescent="0.25">
      <c r="A170">
        <v>61741</v>
      </c>
      <c r="B170" t="s">
        <v>172</v>
      </c>
      <c r="C170" t="s">
        <v>160</v>
      </c>
      <c r="D170" s="4">
        <f>'Grunddaten Umlage § 4_Plan'!I170</f>
        <v>0</v>
      </c>
    </row>
    <row r="171" spans="1:4" x14ac:dyDescent="0.25">
      <c r="A171">
        <v>61743</v>
      </c>
      <c r="B171" t="s">
        <v>173</v>
      </c>
      <c r="C171" t="s">
        <v>160</v>
      </c>
      <c r="D171" s="4">
        <f>'Grunddaten Umlage § 4_Plan'!I171</f>
        <v>0</v>
      </c>
    </row>
    <row r="172" spans="1:4" x14ac:dyDescent="0.25">
      <c r="A172">
        <v>61744</v>
      </c>
      <c r="B172" t="s">
        <v>174</v>
      </c>
      <c r="C172" t="s">
        <v>160</v>
      </c>
      <c r="D172" s="4">
        <f>'Grunddaten Umlage § 4_Plan'!I172</f>
        <v>0</v>
      </c>
    </row>
    <row r="173" spans="1:4" x14ac:dyDescent="0.25">
      <c r="A173">
        <v>61745</v>
      </c>
      <c r="B173" t="s">
        <v>175</v>
      </c>
      <c r="C173" t="s">
        <v>160</v>
      </c>
      <c r="D173" s="4">
        <f>'Grunddaten Umlage § 4_Plan'!I173</f>
        <v>0</v>
      </c>
    </row>
    <row r="174" spans="1:4" x14ac:dyDescent="0.25">
      <c r="A174">
        <v>61746</v>
      </c>
      <c r="B174" t="s">
        <v>176</v>
      </c>
      <c r="C174" t="s">
        <v>160</v>
      </c>
      <c r="D174" s="4">
        <f>'Grunddaten Umlage § 4_Plan'!I174</f>
        <v>0</v>
      </c>
    </row>
    <row r="175" spans="1:4" x14ac:dyDescent="0.25">
      <c r="A175">
        <v>61748</v>
      </c>
      <c r="B175" t="s">
        <v>177</v>
      </c>
      <c r="C175" t="s">
        <v>160</v>
      </c>
      <c r="D175" s="4">
        <f>'Grunddaten Umlage § 4_Plan'!I175</f>
        <v>0</v>
      </c>
    </row>
    <row r="176" spans="1:4" x14ac:dyDescent="0.25">
      <c r="A176">
        <v>61750</v>
      </c>
      <c r="B176" t="s">
        <v>178</v>
      </c>
      <c r="C176" t="s">
        <v>160</v>
      </c>
      <c r="D176" s="4">
        <f>'Grunddaten Umlage § 4_Plan'!I176</f>
        <v>0</v>
      </c>
    </row>
    <row r="177" spans="1:4" x14ac:dyDescent="0.25">
      <c r="A177">
        <v>61751</v>
      </c>
      <c r="B177" t="s">
        <v>179</v>
      </c>
      <c r="C177" t="s">
        <v>160</v>
      </c>
      <c r="D177" s="4">
        <f>'Grunddaten Umlage § 4_Plan'!I177</f>
        <v>0</v>
      </c>
    </row>
    <row r="178" spans="1:4" x14ac:dyDescent="0.25">
      <c r="A178">
        <v>61756</v>
      </c>
      <c r="B178" t="s">
        <v>180</v>
      </c>
      <c r="C178" t="s">
        <v>160</v>
      </c>
      <c r="D178" s="4">
        <f>'Grunddaten Umlage § 4_Plan'!I178</f>
        <v>-38.227210883685984</v>
      </c>
    </row>
    <row r="179" spans="1:4" x14ac:dyDescent="0.25">
      <c r="A179">
        <v>61757</v>
      </c>
      <c r="B179" t="s">
        <v>181</v>
      </c>
      <c r="C179" t="s">
        <v>160</v>
      </c>
      <c r="D179" s="4">
        <f>'Grunddaten Umlage § 4_Plan'!I179</f>
        <v>0</v>
      </c>
    </row>
    <row r="180" spans="1:4" x14ac:dyDescent="0.25">
      <c r="A180">
        <v>61758</v>
      </c>
      <c r="B180" t="s">
        <v>182</v>
      </c>
      <c r="C180" t="s">
        <v>160</v>
      </c>
      <c r="D180" s="4">
        <f>'Grunddaten Umlage § 4_Plan'!I180</f>
        <v>0</v>
      </c>
    </row>
    <row r="181" spans="1:4" x14ac:dyDescent="0.25">
      <c r="A181">
        <v>61759</v>
      </c>
      <c r="B181" t="s">
        <v>183</v>
      </c>
      <c r="C181" t="s">
        <v>160</v>
      </c>
      <c r="D181" s="4">
        <f>'Grunddaten Umlage § 4_Plan'!I181</f>
        <v>0</v>
      </c>
    </row>
    <row r="182" spans="1:4" x14ac:dyDescent="0.25">
      <c r="A182">
        <v>61760</v>
      </c>
      <c r="B182" t="s">
        <v>184</v>
      </c>
      <c r="C182" t="s">
        <v>160</v>
      </c>
      <c r="D182" s="4">
        <f>'Grunddaten Umlage § 4_Plan'!I182</f>
        <v>0</v>
      </c>
    </row>
    <row r="183" spans="1:4" x14ac:dyDescent="0.25">
      <c r="A183">
        <v>61761</v>
      </c>
      <c r="B183" t="s">
        <v>303</v>
      </c>
      <c r="C183" t="s">
        <v>160</v>
      </c>
      <c r="D183" s="4">
        <f>'Grunddaten Umlage § 4_Plan'!I183</f>
        <v>0</v>
      </c>
    </row>
    <row r="184" spans="1:4" x14ac:dyDescent="0.25">
      <c r="A184">
        <v>61762</v>
      </c>
      <c r="B184" t="s">
        <v>186</v>
      </c>
      <c r="C184" t="s">
        <v>160</v>
      </c>
      <c r="D184" s="4">
        <f>'Grunddaten Umlage § 4_Plan'!I184</f>
        <v>0</v>
      </c>
    </row>
    <row r="185" spans="1:4" x14ac:dyDescent="0.25">
      <c r="A185">
        <v>61763</v>
      </c>
      <c r="B185" t="s">
        <v>187</v>
      </c>
      <c r="C185" t="s">
        <v>160</v>
      </c>
      <c r="D185" s="4">
        <f>'Grunddaten Umlage § 4_Plan'!I185</f>
        <v>0</v>
      </c>
    </row>
    <row r="186" spans="1:4" x14ac:dyDescent="0.25">
      <c r="A186">
        <v>61764</v>
      </c>
      <c r="B186" t="s">
        <v>188</v>
      </c>
      <c r="C186" t="s">
        <v>160</v>
      </c>
      <c r="D186" s="4">
        <f>'Grunddaten Umlage § 4_Plan'!I186</f>
        <v>0</v>
      </c>
    </row>
    <row r="187" spans="1:4" x14ac:dyDescent="0.25">
      <c r="A187">
        <v>61765</v>
      </c>
      <c r="B187" t="s">
        <v>189</v>
      </c>
      <c r="C187" t="s">
        <v>160</v>
      </c>
      <c r="D187" s="4">
        <f>'Grunddaten Umlage § 4_Plan'!I187</f>
        <v>0</v>
      </c>
    </row>
    <row r="188" spans="1:4" x14ac:dyDescent="0.25">
      <c r="A188">
        <v>61766</v>
      </c>
      <c r="B188" t="s">
        <v>160</v>
      </c>
      <c r="C188" t="s">
        <v>160</v>
      </c>
      <c r="D188" s="4">
        <f>'Grunddaten Umlage § 4_Plan'!I188</f>
        <v>0</v>
      </c>
    </row>
    <row r="189" spans="1:4" x14ac:dyDescent="0.25">
      <c r="A189">
        <v>62007</v>
      </c>
      <c r="B189" t="s">
        <v>190</v>
      </c>
      <c r="C189" t="s">
        <v>191</v>
      </c>
      <c r="D189" s="4">
        <f>'Grunddaten Umlage § 4_Plan'!I189</f>
        <v>0</v>
      </c>
    </row>
    <row r="190" spans="1:4" x14ac:dyDescent="0.25">
      <c r="A190">
        <v>62008</v>
      </c>
      <c r="B190" t="s">
        <v>192</v>
      </c>
      <c r="C190" t="s">
        <v>191</v>
      </c>
      <c r="D190" s="4">
        <f>'Grunddaten Umlage § 4_Plan'!I190</f>
        <v>0</v>
      </c>
    </row>
    <row r="191" spans="1:4" x14ac:dyDescent="0.25">
      <c r="A191">
        <v>62010</v>
      </c>
      <c r="B191" t="s">
        <v>193</v>
      </c>
      <c r="C191" t="s">
        <v>191</v>
      </c>
      <c r="D191" s="4">
        <f>'Grunddaten Umlage § 4_Plan'!I191</f>
        <v>0</v>
      </c>
    </row>
    <row r="192" spans="1:4" x14ac:dyDescent="0.25">
      <c r="A192">
        <v>62014</v>
      </c>
      <c r="B192" t="s">
        <v>194</v>
      </c>
      <c r="C192" t="s">
        <v>191</v>
      </c>
      <c r="D192" s="4">
        <f>'Grunddaten Umlage § 4_Plan'!I192</f>
        <v>0</v>
      </c>
    </row>
    <row r="193" spans="1:4" x14ac:dyDescent="0.25">
      <c r="A193">
        <v>62021</v>
      </c>
      <c r="B193" t="s">
        <v>195</v>
      </c>
      <c r="C193" t="s">
        <v>191</v>
      </c>
      <c r="D193" s="4">
        <f>'Grunddaten Umlage § 4_Plan'!I193</f>
        <v>0</v>
      </c>
    </row>
    <row r="194" spans="1:4" x14ac:dyDescent="0.25">
      <c r="A194">
        <v>62026</v>
      </c>
      <c r="B194" t="s">
        <v>196</v>
      </c>
      <c r="C194" t="s">
        <v>191</v>
      </c>
      <c r="D194" s="4">
        <f>'Grunddaten Umlage § 4_Plan'!I194</f>
        <v>0</v>
      </c>
    </row>
    <row r="195" spans="1:4" x14ac:dyDescent="0.25">
      <c r="A195">
        <v>62032</v>
      </c>
      <c r="B195" t="s">
        <v>197</v>
      </c>
      <c r="C195" t="s">
        <v>191</v>
      </c>
      <c r="D195" s="4">
        <f>'Grunddaten Umlage § 4_Plan'!I195</f>
        <v>0</v>
      </c>
    </row>
    <row r="196" spans="1:4" x14ac:dyDescent="0.25">
      <c r="A196">
        <v>62034</v>
      </c>
      <c r="B196" t="s">
        <v>198</v>
      </c>
      <c r="C196" t="s">
        <v>191</v>
      </c>
      <c r="D196" s="4">
        <f>'Grunddaten Umlage § 4_Plan'!I196</f>
        <v>0</v>
      </c>
    </row>
    <row r="197" spans="1:4" x14ac:dyDescent="0.25">
      <c r="A197">
        <v>62036</v>
      </c>
      <c r="B197" t="s">
        <v>199</v>
      </c>
      <c r="C197" t="s">
        <v>191</v>
      </c>
      <c r="D197" s="4">
        <f>'Grunddaten Umlage § 4_Plan'!I197</f>
        <v>0</v>
      </c>
    </row>
    <row r="198" spans="1:4" x14ac:dyDescent="0.25">
      <c r="A198">
        <v>62038</v>
      </c>
      <c r="B198" t="s">
        <v>200</v>
      </c>
      <c r="C198" t="s">
        <v>191</v>
      </c>
      <c r="D198" s="4">
        <f>'Grunddaten Umlage § 4_Plan'!I198</f>
        <v>0</v>
      </c>
    </row>
    <row r="199" spans="1:4" x14ac:dyDescent="0.25">
      <c r="A199">
        <v>62039</v>
      </c>
      <c r="B199" t="s">
        <v>201</v>
      </c>
      <c r="C199" t="s">
        <v>191</v>
      </c>
      <c r="D199" s="4">
        <f>'Grunddaten Umlage § 4_Plan'!I199</f>
        <v>0</v>
      </c>
    </row>
    <row r="200" spans="1:4" x14ac:dyDescent="0.25">
      <c r="A200">
        <v>62040</v>
      </c>
      <c r="B200" t="s">
        <v>202</v>
      </c>
      <c r="C200" t="s">
        <v>191</v>
      </c>
      <c r="D200" s="4">
        <f>'Grunddaten Umlage § 4_Plan'!I200</f>
        <v>0</v>
      </c>
    </row>
    <row r="201" spans="1:4" x14ac:dyDescent="0.25">
      <c r="A201">
        <v>62041</v>
      </c>
      <c r="B201" t="s">
        <v>203</v>
      </c>
      <c r="C201" t="s">
        <v>191</v>
      </c>
      <c r="D201" s="4">
        <f>'Grunddaten Umlage § 4_Plan'!I201</f>
        <v>0</v>
      </c>
    </row>
    <row r="202" spans="1:4" x14ac:dyDescent="0.25">
      <c r="A202">
        <v>62042</v>
      </c>
      <c r="B202" t="s">
        <v>204</v>
      </c>
      <c r="C202" t="s">
        <v>191</v>
      </c>
      <c r="D202" s="4">
        <f>'Grunddaten Umlage § 4_Plan'!I202</f>
        <v>0</v>
      </c>
    </row>
    <row r="203" spans="1:4" x14ac:dyDescent="0.25">
      <c r="A203">
        <v>62043</v>
      </c>
      <c r="B203" t="s">
        <v>205</v>
      </c>
      <c r="C203" t="s">
        <v>191</v>
      </c>
      <c r="D203" s="4">
        <f>'Grunddaten Umlage § 4_Plan'!I203</f>
        <v>0</v>
      </c>
    </row>
    <row r="204" spans="1:4" x14ac:dyDescent="0.25">
      <c r="A204">
        <v>62044</v>
      </c>
      <c r="B204" t="s">
        <v>206</v>
      </c>
      <c r="C204" t="s">
        <v>191</v>
      </c>
      <c r="D204" s="4">
        <f>'Grunddaten Umlage § 4_Plan'!I204</f>
        <v>0</v>
      </c>
    </row>
    <row r="205" spans="1:4" x14ac:dyDescent="0.25">
      <c r="A205">
        <v>62045</v>
      </c>
      <c r="B205" t="s">
        <v>207</v>
      </c>
      <c r="C205" t="s">
        <v>191</v>
      </c>
      <c r="D205" s="4">
        <f>'Grunddaten Umlage § 4_Plan'!I205</f>
        <v>0</v>
      </c>
    </row>
    <row r="206" spans="1:4" x14ac:dyDescent="0.25">
      <c r="A206">
        <v>62046</v>
      </c>
      <c r="B206" t="s">
        <v>208</v>
      </c>
      <c r="C206" t="s">
        <v>191</v>
      </c>
      <c r="D206" s="4">
        <f>'Grunddaten Umlage § 4_Plan'!I206</f>
        <v>0</v>
      </c>
    </row>
    <row r="207" spans="1:4" x14ac:dyDescent="0.25">
      <c r="A207">
        <v>62047</v>
      </c>
      <c r="B207" t="s">
        <v>209</v>
      </c>
      <c r="C207" t="s">
        <v>191</v>
      </c>
      <c r="D207" s="4">
        <f>'Grunddaten Umlage § 4_Plan'!I207</f>
        <v>-2877.0076492654844</v>
      </c>
    </row>
    <row r="208" spans="1:4" x14ac:dyDescent="0.25">
      <c r="A208">
        <v>62048</v>
      </c>
      <c r="B208" t="s">
        <v>210</v>
      </c>
      <c r="C208" t="s">
        <v>191</v>
      </c>
      <c r="D208" s="4">
        <f>'Grunddaten Umlage § 4_Plan'!I208</f>
        <v>0</v>
      </c>
    </row>
    <row r="209" spans="1:4" x14ac:dyDescent="0.25">
      <c r="A209">
        <v>62105</v>
      </c>
      <c r="B209" t="s">
        <v>211</v>
      </c>
      <c r="C209" t="s">
        <v>212</v>
      </c>
      <c r="D209" s="4">
        <f>'Grunddaten Umlage § 4_Plan'!I209</f>
        <v>0</v>
      </c>
    </row>
    <row r="210" spans="1:4" x14ac:dyDescent="0.25">
      <c r="A210">
        <v>62115</v>
      </c>
      <c r="B210" t="s">
        <v>213</v>
      </c>
      <c r="C210" t="s">
        <v>212</v>
      </c>
      <c r="D210" s="4">
        <f>'Grunddaten Umlage § 4_Plan'!I210</f>
        <v>0</v>
      </c>
    </row>
    <row r="211" spans="1:4" x14ac:dyDescent="0.25">
      <c r="A211">
        <v>62116</v>
      </c>
      <c r="B211" t="s">
        <v>214</v>
      </c>
      <c r="C211" t="s">
        <v>212</v>
      </c>
      <c r="D211" s="4">
        <f>'Grunddaten Umlage § 4_Plan'!I211</f>
        <v>0</v>
      </c>
    </row>
    <row r="212" spans="1:4" x14ac:dyDescent="0.25">
      <c r="A212">
        <v>62125</v>
      </c>
      <c r="B212" t="s">
        <v>215</v>
      </c>
      <c r="C212" t="s">
        <v>212</v>
      </c>
      <c r="D212" s="4">
        <f>'Grunddaten Umlage § 4_Plan'!I212</f>
        <v>0</v>
      </c>
    </row>
    <row r="213" spans="1:4" x14ac:dyDescent="0.25">
      <c r="A213">
        <v>62128</v>
      </c>
      <c r="B213" t="s">
        <v>216</v>
      </c>
      <c r="C213" t="s">
        <v>212</v>
      </c>
      <c r="D213" s="4">
        <f>'Grunddaten Umlage § 4_Plan'!I213</f>
        <v>0</v>
      </c>
    </row>
    <row r="214" spans="1:4" x14ac:dyDescent="0.25">
      <c r="A214">
        <v>62131</v>
      </c>
      <c r="B214" t="s">
        <v>217</v>
      </c>
      <c r="C214" t="s">
        <v>212</v>
      </c>
      <c r="D214" s="4">
        <f>'Grunddaten Umlage § 4_Plan'!I214</f>
        <v>0</v>
      </c>
    </row>
    <row r="215" spans="1:4" x14ac:dyDescent="0.25">
      <c r="A215">
        <v>62132</v>
      </c>
      <c r="B215" t="s">
        <v>218</v>
      </c>
      <c r="C215" t="s">
        <v>212</v>
      </c>
      <c r="D215" s="4">
        <f>'Grunddaten Umlage § 4_Plan'!I215</f>
        <v>0</v>
      </c>
    </row>
    <row r="216" spans="1:4" x14ac:dyDescent="0.25">
      <c r="A216">
        <v>62135</v>
      </c>
      <c r="B216" t="s">
        <v>219</v>
      </c>
      <c r="C216" t="s">
        <v>212</v>
      </c>
      <c r="D216" s="4">
        <f>'Grunddaten Umlage § 4_Plan'!I216</f>
        <v>0</v>
      </c>
    </row>
    <row r="217" spans="1:4" x14ac:dyDescent="0.25">
      <c r="A217">
        <v>62138</v>
      </c>
      <c r="B217" t="s">
        <v>220</v>
      </c>
      <c r="C217" t="s">
        <v>212</v>
      </c>
      <c r="D217" s="4">
        <f>'Grunddaten Umlage § 4_Plan'!I217</f>
        <v>0</v>
      </c>
    </row>
    <row r="218" spans="1:4" x14ac:dyDescent="0.25">
      <c r="A218">
        <v>62139</v>
      </c>
      <c r="B218" t="s">
        <v>221</v>
      </c>
      <c r="C218" t="s">
        <v>212</v>
      </c>
      <c r="D218" s="4">
        <f>'Grunddaten Umlage § 4_Plan'!I218</f>
        <v>0</v>
      </c>
    </row>
    <row r="219" spans="1:4" x14ac:dyDescent="0.25">
      <c r="A219">
        <v>62140</v>
      </c>
      <c r="B219" t="s">
        <v>222</v>
      </c>
      <c r="C219" t="s">
        <v>212</v>
      </c>
      <c r="D219" s="4">
        <f>'Grunddaten Umlage § 4_Plan'!I219</f>
        <v>0</v>
      </c>
    </row>
    <row r="220" spans="1:4" x14ac:dyDescent="0.25">
      <c r="A220">
        <v>62141</v>
      </c>
      <c r="B220" t="s">
        <v>223</v>
      </c>
      <c r="C220" t="s">
        <v>212</v>
      </c>
      <c r="D220" s="4">
        <f>'Grunddaten Umlage § 4_Plan'!I220</f>
        <v>0</v>
      </c>
    </row>
    <row r="221" spans="1:4" x14ac:dyDescent="0.25">
      <c r="A221">
        <v>62142</v>
      </c>
      <c r="B221" t="s">
        <v>224</v>
      </c>
      <c r="C221" t="s">
        <v>212</v>
      </c>
      <c r="D221" s="4">
        <f>'Grunddaten Umlage § 4_Plan'!I221</f>
        <v>0</v>
      </c>
    </row>
    <row r="222" spans="1:4" x14ac:dyDescent="0.25">
      <c r="A222">
        <v>62143</v>
      </c>
      <c r="B222" t="s">
        <v>225</v>
      </c>
      <c r="C222" t="s">
        <v>212</v>
      </c>
      <c r="D222" s="4">
        <f>'Grunddaten Umlage § 4_Plan'!I222</f>
        <v>0</v>
      </c>
    </row>
    <row r="223" spans="1:4" x14ac:dyDescent="0.25">
      <c r="A223">
        <v>62144</v>
      </c>
      <c r="B223" t="s">
        <v>226</v>
      </c>
      <c r="C223" t="s">
        <v>212</v>
      </c>
      <c r="D223" s="4">
        <f>'Grunddaten Umlage § 4_Plan'!I223</f>
        <v>0</v>
      </c>
    </row>
    <row r="224" spans="1:4" x14ac:dyDescent="0.25">
      <c r="A224">
        <v>62145</v>
      </c>
      <c r="B224" t="s">
        <v>227</v>
      </c>
      <c r="C224" t="s">
        <v>212</v>
      </c>
      <c r="D224" s="4">
        <f>'Grunddaten Umlage § 4_Plan'!I224</f>
        <v>0</v>
      </c>
    </row>
    <row r="225" spans="1:4" x14ac:dyDescent="0.25">
      <c r="A225">
        <v>62146</v>
      </c>
      <c r="B225" t="s">
        <v>228</v>
      </c>
      <c r="C225" t="s">
        <v>212</v>
      </c>
      <c r="D225" s="4">
        <f>'Grunddaten Umlage § 4_Plan'!I225</f>
        <v>0</v>
      </c>
    </row>
    <row r="226" spans="1:4" x14ac:dyDescent="0.25">
      <c r="A226">
        <v>62147</v>
      </c>
      <c r="B226" t="s">
        <v>229</v>
      </c>
      <c r="C226" t="s">
        <v>212</v>
      </c>
      <c r="D226" s="4">
        <f>'Grunddaten Umlage § 4_Plan'!I226</f>
        <v>0</v>
      </c>
    </row>
    <row r="227" spans="1:4" x14ac:dyDescent="0.25">
      <c r="A227">
        <v>62148</v>
      </c>
      <c r="B227" t="s">
        <v>230</v>
      </c>
      <c r="C227" t="s">
        <v>212</v>
      </c>
      <c r="D227" s="4">
        <f>'Grunddaten Umlage § 4_Plan'!I227</f>
        <v>0</v>
      </c>
    </row>
    <row r="228" spans="1:4" x14ac:dyDescent="0.25">
      <c r="A228">
        <v>62202</v>
      </c>
      <c r="B228" t="s">
        <v>231</v>
      </c>
      <c r="C228" t="s">
        <v>232</v>
      </c>
      <c r="D228" s="4">
        <f>'Grunddaten Umlage § 4_Plan'!I228</f>
        <v>0</v>
      </c>
    </row>
    <row r="229" spans="1:4" x14ac:dyDescent="0.25">
      <c r="A229">
        <v>62205</v>
      </c>
      <c r="B229" t="s">
        <v>233</v>
      </c>
      <c r="C229" t="s">
        <v>232</v>
      </c>
      <c r="D229" s="4">
        <f>'Grunddaten Umlage § 4_Plan'!I229</f>
        <v>0</v>
      </c>
    </row>
    <row r="230" spans="1:4" x14ac:dyDescent="0.25">
      <c r="A230">
        <v>62206</v>
      </c>
      <c r="B230" t="s">
        <v>234</v>
      </c>
      <c r="C230" t="s">
        <v>232</v>
      </c>
      <c r="D230" s="4">
        <f>'Grunddaten Umlage § 4_Plan'!I230</f>
        <v>0</v>
      </c>
    </row>
    <row r="231" spans="1:4" x14ac:dyDescent="0.25">
      <c r="A231">
        <v>62209</v>
      </c>
      <c r="B231" t="s">
        <v>235</v>
      </c>
      <c r="C231" t="s">
        <v>232</v>
      </c>
      <c r="D231" s="4">
        <f>'Grunddaten Umlage § 4_Plan'!I231</f>
        <v>0</v>
      </c>
    </row>
    <row r="232" spans="1:4" x14ac:dyDescent="0.25">
      <c r="A232">
        <v>62211</v>
      </c>
      <c r="B232" t="s">
        <v>236</v>
      </c>
      <c r="C232" t="s">
        <v>232</v>
      </c>
      <c r="D232" s="4">
        <f>'Grunddaten Umlage § 4_Plan'!I232</f>
        <v>0</v>
      </c>
    </row>
    <row r="233" spans="1:4" x14ac:dyDescent="0.25">
      <c r="A233">
        <v>62214</v>
      </c>
      <c r="B233" t="s">
        <v>237</v>
      </c>
      <c r="C233" t="s">
        <v>232</v>
      </c>
      <c r="D233" s="4">
        <f>'Grunddaten Umlage § 4_Plan'!I233</f>
        <v>0</v>
      </c>
    </row>
    <row r="234" spans="1:4" x14ac:dyDescent="0.25">
      <c r="A234">
        <v>62216</v>
      </c>
      <c r="B234" t="s">
        <v>238</v>
      </c>
      <c r="C234" t="s">
        <v>232</v>
      </c>
      <c r="D234" s="4">
        <f>'Grunddaten Umlage § 4_Plan'!I234</f>
        <v>0</v>
      </c>
    </row>
    <row r="235" spans="1:4" x14ac:dyDescent="0.25">
      <c r="A235">
        <v>62219</v>
      </c>
      <c r="B235" t="s">
        <v>239</v>
      </c>
      <c r="C235" t="s">
        <v>232</v>
      </c>
      <c r="D235" s="4">
        <f>'Grunddaten Umlage § 4_Plan'!I235</f>
        <v>0</v>
      </c>
    </row>
    <row r="236" spans="1:4" x14ac:dyDescent="0.25">
      <c r="A236">
        <v>62220</v>
      </c>
      <c r="B236" t="s">
        <v>240</v>
      </c>
      <c r="C236" t="s">
        <v>232</v>
      </c>
      <c r="D236" s="4">
        <f>'Grunddaten Umlage § 4_Plan'!I236</f>
        <v>0</v>
      </c>
    </row>
    <row r="237" spans="1:4" x14ac:dyDescent="0.25">
      <c r="A237">
        <v>62226</v>
      </c>
      <c r="B237" t="s">
        <v>241</v>
      </c>
      <c r="C237" t="s">
        <v>232</v>
      </c>
      <c r="D237" s="4">
        <f>'Grunddaten Umlage § 4_Plan'!I237</f>
        <v>0</v>
      </c>
    </row>
    <row r="238" spans="1:4" x14ac:dyDescent="0.25">
      <c r="A238">
        <v>62232</v>
      </c>
      <c r="B238" t="s">
        <v>242</v>
      </c>
      <c r="C238" t="s">
        <v>232</v>
      </c>
      <c r="D238" s="4">
        <f>'Grunddaten Umlage § 4_Plan'!I238</f>
        <v>0</v>
      </c>
    </row>
    <row r="239" spans="1:4" x14ac:dyDescent="0.25">
      <c r="A239">
        <v>62233</v>
      </c>
      <c r="B239" t="s">
        <v>243</v>
      </c>
      <c r="C239" t="s">
        <v>232</v>
      </c>
      <c r="D239" s="4">
        <f>'Grunddaten Umlage § 4_Plan'!I239</f>
        <v>0</v>
      </c>
    </row>
    <row r="240" spans="1:4" x14ac:dyDescent="0.25">
      <c r="A240">
        <v>62235</v>
      </c>
      <c r="B240" t="s">
        <v>244</v>
      </c>
      <c r="C240" t="s">
        <v>232</v>
      </c>
      <c r="D240" s="4">
        <f>'Grunddaten Umlage § 4_Plan'!I240</f>
        <v>0</v>
      </c>
    </row>
    <row r="241" spans="1:4" x14ac:dyDescent="0.25">
      <c r="A241">
        <v>62242</v>
      </c>
      <c r="B241" t="s">
        <v>245</v>
      </c>
      <c r="C241" t="s">
        <v>232</v>
      </c>
      <c r="D241" s="4">
        <f>'Grunddaten Umlage § 4_Plan'!I241</f>
        <v>0</v>
      </c>
    </row>
    <row r="242" spans="1:4" x14ac:dyDescent="0.25">
      <c r="A242">
        <v>62244</v>
      </c>
      <c r="B242" t="s">
        <v>246</v>
      </c>
      <c r="C242" t="s">
        <v>232</v>
      </c>
      <c r="D242" s="4">
        <f>'Grunddaten Umlage § 4_Plan'!I242</f>
        <v>0</v>
      </c>
    </row>
    <row r="243" spans="1:4" x14ac:dyDescent="0.25">
      <c r="A243">
        <v>62245</v>
      </c>
      <c r="B243" t="s">
        <v>247</v>
      </c>
      <c r="C243" t="s">
        <v>232</v>
      </c>
      <c r="D243" s="4">
        <f>'Grunddaten Umlage § 4_Plan'!I243</f>
        <v>0</v>
      </c>
    </row>
    <row r="244" spans="1:4" x14ac:dyDescent="0.25">
      <c r="A244">
        <v>62247</v>
      </c>
      <c r="B244" t="s">
        <v>248</v>
      </c>
      <c r="C244" t="s">
        <v>232</v>
      </c>
      <c r="D244" s="4">
        <f>'Grunddaten Umlage § 4_Plan'!I244</f>
        <v>0</v>
      </c>
    </row>
    <row r="245" spans="1:4" x14ac:dyDescent="0.25">
      <c r="A245">
        <v>62252</v>
      </c>
      <c r="B245" t="s">
        <v>249</v>
      </c>
      <c r="C245" t="s">
        <v>232</v>
      </c>
      <c r="D245" s="4">
        <f>'Grunddaten Umlage § 4_Plan'!I245</f>
        <v>0</v>
      </c>
    </row>
    <row r="246" spans="1:4" x14ac:dyDescent="0.25">
      <c r="A246">
        <v>62256</v>
      </c>
      <c r="B246" t="s">
        <v>250</v>
      </c>
      <c r="C246" t="s">
        <v>232</v>
      </c>
      <c r="D246" s="4">
        <f>'Grunddaten Umlage § 4_Plan'!I246</f>
        <v>0</v>
      </c>
    </row>
    <row r="247" spans="1:4" x14ac:dyDescent="0.25">
      <c r="A247">
        <v>62262</v>
      </c>
      <c r="B247" t="s">
        <v>251</v>
      </c>
      <c r="C247" t="s">
        <v>232</v>
      </c>
      <c r="D247" s="4">
        <f>'Grunddaten Umlage § 4_Plan'!I247</f>
        <v>0</v>
      </c>
    </row>
    <row r="248" spans="1:4" x14ac:dyDescent="0.25">
      <c r="A248">
        <v>62264</v>
      </c>
      <c r="B248" t="s">
        <v>252</v>
      </c>
      <c r="C248" t="s">
        <v>232</v>
      </c>
      <c r="D248" s="4">
        <f>'Grunddaten Umlage § 4_Plan'!I248</f>
        <v>0</v>
      </c>
    </row>
    <row r="249" spans="1:4" x14ac:dyDescent="0.25">
      <c r="A249">
        <v>62265</v>
      </c>
      <c r="B249" t="s">
        <v>253</v>
      </c>
      <c r="C249" t="s">
        <v>232</v>
      </c>
      <c r="D249" s="4">
        <f>'Grunddaten Umlage § 4_Plan'!I249</f>
        <v>0</v>
      </c>
    </row>
    <row r="250" spans="1:4" x14ac:dyDescent="0.25">
      <c r="A250">
        <v>62266</v>
      </c>
      <c r="B250" t="s">
        <v>254</v>
      </c>
      <c r="C250" t="s">
        <v>232</v>
      </c>
      <c r="D250" s="4">
        <f>'Grunddaten Umlage § 4_Plan'!I250</f>
        <v>0</v>
      </c>
    </row>
    <row r="251" spans="1:4" x14ac:dyDescent="0.25">
      <c r="A251">
        <v>62267</v>
      </c>
      <c r="B251" t="s">
        <v>255</v>
      </c>
      <c r="C251" t="s">
        <v>232</v>
      </c>
      <c r="D251" s="4">
        <f>'Grunddaten Umlage § 4_Plan'!I251</f>
        <v>0</v>
      </c>
    </row>
    <row r="252" spans="1:4" x14ac:dyDescent="0.25">
      <c r="A252">
        <v>62268</v>
      </c>
      <c r="B252" t="s">
        <v>256</v>
      </c>
      <c r="C252" t="s">
        <v>232</v>
      </c>
      <c r="D252" s="4">
        <f>'Grunddaten Umlage § 4_Plan'!I252</f>
        <v>0</v>
      </c>
    </row>
    <row r="253" spans="1:4" x14ac:dyDescent="0.25">
      <c r="A253">
        <v>62269</v>
      </c>
      <c r="B253" t="s">
        <v>257</v>
      </c>
      <c r="C253" t="s">
        <v>232</v>
      </c>
      <c r="D253" s="4">
        <f>'Grunddaten Umlage § 4_Plan'!I253</f>
        <v>0</v>
      </c>
    </row>
    <row r="254" spans="1:4" x14ac:dyDescent="0.25">
      <c r="A254">
        <v>62270</v>
      </c>
      <c r="B254" t="s">
        <v>258</v>
      </c>
      <c r="C254" t="s">
        <v>232</v>
      </c>
      <c r="D254" s="4">
        <f>'Grunddaten Umlage § 4_Plan'!I254</f>
        <v>0</v>
      </c>
    </row>
    <row r="255" spans="1:4" x14ac:dyDescent="0.25">
      <c r="A255">
        <v>62271</v>
      </c>
      <c r="B255" t="s">
        <v>259</v>
      </c>
      <c r="C255" t="s">
        <v>232</v>
      </c>
      <c r="D255" s="4">
        <f>'Grunddaten Umlage § 4_Plan'!I255</f>
        <v>0</v>
      </c>
    </row>
    <row r="256" spans="1:4" x14ac:dyDescent="0.25">
      <c r="A256">
        <v>62272</v>
      </c>
      <c r="B256" t="s">
        <v>260</v>
      </c>
      <c r="C256" t="s">
        <v>232</v>
      </c>
      <c r="D256" s="4">
        <f>'Grunddaten Umlage § 4_Plan'!I256</f>
        <v>0</v>
      </c>
    </row>
    <row r="257" spans="1:4" x14ac:dyDescent="0.25">
      <c r="A257">
        <v>62273</v>
      </c>
      <c r="B257" t="s">
        <v>261</v>
      </c>
      <c r="C257" t="s">
        <v>232</v>
      </c>
      <c r="D257" s="4">
        <f>'Grunddaten Umlage § 4_Plan'!I257</f>
        <v>0</v>
      </c>
    </row>
    <row r="258" spans="1:4" x14ac:dyDescent="0.25">
      <c r="A258">
        <v>62274</v>
      </c>
      <c r="B258" t="s">
        <v>262</v>
      </c>
      <c r="C258" t="s">
        <v>232</v>
      </c>
      <c r="D258" s="4">
        <f>'Grunddaten Umlage § 4_Plan'!I258</f>
        <v>0</v>
      </c>
    </row>
    <row r="259" spans="1:4" x14ac:dyDescent="0.25">
      <c r="A259">
        <v>62275</v>
      </c>
      <c r="B259" t="s">
        <v>263</v>
      </c>
      <c r="C259" t="s">
        <v>232</v>
      </c>
      <c r="D259" s="4">
        <f>'Grunddaten Umlage § 4_Plan'!I259</f>
        <v>0</v>
      </c>
    </row>
    <row r="260" spans="1:4" x14ac:dyDescent="0.25">
      <c r="A260">
        <v>62276</v>
      </c>
      <c r="B260" t="s">
        <v>264</v>
      </c>
      <c r="C260" t="s">
        <v>232</v>
      </c>
      <c r="D260" s="4">
        <f>'Grunddaten Umlage § 4_Plan'!I260</f>
        <v>0</v>
      </c>
    </row>
    <row r="261" spans="1:4" x14ac:dyDescent="0.25">
      <c r="A261">
        <v>62277</v>
      </c>
      <c r="B261" t="s">
        <v>265</v>
      </c>
      <c r="C261" t="s">
        <v>232</v>
      </c>
      <c r="D261" s="4">
        <f>'Grunddaten Umlage § 4_Plan'!I261</f>
        <v>0</v>
      </c>
    </row>
    <row r="262" spans="1:4" x14ac:dyDescent="0.25">
      <c r="A262">
        <v>62278</v>
      </c>
      <c r="B262" t="s">
        <v>266</v>
      </c>
      <c r="C262" t="s">
        <v>232</v>
      </c>
      <c r="D262" s="4">
        <f>'Grunddaten Umlage § 4_Plan'!I262</f>
        <v>0</v>
      </c>
    </row>
    <row r="263" spans="1:4" x14ac:dyDescent="0.25">
      <c r="A263">
        <v>62279</v>
      </c>
      <c r="B263" t="s">
        <v>267</v>
      </c>
      <c r="C263" t="s">
        <v>232</v>
      </c>
      <c r="D263" s="4">
        <f>'Grunddaten Umlage § 4_Plan'!I263</f>
        <v>0</v>
      </c>
    </row>
    <row r="264" spans="1:4" x14ac:dyDescent="0.25">
      <c r="A264">
        <v>62311</v>
      </c>
      <c r="B264" t="s">
        <v>268</v>
      </c>
      <c r="C264" t="s">
        <v>269</v>
      </c>
      <c r="D264" s="4">
        <f>'Grunddaten Umlage § 4_Plan'!I264</f>
        <v>0</v>
      </c>
    </row>
    <row r="265" spans="1:4" x14ac:dyDescent="0.25">
      <c r="A265">
        <v>62314</v>
      </c>
      <c r="B265" t="s">
        <v>270</v>
      </c>
      <c r="C265" t="s">
        <v>269</v>
      </c>
      <c r="D265" s="4">
        <f>'Grunddaten Umlage § 4_Plan'!I265</f>
        <v>0</v>
      </c>
    </row>
    <row r="266" spans="1:4" x14ac:dyDescent="0.25">
      <c r="A266">
        <v>62326</v>
      </c>
      <c r="B266" t="s">
        <v>271</v>
      </c>
      <c r="C266" t="s">
        <v>269</v>
      </c>
      <c r="D266" s="4">
        <f>'Grunddaten Umlage § 4_Plan'!I266</f>
        <v>0</v>
      </c>
    </row>
    <row r="267" spans="1:4" x14ac:dyDescent="0.25">
      <c r="A267">
        <v>62330</v>
      </c>
      <c r="B267" t="s">
        <v>272</v>
      </c>
      <c r="C267" t="s">
        <v>269</v>
      </c>
      <c r="D267" s="4">
        <f>'Grunddaten Umlage § 4_Plan'!I267</f>
        <v>0</v>
      </c>
    </row>
    <row r="268" spans="1:4" x14ac:dyDescent="0.25">
      <c r="A268">
        <v>62332</v>
      </c>
      <c r="B268" t="s">
        <v>273</v>
      </c>
      <c r="C268" t="s">
        <v>269</v>
      </c>
      <c r="D268" s="4">
        <f>'Grunddaten Umlage § 4_Plan'!I268</f>
        <v>0</v>
      </c>
    </row>
    <row r="269" spans="1:4" x14ac:dyDescent="0.25">
      <c r="A269">
        <v>62335</v>
      </c>
      <c r="B269" t="s">
        <v>274</v>
      </c>
      <c r="C269" t="s">
        <v>269</v>
      </c>
      <c r="D269" s="4">
        <f>'Grunddaten Umlage § 4_Plan'!I269</f>
        <v>0</v>
      </c>
    </row>
    <row r="270" spans="1:4" x14ac:dyDescent="0.25">
      <c r="A270">
        <v>62343</v>
      </c>
      <c r="B270" t="s">
        <v>275</v>
      </c>
      <c r="C270" t="s">
        <v>269</v>
      </c>
      <c r="D270" s="4">
        <f>'Grunddaten Umlage § 4_Plan'!I270</f>
        <v>0</v>
      </c>
    </row>
    <row r="271" spans="1:4" x14ac:dyDescent="0.25">
      <c r="A271">
        <v>62368</v>
      </c>
      <c r="B271" t="s">
        <v>276</v>
      </c>
      <c r="C271" t="s">
        <v>269</v>
      </c>
      <c r="D271" s="4">
        <f>'Grunddaten Umlage § 4_Plan'!I271</f>
        <v>0</v>
      </c>
    </row>
    <row r="272" spans="1:4" x14ac:dyDescent="0.25">
      <c r="A272">
        <v>62372</v>
      </c>
      <c r="B272" t="s">
        <v>277</v>
      </c>
      <c r="C272" t="s">
        <v>269</v>
      </c>
      <c r="D272" s="4">
        <f>'Grunddaten Umlage § 4_Plan'!I272</f>
        <v>0</v>
      </c>
    </row>
    <row r="273" spans="1:4" x14ac:dyDescent="0.25">
      <c r="A273">
        <v>62375</v>
      </c>
      <c r="B273" t="s">
        <v>278</v>
      </c>
      <c r="C273" t="s">
        <v>269</v>
      </c>
      <c r="D273" s="4">
        <f>'Grunddaten Umlage § 4_Plan'!I273</f>
        <v>0</v>
      </c>
    </row>
    <row r="274" spans="1:4" x14ac:dyDescent="0.25">
      <c r="A274">
        <v>62376</v>
      </c>
      <c r="B274" t="s">
        <v>279</v>
      </c>
      <c r="C274" t="s">
        <v>269</v>
      </c>
      <c r="D274" s="4">
        <f>'Grunddaten Umlage § 4_Plan'!I274</f>
        <v>0</v>
      </c>
    </row>
    <row r="275" spans="1:4" x14ac:dyDescent="0.25">
      <c r="A275">
        <v>62377</v>
      </c>
      <c r="B275" t="s">
        <v>280</v>
      </c>
      <c r="C275" t="s">
        <v>269</v>
      </c>
      <c r="D275" s="4">
        <f>'Grunddaten Umlage § 4_Plan'!I275</f>
        <v>0</v>
      </c>
    </row>
    <row r="276" spans="1:4" x14ac:dyDescent="0.25">
      <c r="A276">
        <v>62378</v>
      </c>
      <c r="B276" t="s">
        <v>281</v>
      </c>
      <c r="C276" t="s">
        <v>269</v>
      </c>
      <c r="D276" s="4">
        <f>'Grunddaten Umlage § 4_Plan'!I276</f>
        <v>0</v>
      </c>
    </row>
    <row r="277" spans="1:4" x14ac:dyDescent="0.25">
      <c r="A277">
        <v>62379</v>
      </c>
      <c r="B277" t="s">
        <v>282</v>
      </c>
      <c r="C277" t="s">
        <v>269</v>
      </c>
      <c r="D277" s="4">
        <f>'Grunddaten Umlage § 4_Plan'!I277</f>
        <v>0</v>
      </c>
    </row>
    <row r="278" spans="1:4" x14ac:dyDescent="0.25">
      <c r="A278">
        <v>62380</v>
      </c>
      <c r="B278" t="s">
        <v>283</v>
      </c>
      <c r="C278" t="s">
        <v>269</v>
      </c>
      <c r="D278" s="4">
        <f>'Grunddaten Umlage § 4_Plan'!I278</f>
        <v>0</v>
      </c>
    </row>
    <row r="279" spans="1:4" x14ac:dyDescent="0.25">
      <c r="A279">
        <v>62381</v>
      </c>
      <c r="B279" t="s">
        <v>284</v>
      </c>
      <c r="C279" t="s">
        <v>269</v>
      </c>
      <c r="D279" s="4">
        <f>'Grunddaten Umlage § 4_Plan'!I279</f>
        <v>0</v>
      </c>
    </row>
    <row r="280" spans="1:4" x14ac:dyDescent="0.25">
      <c r="A280">
        <v>62382</v>
      </c>
      <c r="B280" t="s">
        <v>285</v>
      </c>
      <c r="C280" t="s">
        <v>269</v>
      </c>
      <c r="D280" s="4">
        <f>'Grunddaten Umlage § 4_Plan'!I280</f>
        <v>0</v>
      </c>
    </row>
    <row r="281" spans="1:4" x14ac:dyDescent="0.25">
      <c r="A281">
        <v>62383</v>
      </c>
      <c r="B281" t="s">
        <v>286</v>
      </c>
      <c r="C281" t="s">
        <v>269</v>
      </c>
      <c r="D281" s="4">
        <f>'Grunddaten Umlage § 4_Plan'!I281</f>
        <v>0</v>
      </c>
    </row>
    <row r="282" spans="1:4" x14ac:dyDescent="0.25">
      <c r="A282">
        <v>62384</v>
      </c>
      <c r="B282" t="s">
        <v>287</v>
      </c>
      <c r="C282" t="s">
        <v>269</v>
      </c>
      <c r="D282" s="4">
        <f>'Grunddaten Umlage § 4_Plan'!I282</f>
        <v>0</v>
      </c>
    </row>
    <row r="283" spans="1:4" x14ac:dyDescent="0.25">
      <c r="A283">
        <v>62385</v>
      </c>
      <c r="B283" t="s">
        <v>288</v>
      </c>
      <c r="C283" t="s">
        <v>269</v>
      </c>
      <c r="D283" s="4">
        <f>'Grunddaten Umlage § 4_Plan'!I283</f>
        <v>0</v>
      </c>
    </row>
    <row r="284" spans="1:4" x14ac:dyDescent="0.25">
      <c r="A284">
        <v>62386</v>
      </c>
      <c r="B284" t="s">
        <v>289</v>
      </c>
      <c r="C284" t="s">
        <v>269</v>
      </c>
      <c r="D284" s="4">
        <f>'Grunddaten Umlage § 4_Plan'!I284</f>
        <v>0</v>
      </c>
    </row>
    <row r="285" spans="1:4" x14ac:dyDescent="0.25">
      <c r="A285">
        <v>62387</v>
      </c>
      <c r="B285" t="s">
        <v>290</v>
      </c>
      <c r="C285" t="s">
        <v>269</v>
      </c>
      <c r="D285" s="4">
        <f>'Grunddaten Umlage § 4_Plan'!I285</f>
        <v>0</v>
      </c>
    </row>
    <row r="286" spans="1:4" x14ac:dyDescent="0.25">
      <c r="A286">
        <v>62388</v>
      </c>
      <c r="B286" t="s">
        <v>291</v>
      </c>
      <c r="C286" t="s">
        <v>269</v>
      </c>
      <c r="D286" s="4">
        <f>'Grunddaten Umlage § 4_Plan'!I286</f>
        <v>0</v>
      </c>
    </row>
    <row r="287" spans="1:4" x14ac:dyDescent="0.25">
      <c r="A287">
        <v>62389</v>
      </c>
      <c r="B287" t="s">
        <v>292</v>
      </c>
      <c r="C287" t="s">
        <v>269</v>
      </c>
      <c r="D287" s="4">
        <f>'Grunddaten Umlage § 4_Plan'!I287</f>
        <v>0</v>
      </c>
    </row>
    <row r="288" spans="1:4" ht="15.75" thickBot="1" x14ac:dyDescent="0.3">
      <c r="A288" s="10">
        <v>62390</v>
      </c>
      <c r="B288" s="10" t="s">
        <v>293</v>
      </c>
      <c r="C288" s="10" t="s">
        <v>269</v>
      </c>
      <c r="D288" s="11">
        <f>'Grunddaten Umlage § 4_Plan'!I288</f>
        <v>0</v>
      </c>
    </row>
    <row r="289" spans="4:4" x14ac:dyDescent="0.25">
      <c r="D289" s="82">
        <f>SUM(D3:D288)</f>
        <v>-503407.77136741899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A7D84-12BC-43F0-B3AA-CF8331A9B24B}">
  <dimension ref="A1:J289"/>
  <sheetViews>
    <sheetView workbookViewId="0">
      <selection activeCell="H292" sqref="H292"/>
    </sheetView>
  </sheetViews>
  <sheetFormatPr baseColWidth="10" defaultRowHeight="15" x14ac:dyDescent="0.25"/>
  <cols>
    <col min="1" max="1" width="8.28515625" customWidth="1"/>
    <col min="2" max="2" width="31.5703125" bestFit="1" customWidth="1"/>
    <col min="3" max="3" width="19.85546875" bestFit="1" customWidth="1"/>
    <col min="4" max="4" width="17" style="4" customWidth="1"/>
    <col min="5" max="5" width="16.140625" style="4" customWidth="1"/>
    <col min="6" max="6" width="14.42578125" style="4" customWidth="1"/>
    <col min="7" max="7" width="13.7109375" style="4" customWidth="1"/>
    <col min="8" max="8" width="29.7109375" style="4" bestFit="1" customWidth="1"/>
  </cols>
  <sheetData>
    <row r="1" spans="1:10" x14ac:dyDescent="0.25">
      <c r="D1" s="3"/>
      <c r="H1" s="5" t="s">
        <v>299</v>
      </c>
    </row>
    <row r="2" spans="1:10" s="40" customFormat="1" ht="43.5" customHeight="1" x14ac:dyDescent="0.25">
      <c r="A2" s="39" t="s">
        <v>0</v>
      </c>
      <c r="B2" s="39" t="s">
        <v>1</v>
      </c>
      <c r="C2" s="39" t="s">
        <v>2</v>
      </c>
      <c r="D2" s="6" t="s">
        <v>295</v>
      </c>
      <c r="E2" s="6" t="s">
        <v>296</v>
      </c>
      <c r="F2" s="6" t="s">
        <v>297</v>
      </c>
      <c r="G2" s="6" t="s">
        <v>298</v>
      </c>
      <c r="H2" s="7" t="s">
        <v>311</v>
      </c>
      <c r="I2" s="2"/>
      <c r="J2" s="2"/>
    </row>
    <row r="3" spans="1:10" x14ac:dyDescent="0.25">
      <c r="A3">
        <v>60101</v>
      </c>
      <c r="B3" t="s">
        <v>3</v>
      </c>
      <c r="C3" t="s">
        <v>3</v>
      </c>
      <c r="D3" s="4">
        <v>670005628.99000001</v>
      </c>
      <c r="E3" s="4">
        <v>0</v>
      </c>
      <c r="F3" s="4">
        <v>2025895</v>
      </c>
      <c r="G3" s="4">
        <v>4017624</v>
      </c>
      <c r="H3" s="14">
        <f>SUM(D3:G3)-30000000</f>
        <v>646049147.99000001</v>
      </c>
    </row>
    <row r="4" spans="1:10" x14ac:dyDescent="0.25">
      <c r="A4">
        <v>60305</v>
      </c>
      <c r="B4" t="s">
        <v>4</v>
      </c>
      <c r="C4" t="s">
        <v>5</v>
      </c>
      <c r="D4" s="4">
        <v>4955720.26</v>
      </c>
      <c r="E4" s="4">
        <v>0</v>
      </c>
      <c r="F4" s="4">
        <v>14418</v>
      </c>
      <c r="G4" s="4">
        <v>0</v>
      </c>
      <c r="H4" s="4">
        <f>SUM(D4:G4)</f>
        <v>4970138.26</v>
      </c>
    </row>
    <row r="5" spans="1:10" x14ac:dyDescent="0.25">
      <c r="A5">
        <v>60318</v>
      </c>
      <c r="B5" t="s">
        <v>6</v>
      </c>
      <c r="C5" t="s">
        <v>5</v>
      </c>
      <c r="D5" s="4">
        <v>10156060.630000001</v>
      </c>
      <c r="E5" s="4">
        <v>0</v>
      </c>
      <c r="F5" s="4">
        <v>17194</v>
      </c>
      <c r="G5" s="4">
        <v>0</v>
      </c>
      <c r="H5" s="4">
        <f t="shared" ref="H5:H68" si="0">SUM(D5:G5)</f>
        <v>10173254.630000001</v>
      </c>
    </row>
    <row r="6" spans="1:10" x14ac:dyDescent="0.25">
      <c r="A6">
        <v>60323</v>
      </c>
      <c r="B6" t="s">
        <v>7</v>
      </c>
      <c r="C6" t="s">
        <v>5</v>
      </c>
      <c r="D6" s="4">
        <v>2140667.2599999998</v>
      </c>
      <c r="E6" s="4">
        <v>36867</v>
      </c>
      <c r="F6" s="4">
        <v>7794</v>
      </c>
      <c r="G6" s="4">
        <v>0</v>
      </c>
      <c r="H6" s="4">
        <f t="shared" si="0"/>
        <v>2185328.2599999998</v>
      </c>
    </row>
    <row r="7" spans="1:10" x14ac:dyDescent="0.25">
      <c r="A7">
        <v>60324</v>
      </c>
      <c r="B7" t="s">
        <v>8</v>
      </c>
      <c r="C7" t="s">
        <v>5</v>
      </c>
      <c r="D7" s="4">
        <v>2584966.58</v>
      </c>
      <c r="E7" s="4">
        <v>0</v>
      </c>
      <c r="F7" s="4">
        <v>8756</v>
      </c>
      <c r="G7" s="4">
        <v>0</v>
      </c>
      <c r="H7" s="4">
        <f t="shared" si="0"/>
        <v>2593722.58</v>
      </c>
    </row>
    <row r="8" spans="1:10" x14ac:dyDescent="0.25">
      <c r="A8">
        <v>60326</v>
      </c>
      <c r="B8" t="s">
        <v>9</v>
      </c>
      <c r="C8" t="s">
        <v>5</v>
      </c>
      <c r="D8" s="4">
        <v>1959159.5</v>
      </c>
      <c r="E8" s="4">
        <v>0</v>
      </c>
      <c r="F8" s="4">
        <v>7977</v>
      </c>
      <c r="G8" s="4">
        <v>0</v>
      </c>
      <c r="H8" s="4">
        <f t="shared" si="0"/>
        <v>1967136.5</v>
      </c>
    </row>
    <row r="9" spans="1:10" x14ac:dyDescent="0.25">
      <c r="A9">
        <v>60329</v>
      </c>
      <c r="B9" t="s">
        <v>10</v>
      </c>
      <c r="C9" t="s">
        <v>5</v>
      </c>
      <c r="D9" s="4">
        <v>1706845.07</v>
      </c>
      <c r="E9" s="4">
        <v>51590</v>
      </c>
      <c r="F9" s="4">
        <v>6052</v>
      </c>
      <c r="G9" s="4">
        <v>0</v>
      </c>
      <c r="H9" s="4">
        <f t="shared" si="0"/>
        <v>1764487.07</v>
      </c>
    </row>
    <row r="10" spans="1:10" x14ac:dyDescent="0.25">
      <c r="A10">
        <v>60341</v>
      </c>
      <c r="B10" t="s">
        <v>11</v>
      </c>
      <c r="C10" t="s">
        <v>5</v>
      </c>
      <c r="D10" s="4">
        <v>2461140.11</v>
      </c>
      <c r="E10" s="4">
        <v>0</v>
      </c>
      <c r="F10" s="4">
        <v>7914</v>
      </c>
      <c r="G10" s="4">
        <v>0</v>
      </c>
      <c r="H10" s="4">
        <f t="shared" si="0"/>
        <v>2469054.11</v>
      </c>
    </row>
    <row r="11" spans="1:10" x14ac:dyDescent="0.25">
      <c r="A11">
        <v>60344</v>
      </c>
      <c r="B11" t="s">
        <v>5</v>
      </c>
      <c r="C11" t="s">
        <v>5</v>
      </c>
      <c r="D11" s="4">
        <v>20464163.670000002</v>
      </c>
      <c r="E11" s="4">
        <v>0</v>
      </c>
      <c r="F11" s="4">
        <v>57945</v>
      </c>
      <c r="G11" s="4">
        <v>0</v>
      </c>
      <c r="H11" s="4">
        <f t="shared" si="0"/>
        <v>20522108.670000002</v>
      </c>
    </row>
    <row r="12" spans="1:10" x14ac:dyDescent="0.25">
      <c r="A12">
        <v>60345</v>
      </c>
      <c r="B12" t="s">
        <v>12</v>
      </c>
      <c r="C12" t="s">
        <v>5</v>
      </c>
      <c r="D12" s="4">
        <v>8117442.8600000003</v>
      </c>
      <c r="E12" s="4">
        <v>327051</v>
      </c>
      <c r="F12" s="4">
        <v>30689</v>
      </c>
      <c r="G12" s="4">
        <v>0</v>
      </c>
      <c r="H12" s="4">
        <f t="shared" si="0"/>
        <v>8475182.8599999994</v>
      </c>
    </row>
    <row r="13" spans="1:10" x14ac:dyDescent="0.25">
      <c r="A13">
        <v>60346</v>
      </c>
      <c r="B13" t="s">
        <v>13</v>
      </c>
      <c r="C13" t="s">
        <v>5</v>
      </c>
      <c r="D13" s="4">
        <v>5445071.2300000004</v>
      </c>
      <c r="E13" s="4">
        <v>119368</v>
      </c>
      <c r="F13" s="4">
        <v>19816</v>
      </c>
      <c r="G13" s="4">
        <v>0</v>
      </c>
      <c r="H13" s="4">
        <f t="shared" si="0"/>
        <v>5584255.2300000004</v>
      </c>
    </row>
    <row r="14" spans="1:10" x14ac:dyDescent="0.25">
      <c r="A14">
        <v>60347</v>
      </c>
      <c r="B14" t="s">
        <v>14</v>
      </c>
      <c r="C14" t="s">
        <v>5</v>
      </c>
      <c r="D14" s="4">
        <v>4398208.58</v>
      </c>
      <c r="E14" s="4">
        <v>0</v>
      </c>
      <c r="F14" s="4">
        <v>15001</v>
      </c>
      <c r="G14" s="4">
        <v>0</v>
      </c>
      <c r="H14" s="4">
        <f t="shared" si="0"/>
        <v>4413209.58</v>
      </c>
    </row>
    <row r="15" spans="1:10" x14ac:dyDescent="0.25">
      <c r="A15">
        <v>60348</v>
      </c>
      <c r="B15" t="s">
        <v>15</v>
      </c>
      <c r="C15" t="s">
        <v>5</v>
      </c>
      <c r="D15" s="4">
        <v>4340663.88</v>
      </c>
      <c r="E15" s="4">
        <v>130842</v>
      </c>
      <c r="F15" s="4">
        <v>17223</v>
      </c>
      <c r="G15" s="4">
        <v>0</v>
      </c>
      <c r="H15" s="4">
        <f t="shared" si="0"/>
        <v>4488728.88</v>
      </c>
    </row>
    <row r="16" spans="1:10" x14ac:dyDescent="0.25">
      <c r="A16">
        <v>60349</v>
      </c>
      <c r="B16" t="s">
        <v>16</v>
      </c>
      <c r="C16" t="s">
        <v>5</v>
      </c>
      <c r="D16" s="4">
        <v>5638881.8300000001</v>
      </c>
      <c r="E16" s="4">
        <v>145938</v>
      </c>
      <c r="F16" s="4">
        <v>21789</v>
      </c>
      <c r="G16" s="4">
        <v>0</v>
      </c>
      <c r="H16" s="4">
        <f t="shared" si="0"/>
        <v>5806608.8300000001</v>
      </c>
    </row>
    <row r="17" spans="1:8" x14ac:dyDescent="0.25">
      <c r="A17">
        <v>60350</v>
      </c>
      <c r="B17" t="s">
        <v>17</v>
      </c>
      <c r="C17" t="s">
        <v>5</v>
      </c>
      <c r="D17" s="4">
        <v>11126171.779999999</v>
      </c>
      <c r="E17" s="4">
        <v>135722</v>
      </c>
      <c r="F17" s="4">
        <v>41870</v>
      </c>
      <c r="G17" s="4">
        <v>0</v>
      </c>
      <c r="H17" s="4">
        <f t="shared" si="0"/>
        <v>11303763.779999999</v>
      </c>
    </row>
    <row r="18" spans="1:8" x14ac:dyDescent="0.25">
      <c r="A18">
        <v>60351</v>
      </c>
      <c r="B18" t="s">
        <v>18</v>
      </c>
      <c r="C18" t="s">
        <v>5</v>
      </c>
      <c r="D18" s="4">
        <v>5733955.2199999997</v>
      </c>
      <c r="E18" s="4">
        <v>174597</v>
      </c>
      <c r="F18" s="4">
        <v>20682</v>
      </c>
      <c r="G18" s="4">
        <v>0</v>
      </c>
      <c r="H18" s="4">
        <f t="shared" si="0"/>
        <v>5929234.2199999997</v>
      </c>
    </row>
    <row r="19" spans="1:8" x14ac:dyDescent="0.25">
      <c r="A19">
        <v>60608</v>
      </c>
      <c r="B19" t="s">
        <v>19</v>
      </c>
      <c r="C19" t="s">
        <v>20</v>
      </c>
      <c r="D19" s="4">
        <v>11187879.390000001</v>
      </c>
      <c r="E19" s="4">
        <v>0</v>
      </c>
      <c r="F19" s="4">
        <v>32926</v>
      </c>
      <c r="G19" s="4">
        <v>0</v>
      </c>
      <c r="H19" s="4">
        <f t="shared" si="0"/>
        <v>11220805.390000001</v>
      </c>
    </row>
    <row r="20" spans="1:8" x14ac:dyDescent="0.25">
      <c r="A20">
        <v>60611</v>
      </c>
      <c r="B20" t="s">
        <v>21</v>
      </c>
      <c r="C20" t="s">
        <v>20</v>
      </c>
      <c r="D20" s="4">
        <v>6395984.3499999996</v>
      </c>
      <c r="E20" s="4">
        <v>0</v>
      </c>
      <c r="F20" s="4">
        <v>20062</v>
      </c>
      <c r="G20" s="4">
        <v>0</v>
      </c>
      <c r="H20" s="4">
        <f t="shared" si="0"/>
        <v>6416046.3499999996</v>
      </c>
    </row>
    <row r="21" spans="1:8" x14ac:dyDescent="0.25">
      <c r="A21">
        <v>60613</v>
      </c>
      <c r="B21" t="s">
        <v>22</v>
      </c>
      <c r="C21" t="s">
        <v>20</v>
      </c>
      <c r="D21" s="4">
        <v>15801534.74</v>
      </c>
      <c r="E21" s="4">
        <v>0</v>
      </c>
      <c r="F21" s="4">
        <v>38800</v>
      </c>
      <c r="G21" s="4">
        <v>0</v>
      </c>
      <c r="H21" s="4">
        <f t="shared" si="0"/>
        <v>15840334.74</v>
      </c>
    </row>
    <row r="22" spans="1:8" x14ac:dyDescent="0.25">
      <c r="A22">
        <v>60617</v>
      </c>
      <c r="B22" t="s">
        <v>23</v>
      </c>
      <c r="C22" t="s">
        <v>20</v>
      </c>
      <c r="D22" s="4">
        <v>12299819.41</v>
      </c>
      <c r="E22" s="4">
        <v>0</v>
      </c>
      <c r="F22" s="4">
        <v>25152</v>
      </c>
      <c r="G22" s="4">
        <v>0</v>
      </c>
      <c r="H22" s="4">
        <f t="shared" si="0"/>
        <v>12324971.41</v>
      </c>
    </row>
    <row r="23" spans="1:8" x14ac:dyDescent="0.25">
      <c r="A23">
        <v>60618</v>
      </c>
      <c r="B23" t="s">
        <v>24</v>
      </c>
      <c r="C23" t="s">
        <v>20</v>
      </c>
      <c r="D23" s="4">
        <v>1931965.31</v>
      </c>
      <c r="E23" s="4">
        <v>0</v>
      </c>
      <c r="F23" s="4">
        <v>7572</v>
      </c>
      <c r="G23" s="4">
        <v>0</v>
      </c>
      <c r="H23" s="4">
        <f t="shared" si="0"/>
        <v>1939537.31</v>
      </c>
    </row>
    <row r="24" spans="1:8" x14ac:dyDescent="0.25">
      <c r="A24">
        <v>60619</v>
      </c>
      <c r="B24" t="s">
        <v>25</v>
      </c>
      <c r="C24" t="s">
        <v>20</v>
      </c>
      <c r="D24" s="4">
        <v>5013273.01</v>
      </c>
      <c r="E24" s="4">
        <v>0</v>
      </c>
      <c r="F24" s="4">
        <v>17228</v>
      </c>
      <c r="G24" s="4">
        <v>0</v>
      </c>
      <c r="H24" s="4">
        <f t="shared" si="0"/>
        <v>5030501.01</v>
      </c>
    </row>
    <row r="25" spans="1:8" x14ac:dyDescent="0.25">
      <c r="A25">
        <v>60623</v>
      </c>
      <c r="B25" t="s">
        <v>26</v>
      </c>
      <c r="C25" t="s">
        <v>20</v>
      </c>
      <c r="D25" s="4">
        <v>3142506.15</v>
      </c>
      <c r="E25" s="4">
        <v>66116</v>
      </c>
      <c r="F25" s="4">
        <v>13447</v>
      </c>
      <c r="G25" s="4">
        <v>0</v>
      </c>
      <c r="H25" s="4">
        <f t="shared" si="0"/>
        <v>3222069.15</v>
      </c>
    </row>
    <row r="26" spans="1:8" x14ac:dyDescent="0.25">
      <c r="A26">
        <v>60624</v>
      </c>
      <c r="B26" t="s">
        <v>27</v>
      </c>
      <c r="C26" t="s">
        <v>20</v>
      </c>
      <c r="D26" s="4">
        <v>15422730</v>
      </c>
      <c r="E26" s="4">
        <v>0</v>
      </c>
      <c r="F26" s="4">
        <v>36828</v>
      </c>
      <c r="G26" s="4">
        <v>0</v>
      </c>
      <c r="H26" s="4">
        <f t="shared" si="0"/>
        <v>15459558</v>
      </c>
    </row>
    <row r="27" spans="1:8" x14ac:dyDescent="0.25">
      <c r="A27">
        <v>60626</v>
      </c>
      <c r="B27" t="s">
        <v>28</v>
      </c>
      <c r="C27" t="s">
        <v>20</v>
      </c>
      <c r="D27" s="4">
        <v>4605848.84</v>
      </c>
      <c r="E27" s="4">
        <v>81617</v>
      </c>
      <c r="F27" s="4">
        <v>18768</v>
      </c>
      <c r="G27" s="4">
        <v>0</v>
      </c>
      <c r="H27" s="4">
        <f t="shared" si="0"/>
        <v>4706233.84</v>
      </c>
    </row>
    <row r="28" spans="1:8" x14ac:dyDescent="0.25">
      <c r="A28">
        <v>60628</v>
      </c>
      <c r="B28" t="s">
        <v>29</v>
      </c>
      <c r="C28" t="s">
        <v>20</v>
      </c>
      <c r="D28" s="4">
        <v>4142462.85</v>
      </c>
      <c r="E28" s="4">
        <v>0</v>
      </c>
      <c r="F28" s="4">
        <v>13326</v>
      </c>
      <c r="G28" s="4">
        <v>0</v>
      </c>
      <c r="H28" s="4">
        <f t="shared" si="0"/>
        <v>4155788.85</v>
      </c>
    </row>
    <row r="29" spans="1:8" x14ac:dyDescent="0.25">
      <c r="A29">
        <v>60629</v>
      </c>
      <c r="B29" t="s">
        <v>30</v>
      </c>
      <c r="C29" t="s">
        <v>20</v>
      </c>
      <c r="D29" s="4">
        <v>8558210.3100000005</v>
      </c>
      <c r="E29" s="4">
        <v>0</v>
      </c>
      <c r="F29" s="4">
        <v>25508</v>
      </c>
      <c r="G29" s="4">
        <v>0</v>
      </c>
      <c r="H29" s="4">
        <f t="shared" si="0"/>
        <v>8583718.3100000005</v>
      </c>
    </row>
    <row r="30" spans="1:8" x14ac:dyDescent="0.25">
      <c r="A30">
        <v>60632</v>
      </c>
      <c r="B30" t="s">
        <v>31</v>
      </c>
      <c r="C30" t="s">
        <v>20</v>
      </c>
      <c r="D30" s="4">
        <v>4517312.4000000004</v>
      </c>
      <c r="E30" s="4">
        <v>0</v>
      </c>
      <c r="F30" s="4">
        <v>11147</v>
      </c>
      <c r="G30" s="4">
        <v>0</v>
      </c>
      <c r="H30" s="4">
        <f t="shared" si="0"/>
        <v>4528459.4000000004</v>
      </c>
    </row>
    <row r="31" spans="1:8" x14ac:dyDescent="0.25">
      <c r="A31">
        <v>60639</v>
      </c>
      <c r="B31" t="s">
        <v>32</v>
      </c>
      <c r="C31" t="s">
        <v>20</v>
      </c>
      <c r="D31" s="4">
        <v>1879555.93</v>
      </c>
      <c r="E31" s="4">
        <v>0</v>
      </c>
      <c r="F31" s="4">
        <v>7005</v>
      </c>
      <c r="G31" s="4">
        <v>0</v>
      </c>
      <c r="H31" s="4">
        <f t="shared" si="0"/>
        <v>1886560.93</v>
      </c>
    </row>
    <row r="32" spans="1:8" x14ac:dyDescent="0.25">
      <c r="A32">
        <v>60641</v>
      </c>
      <c r="B32" t="s">
        <v>33</v>
      </c>
      <c r="C32" t="s">
        <v>20</v>
      </c>
      <c r="D32" s="4">
        <v>1406241.83</v>
      </c>
      <c r="E32" s="4">
        <v>0</v>
      </c>
      <c r="F32" s="4">
        <v>6115</v>
      </c>
      <c r="G32" s="4">
        <v>0</v>
      </c>
      <c r="H32" s="4">
        <f t="shared" si="0"/>
        <v>1412356.83</v>
      </c>
    </row>
    <row r="33" spans="1:8" x14ac:dyDescent="0.25">
      <c r="A33">
        <v>60642</v>
      </c>
      <c r="B33" t="s">
        <v>34</v>
      </c>
      <c r="C33" t="s">
        <v>20</v>
      </c>
      <c r="D33" s="4">
        <v>2819147.13</v>
      </c>
      <c r="E33" s="4">
        <v>18700</v>
      </c>
      <c r="F33" s="4">
        <v>10214</v>
      </c>
      <c r="G33" s="4">
        <v>0</v>
      </c>
      <c r="H33" s="4">
        <f t="shared" si="0"/>
        <v>2848061.13</v>
      </c>
    </row>
    <row r="34" spans="1:8" x14ac:dyDescent="0.25">
      <c r="A34">
        <v>60645</v>
      </c>
      <c r="B34" t="s">
        <v>35</v>
      </c>
      <c r="C34" t="s">
        <v>20</v>
      </c>
      <c r="D34" s="4">
        <v>4014409.92</v>
      </c>
      <c r="E34" s="4">
        <v>161359</v>
      </c>
      <c r="F34" s="4">
        <v>15838</v>
      </c>
      <c r="G34" s="4">
        <v>0</v>
      </c>
      <c r="H34" s="4">
        <f t="shared" si="0"/>
        <v>4191606.92</v>
      </c>
    </row>
    <row r="35" spans="1:8" x14ac:dyDescent="0.25">
      <c r="A35">
        <v>60646</v>
      </c>
      <c r="B35" t="s">
        <v>36</v>
      </c>
      <c r="C35" t="s">
        <v>20</v>
      </c>
      <c r="D35" s="4">
        <v>3394120.27</v>
      </c>
      <c r="E35" s="4">
        <v>46056</v>
      </c>
      <c r="F35" s="4">
        <v>14322</v>
      </c>
      <c r="G35" s="4">
        <v>0</v>
      </c>
      <c r="H35" s="4">
        <f t="shared" si="0"/>
        <v>3454498.27</v>
      </c>
    </row>
    <row r="36" spans="1:8" x14ac:dyDescent="0.25">
      <c r="A36">
        <v>60647</v>
      </c>
      <c r="B36" t="s">
        <v>37</v>
      </c>
      <c r="C36" t="s">
        <v>20</v>
      </c>
      <c r="D36" s="4">
        <v>734942.26</v>
      </c>
      <c r="E36" s="4">
        <v>48486</v>
      </c>
      <c r="F36" s="4">
        <v>3392</v>
      </c>
      <c r="G36" s="4">
        <v>0</v>
      </c>
      <c r="H36" s="4">
        <f t="shared" si="0"/>
        <v>786820.26</v>
      </c>
    </row>
    <row r="37" spans="1:8" x14ac:dyDescent="0.25">
      <c r="A37">
        <v>60648</v>
      </c>
      <c r="B37" t="s">
        <v>38</v>
      </c>
      <c r="C37" t="s">
        <v>20</v>
      </c>
      <c r="D37" s="4">
        <v>2767964.83</v>
      </c>
      <c r="E37" s="4">
        <v>0</v>
      </c>
      <c r="F37" s="4">
        <v>11493</v>
      </c>
      <c r="G37" s="4">
        <v>0</v>
      </c>
      <c r="H37" s="4">
        <f t="shared" si="0"/>
        <v>2779457.83</v>
      </c>
    </row>
    <row r="38" spans="1:8" x14ac:dyDescent="0.25">
      <c r="A38">
        <v>60651</v>
      </c>
      <c r="B38" t="s">
        <v>39</v>
      </c>
      <c r="C38" t="s">
        <v>20</v>
      </c>
      <c r="D38" s="4">
        <v>2935356.75</v>
      </c>
      <c r="E38" s="4">
        <v>0</v>
      </c>
      <c r="F38" s="4">
        <v>9834</v>
      </c>
      <c r="G38" s="4">
        <v>0</v>
      </c>
      <c r="H38" s="4">
        <f t="shared" si="0"/>
        <v>2945190.75</v>
      </c>
    </row>
    <row r="39" spans="1:8" x14ac:dyDescent="0.25">
      <c r="A39">
        <v>60653</v>
      </c>
      <c r="B39" t="s">
        <v>40</v>
      </c>
      <c r="C39" t="s">
        <v>20</v>
      </c>
      <c r="D39" s="4">
        <v>5423132.3899999997</v>
      </c>
      <c r="E39" s="4">
        <v>57877</v>
      </c>
      <c r="F39" s="4">
        <v>22217</v>
      </c>
      <c r="G39" s="4">
        <v>0</v>
      </c>
      <c r="H39" s="4">
        <f t="shared" si="0"/>
        <v>5503226.3899999997</v>
      </c>
    </row>
    <row r="40" spans="1:8" x14ac:dyDescent="0.25">
      <c r="A40">
        <v>60654</v>
      </c>
      <c r="B40" t="s">
        <v>41</v>
      </c>
      <c r="C40" t="s">
        <v>20</v>
      </c>
      <c r="D40" s="4">
        <v>3317272.72</v>
      </c>
      <c r="E40" s="4">
        <v>0</v>
      </c>
      <c r="F40" s="4">
        <v>13129</v>
      </c>
      <c r="G40" s="4">
        <v>0</v>
      </c>
      <c r="H40" s="4">
        <f t="shared" si="0"/>
        <v>3330401.72</v>
      </c>
    </row>
    <row r="41" spans="1:8" x14ac:dyDescent="0.25">
      <c r="A41">
        <v>60655</v>
      </c>
      <c r="B41" t="s">
        <v>42</v>
      </c>
      <c r="C41" t="s">
        <v>20</v>
      </c>
      <c r="D41" s="4">
        <v>4977740.25</v>
      </c>
      <c r="E41" s="4">
        <v>0</v>
      </c>
      <c r="F41" s="4">
        <v>11758</v>
      </c>
      <c r="G41" s="4">
        <v>0</v>
      </c>
      <c r="H41" s="4">
        <f t="shared" si="0"/>
        <v>4989498.25</v>
      </c>
    </row>
    <row r="42" spans="1:8" x14ac:dyDescent="0.25">
      <c r="A42">
        <v>60656</v>
      </c>
      <c r="B42" t="s">
        <v>43</v>
      </c>
      <c r="C42" t="s">
        <v>20</v>
      </c>
      <c r="D42" s="4">
        <v>3653593.68</v>
      </c>
      <c r="E42" s="4">
        <v>0</v>
      </c>
      <c r="F42" s="4">
        <v>7914</v>
      </c>
      <c r="G42" s="4">
        <v>0</v>
      </c>
      <c r="H42" s="4">
        <f t="shared" si="0"/>
        <v>3661507.68</v>
      </c>
    </row>
    <row r="43" spans="1:8" x14ac:dyDescent="0.25">
      <c r="A43">
        <v>60659</v>
      </c>
      <c r="B43" t="s">
        <v>44</v>
      </c>
      <c r="C43" t="s">
        <v>20</v>
      </c>
      <c r="D43" s="4">
        <v>5398563.1399999997</v>
      </c>
      <c r="E43" s="4">
        <v>0</v>
      </c>
      <c r="F43" s="4">
        <v>21332</v>
      </c>
      <c r="G43" s="4">
        <v>0</v>
      </c>
      <c r="H43" s="4">
        <f t="shared" si="0"/>
        <v>5419895.1399999997</v>
      </c>
    </row>
    <row r="44" spans="1:8" x14ac:dyDescent="0.25">
      <c r="A44">
        <v>60660</v>
      </c>
      <c r="B44" t="s">
        <v>45</v>
      </c>
      <c r="C44" t="s">
        <v>20</v>
      </c>
      <c r="D44" s="4">
        <v>6231555.1200000001</v>
      </c>
      <c r="E44" s="4">
        <v>0</v>
      </c>
      <c r="F44" s="4">
        <v>17036</v>
      </c>
      <c r="G44" s="4">
        <v>0</v>
      </c>
      <c r="H44" s="4">
        <f t="shared" si="0"/>
        <v>6248591.1200000001</v>
      </c>
    </row>
    <row r="45" spans="1:8" x14ac:dyDescent="0.25">
      <c r="A45">
        <v>60661</v>
      </c>
      <c r="B45" t="s">
        <v>46</v>
      </c>
      <c r="C45" t="s">
        <v>20</v>
      </c>
      <c r="D45" s="4">
        <v>8423495.1600000001</v>
      </c>
      <c r="E45" s="4">
        <v>0</v>
      </c>
      <c r="F45" s="4">
        <v>33239</v>
      </c>
      <c r="G45" s="4">
        <v>0</v>
      </c>
      <c r="H45" s="4">
        <f t="shared" si="0"/>
        <v>8456734.1600000001</v>
      </c>
    </row>
    <row r="46" spans="1:8" x14ac:dyDescent="0.25">
      <c r="A46">
        <v>60662</v>
      </c>
      <c r="B46" t="s">
        <v>47</v>
      </c>
      <c r="C46" t="s">
        <v>20</v>
      </c>
      <c r="D46" s="4">
        <v>6640171.6699999999</v>
      </c>
      <c r="E46" s="4">
        <v>0</v>
      </c>
      <c r="F46" s="4">
        <v>23559</v>
      </c>
      <c r="G46" s="4">
        <v>0</v>
      </c>
      <c r="H46" s="4">
        <f t="shared" si="0"/>
        <v>6663730.6699999999</v>
      </c>
    </row>
    <row r="47" spans="1:8" x14ac:dyDescent="0.25">
      <c r="A47">
        <v>60663</v>
      </c>
      <c r="B47" t="s">
        <v>48</v>
      </c>
      <c r="C47" t="s">
        <v>20</v>
      </c>
      <c r="D47" s="4">
        <v>10235614.859999999</v>
      </c>
      <c r="E47" s="4">
        <v>0</v>
      </c>
      <c r="F47" s="4">
        <v>31358</v>
      </c>
      <c r="G47" s="4">
        <v>0</v>
      </c>
      <c r="H47" s="4">
        <f t="shared" si="0"/>
        <v>10266972.859999999</v>
      </c>
    </row>
    <row r="48" spans="1:8" x14ac:dyDescent="0.25">
      <c r="A48">
        <v>60664</v>
      </c>
      <c r="B48" t="s">
        <v>49</v>
      </c>
      <c r="C48" t="s">
        <v>20</v>
      </c>
      <c r="D48" s="4">
        <v>17494444.84</v>
      </c>
      <c r="E48" s="4">
        <v>433211</v>
      </c>
      <c r="F48" s="4">
        <v>63805</v>
      </c>
      <c r="G48" s="4">
        <v>126098</v>
      </c>
      <c r="H48" s="4">
        <f t="shared" si="0"/>
        <v>18117558.84</v>
      </c>
    </row>
    <row r="49" spans="1:8" x14ac:dyDescent="0.25">
      <c r="A49">
        <v>60665</v>
      </c>
      <c r="B49" t="s">
        <v>50</v>
      </c>
      <c r="C49" t="s">
        <v>20</v>
      </c>
      <c r="D49" s="4">
        <v>8249047.7800000003</v>
      </c>
      <c r="E49" s="4">
        <v>184609</v>
      </c>
      <c r="F49" s="4">
        <v>34937</v>
      </c>
      <c r="G49" s="4">
        <v>0</v>
      </c>
      <c r="H49" s="4">
        <f t="shared" si="0"/>
        <v>8468593.7800000012</v>
      </c>
    </row>
    <row r="50" spans="1:8" x14ac:dyDescent="0.25">
      <c r="A50">
        <v>60666</v>
      </c>
      <c r="B50" t="s">
        <v>51</v>
      </c>
      <c r="C50" t="s">
        <v>20</v>
      </c>
      <c r="D50" s="4">
        <v>3091779.52</v>
      </c>
      <c r="E50" s="4">
        <v>109485</v>
      </c>
      <c r="F50" s="4">
        <v>12816</v>
      </c>
      <c r="G50" s="4">
        <v>0</v>
      </c>
      <c r="H50" s="4">
        <f t="shared" si="0"/>
        <v>3214080.52</v>
      </c>
    </row>
    <row r="51" spans="1:8" x14ac:dyDescent="0.25">
      <c r="A51">
        <v>60667</v>
      </c>
      <c r="B51" t="s">
        <v>52</v>
      </c>
      <c r="C51" t="s">
        <v>20</v>
      </c>
      <c r="D51" s="4">
        <v>15774986.67</v>
      </c>
      <c r="E51" s="4">
        <v>0</v>
      </c>
      <c r="F51" s="4">
        <v>22669</v>
      </c>
      <c r="G51" s="4">
        <v>0</v>
      </c>
      <c r="H51" s="4">
        <f t="shared" si="0"/>
        <v>15797655.67</v>
      </c>
    </row>
    <row r="52" spans="1:8" x14ac:dyDescent="0.25">
      <c r="A52">
        <v>60668</v>
      </c>
      <c r="B52" t="s">
        <v>53</v>
      </c>
      <c r="C52" t="s">
        <v>20</v>
      </c>
      <c r="D52" s="4">
        <v>4218833.22</v>
      </c>
      <c r="E52" s="4">
        <v>95554</v>
      </c>
      <c r="F52" s="4">
        <v>17950</v>
      </c>
      <c r="G52" s="4">
        <v>0</v>
      </c>
      <c r="H52" s="4">
        <f t="shared" si="0"/>
        <v>4332337.22</v>
      </c>
    </row>
    <row r="53" spans="1:8" x14ac:dyDescent="0.25">
      <c r="A53">
        <v>60669</v>
      </c>
      <c r="B53" t="s">
        <v>54</v>
      </c>
      <c r="C53" t="s">
        <v>20</v>
      </c>
      <c r="D53" s="4">
        <v>21928513.09</v>
      </c>
      <c r="E53" s="4">
        <v>0</v>
      </c>
      <c r="F53" s="4">
        <v>57354</v>
      </c>
      <c r="G53" s="4">
        <v>0</v>
      </c>
      <c r="H53" s="4">
        <f t="shared" si="0"/>
        <v>21985867.09</v>
      </c>
    </row>
    <row r="54" spans="1:8" x14ac:dyDescent="0.25">
      <c r="A54">
        <v>60670</v>
      </c>
      <c r="B54" t="s">
        <v>55</v>
      </c>
      <c r="C54" t="s">
        <v>20</v>
      </c>
      <c r="D54" s="4">
        <v>17378932.359999999</v>
      </c>
      <c r="E54" s="4">
        <v>0</v>
      </c>
      <c r="F54" s="4">
        <v>31151</v>
      </c>
      <c r="G54" s="4">
        <v>0</v>
      </c>
      <c r="H54" s="4">
        <f t="shared" si="0"/>
        <v>17410083.359999999</v>
      </c>
    </row>
    <row r="55" spans="1:8" x14ac:dyDescent="0.25">
      <c r="A55">
        <v>61001</v>
      </c>
      <c r="B55" t="s">
        <v>56</v>
      </c>
      <c r="C55" t="s">
        <v>57</v>
      </c>
      <c r="D55" s="4">
        <v>1872808.23</v>
      </c>
      <c r="E55" s="4">
        <v>0</v>
      </c>
      <c r="F55" s="4">
        <v>7505</v>
      </c>
      <c r="G55" s="4">
        <v>0</v>
      </c>
      <c r="H55" s="4">
        <f t="shared" si="0"/>
        <v>1880313.23</v>
      </c>
    </row>
    <row r="56" spans="1:8" x14ac:dyDescent="0.25">
      <c r="A56">
        <v>61002</v>
      </c>
      <c r="B56" t="s">
        <v>58</v>
      </c>
      <c r="C56" t="s">
        <v>57</v>
      </c>
      <c r="D56" s="4">
        <v>1243551.08</v>
      </c>
      <c r="E56" s="4">
        <v>70928</v>
      </c>
      <c r="F56" s="4">
        <v>4720</v>
      </c>
      <c r="G56" s="4">
        <v>0</v>
      </c>
      <c r="H56" s="4">
        <f t="shared" si="0"/>
        <v>1319199.08</v>
      </c>
    </row>
    <row r="57" spans="1:8" x14ac:dyDescent="0.25">
      <c r="A57">
        <v>61007</v>
      </c>
      <c r="B57" t="s">
        <v>59</v>
      </c>
      <c r="C57" t="s">
        <v>57</v>
      </c>
      <c r="D57" s="4">
        <v>1641296.93</v>
      </c>
      <c r="E57" s="4">
        <v>17114</v>
      </c>
      <c r="F57" s="4">
        <v>6721</v>
      </c>
      <c r="G57" s="4">
        <v>0</v>
      </c>
      <c r="H57" s="4">
        <f t="shared" si="0"/>
        <v>1665131.93</v>
      </c>
    </row>
    <row r="58" spans="1:8" x14ac:dyDescent="0.25">
      <c r="A58">
        <v>61008</v>
      </c>
      <c r="B58" t="s">
        <v>60</v>
      </c>
      <c r="C58" t="s">
        <v>57</v>
      </c>
      <c r="D58" s="4">
        <v>2205351.2799999998</v>
      </c>
      <c r="E58" s="4">
        <v>0</v>
      </c>
      <c r="F58" s="4">
        <v>5999</v>
      </c>
      <c r="G58" s="4">
        <v>0</v>
      </c>
      <c r="H58" s="4">
        <f t="shared" si="0"/>
        <v>2211350.2799999998</v>
      </c>
    </row>
    <row r="59" spans="1:8" x14ac:dyDescent="0.25">
      <c r="A59">
        <v>61012</v>
      </c>
      <c r="B59" t="s">
        <v>61</v>
      </c>
      <c r="C59" t="s">
        <v>57</v>
      </c>
      <c r="D59" s="4">
        <v>3775470.79</v>
      </c>
      <c r="E59" s="4">
        <v>0</v>
      </c>
      <c r="F59" s="4">
        <v>12489</v>
      </c>
      <c r="G59" s="4">
        <v>0</v>
      </c>
      <c r="H59" s="4">
        <f t="shared" si="0"/>
        <v>3787959.79</v>
      </c>
    </row>
    <row r="60" spans="1:8" x14ac:dyDescent="0.25">
      <c r="A60">
        <v>61013</v>
      </c>
      <c r="B60" t="s">
        <v>62</v>
      </c>
      <c r="C60" t="s">
        <v>57</v>
      </c>
      <c r="D60" s="4">
        <v>2818118.79</v>
      </c>
      <c r="E60" s="4">
        <v>71036</v>
      </c>
      <c r="F60" s="4">
        <v>10930</v>
      </c>
      <c r="G60" s="4">
        <v>0</v>
      </c>
      <c r="H60" s="4">
        <f t="shared" si="0"/>
        <v>2900084.79</v>
      </c>
    </row>
    <row r="61" spans="1:8" x14ac:dyDescent="0.25">
      <c r="A61">
        <v>61016</v>
      </c>
      <c r="B61" t="s">
        <v>63</v>
      </c>
      <c r="C61" t="s">
        <v>57</v>
      </c>
      <c r="D61" s="4">
        <v>2439981.34</v>
      </c>
      <c r="E61" s="4">
        <v>67735</v>
      </c>
      <c r="F61" s="4">
        <v>9559</v>
      </c>
      <c r="G61" s="4">
        <v>0</v>
      </c>
      <c r="H61" s="4">
        <f t="shared" si="0"/>
        <v>2517275.34</v>
      </c>
    </row>
    <row r="62" spans="1:8" x14ac:dyDescent="0.25">
      <c r="A62">
        <v>61017</v>
      </c>
      <c r="B62" t="s">
        <v>64</v>
      </c>
      <c r="C62" t="s">
        <v>57</v>
      </c>
      <c r="D62" s="4">
        <v>1708341.17</v>
      </c>
      <c r="E62" s="4">
        <v>37179</v>
      </c>
      <c r="F62" s="4">
        <v>7255</v>
      </c>
      <c r="G62" s="4">
        <v>0</v>
      </c>
      <c r="H62" s="4">
        <f t="shared" si="0"/>
        <v>1752775.17</v>
      </c>
    </row>
    <row r="63" spans="1:8" x14ac:dyDescent="0.25">
      <c r="A63">
        <v>61019</v>
      </c>
      <c r="B63" t="s">
        <v>65</v>
      </c>
      <c r="C63" t="s">
        <v>57</v>
      </c>
      <c r="D63" s="4">
        <v>2194870.67</v>
      </c>
      <c r="E63" s="4">
        <v>0</v>
      </c>
      <c r="F63" s="4">
        <v>5850</v>
      </c>
      <c r="G63" s="4">
        <v>0</v>
      </c>
      <c r="H63" s="4">
        <f t="shared" si="0"/>
        <v>2200720.67</v>
      </c>
    </row>
    <row r="64" spans="1:8" x14ac:dyDescent="0.25">
      <c r="A64">
        <v>61020</v>
      </c>
      <c r="B64" t="s">
        <v>66</v>
      </c>
      <c r="C64" t="s">
        <v>57</v>
      </c>
      <c r="D64" s="4">
        <v>1973068.26</v>
      </c>
      <c r="E64" s="4">
        <v>0</v>
      </c>
      <c r="F64" s="4">
        <v>6514</v>
      </c>
      <c r="G64" s="4">
        <v>0</v>
      </c>
      <c r="H64" s="4">
        <f t="shared" si="0"/>
        <v>1979582.26</v>
      </c>
    </row>
    <row r="65" spans="1:8" x14ac:dyDescent="0.25">
      <c r="A65">
        <v>61021</v>
      </c>
      <c r="B65" t="s">
        <v>67</v>
      </c>
      <c r="C65" t="s">
        <v>57</v>
      </c>
      <c r="D65" s="4">
        <v>4967986.37</v>
      </c>
      <c r="E65" s="4">
        <v>0</v>
      </c>
      <c r="F65" s="4">
        <v>10603</v>
      </c>
      <c r="G65" s="4">
        <v>0</v>
      </c>
      <c r="H65" s="4">
        <f t="shared" si="0"/>
        <v>4978589.37</v>
      </c>
    </row>
    <row r="66" spans="1:8" x14ac:dyDescent="0.25">
      <c r="A66">
        <v>61024</v>
      </c>
      <c r="B66" t="s">
        <v>68</v>
      </c>
      <c r="C66" t="s">
        <v>57</v>
      </c>
      <c r="D66" s="4">
        <v>2403848.71</v>
      </c>
      <c r="E66" s="4">
        <v>163389</v>
      </c>
      <c r="F66" s="4">
        <v>9834</v>
      </c>
      <c r="G66" s="4">
        <v>0</v>
      </c>
      <c r="H66" s="4">
        <f t="shared" si="0"/>
        <v>2577071.71</v>
      </c>
    </row>
    <row r="67" spans="1:8" x14ac:dyDescent="0.25">
      <c r="A67">
        <v>61027</v>
      </c>
      <c r="B67" t="s">
        <v>69</v>
      </c>
      <c r="C67" t="s">
        <v>57</v>
      </c>
      <c r="D67" s="4">
        <v>2057482.63</v>
      </c>
      <c r="E67" s="4">
        <v>0</v>
      </c>
      <c r="F67" s="4">
        <v>7221</v>
      </c>
      <c r="G67" s="4">
        <v>0</v>
      </c>
      <c r="H67" s="4">
        <f t="shared" si="0"/>
        <v>2064703.63</v>
      </c>
    </row>
    <row r="68" spans="1:8" x14ac:dyDescent="0.25">
      <c r="A68">
        <v>61030</v>
      </c>
      <c r="B68" t="s">
        <v>70</v>
      </c>
      <c r="C68" t="s">
        <v>57</v>
      </c>
      <c r="D68" s="4">
        <v>1963668.78</v>
      </c>
      <c r="E68" s="4">
        <v>82592</v>
      </c>
      <c r="F68" s="4">
        <v>8256</v>
      </c>
      <c r="G68" s="4">
        <v>0</v>
      </c>
      <c r="H68" s="4">
        <f t="shared" si="0"/>
        <v>2054516.78</v>
      </c>
    </row>
    <row r="69" spans="1:8" x14ac:dyDescent="0.25">
      <c r="A69">
        <v>61032</v>
      </c>
      <c r="B69" t="s">
        <v>71</v>
      </c>
      <c r="C69" t="s">
        <v>57</v>
      </c>
      <c r="D69" s="4">
        <v>2362505.09</v>
      </c>
      <c r="E69" s="4">
        <v>80124</v>
      </c>
      <c r="F69" s="4">
        <v>9632</v>
      </c>
      <c r="G69" s="4">
        <v>0</v>
      </c>
      <c r="H69" s="4">
        <f t="shared" ref="H69:H132" si="1">SUM(D69:G69)</f>
        <v>2452261.09</v>
      </c>
    </row>
    <row r="70" spans="1:8" x14ac:dyDescent="0.25">
      <c r="A70">
        <v>61033</v>
      </c>
      <c r="B70" t="s">
        <v>72</v>
      </c>
      <c r="C70" t="s">
        <v>57</v>
      </c>
      <c r="D70" s="4">
        <v>2747224.36</v>
      </c>
      <c r="E70" s="4">
        <v>0</v>
      </c>
      <c r="F70" s="4">
        <v>11277</v>
      </c>
      <c r="G70" s="4">
        <v>0</v>
      </c>
      <c r="H70" s="4">
        <f t="shared" si="1"/>
        <v>2758501.36</v>
      </c>
    </row>
    <row r="71" spans="1:8" x14ac:dyDescent="0.25">
      <c r="A71">
        <v>61043</v>
      </c>
      <c r="B71" t="s">
        <v>73</v>
      </c>
      <c r="C71" t="s">
        <v>57</v>
      </c>
      <c r="D71" s="4">
        <v>4942029.5999999996</v>
      </c>
      <c r="E71" s="4">
        <v>0</v>
      </c>
      <c r="F71" s="4">
        <v>16487</v>
      </c>
      <c r="G71" s="4">
        <v>0</v>
      </c>
      <c r="H71" s="4">
        <f t="shared" si="1"/>
        <v>4958516.5999999996</v>
      </c>
    </row>
    <row r="72" spans="1:8" x14ac:dyDescent="0.25">
      <c r="A72">
        <v>61045</v>
      </c>
      <c r="B72" t="s">
        <v>74</v>
      </c>
      <c r="C72" t="s">
        <v>57</v>
      </c>
      <c r="D72" s="4">
        <v>7929366.54</v>
      </c>
      <c r="E72" s="4">
        <v>0</v>
      </c>
      <c r="F72" s="4">
        <v>30473</v>
      </c>
      <c r="G72" s="4">
        <v>0</v>
      </c>
      <c r="H72" s="4">
        <f t="shared" si="1"/>
        <v>7959839.54</v>
      </c>
    </row>
    <row r="73" spans="1:8" x14ac:dyDescent="0.25">
      <c r="A73">
        <v>61049</v>
      </c>
      <c r="B73" t="s">
        <v>75</v>
      </c>
      <c r="C73" t="s">
        <v>57</v>
      </c>
      <c r="D73" s="4">
        <v>3496035.77</v>
      </c>
      <c r="E73" s="4">
        <v>84656</v>
      </c>
      <c r="F73" s="4">
        <v>12013</v>
      </c>
      <c r="G73" s="4">
        <v>0</v>
      </c>
      <c r="H73" s="4">
        <f t="shared" si="1"/>
        <v>3592704.77</v>
      </c>
    </row>
    <row r="74" spans="1:8" x14ac:dyDescent="0.25">
      <c r="A74">
        <v>61050</v>
      </c>
      <c r="B74" t="s">
        <v>76</v>
      </c>
      <c r="C74" t="s">
        <v>57</v>
      </c>
      <c r="D74" s="4">
        <v>4295525.84</v>
      </c>
      <c r="E74" s="4">
        <v>117915</v>
      </c>
      <c r="F74" s="4">
        <v>15467</v>
      </c>
      <c r="G74" s="4">
        <v>0</v>
      </c>
      <c r="H74" s="4">
        <f t="shared" si="1"/>
        <v>4428907.84</v>
      </c>
    </row>
    <row r="75" spans="1:8" x14ac:dyDescent="0.25">
      <c r="A75">
        <v>61051</v>
      </c>
      <c r="B75" t="s">
        <v>77</v>
      </c>
      <c r="C75" t="s">
        <v>57</v>
      </c>
      <c r="D75" s="4">
        <v>3999865.61</v>
      </c>
      <c r="E75" s="4">
        <v>65309</v>
      </c>
      <c r="F75" s="4">
        <v>13379</v>
      </c>
      <c r="G75" s="4">
        <v>0</v>
      </c>
      <c r="H75" s="4">
        <f t="shared" si="1"/>
        <v>4078553.61</v>
      </c>
    </row>
    <row r="76" spans="1:8" x14ac:dyDescent="0.25">
      <c r="A76">
        <v>61052</v>
      </c>
      <c r="B76" t="s">
        <v>78</v>
      </c>
      <c r="C76" t="s">
        <v>57</v>
      </c>
      <c r="D76" s="4">
        <v>3330536.03</v>
      </c>
      <c r="E76" s="4">
        <v>66371</v>
      </c>
      <c r="F76" s="4">
        <v>13596</v>
      </c>
      <c r="G76" s="4">
        <v>0</v>
      </c>
      <c r="H76" s="4">
        <f t="shared" si="1"/>
        <v>3410503.03</v>
      </c>
    </row>
    <row r="77" spans="1:8" x14ac:dyDescent="0.25">
      <c r="A77">
        <v>61053</v>
      </c>
      <c r="B77" t="s">
        <v>57</v>
      </c>
      <c r="C77" t="s">
        <v>57</v>
      </c>
      <c r="D77" s="4">
        <v>20811548.43</v>
      </c>
      <c r="E77" s="4">
        <v>0</v>
      </c>
      <c r="F77" s="4">
        <v>62039</v>
      </c>
      <c r="G77" s="4">
        <v>30610</v>
      </c>
      <c r="H77" s="4">
        <f t="shared" si="1"/>
        <v>20904197.43</v>
      </c>
    </row>
    <row r="78" spans="1:8" x14ac:dyDescent="0.25">
      <c r="A78">
        <v>61054</v>
      </c>
      <c r="B78" t="s">
        <v>79</v>
      </c>
      <c r="C78" t="s">
        <v>57</v>
      </c>
      <c r="D78" s="4">
        <v>4367933.8099999996</v>
      </c>
      <c r="E78" s="4">
        <v>226641</v>
      </c>
      <c r="F78" s="4">
        <v>17473</v>
      </c>
      <c r="G78" s="4">
        <v>0</v>
      </c>
      <c r="H78" s="4">
        <f t="shared" si="1"/>
        <v>4612047.8099999996</v>
      </c>
    </row>
    <row r="79" spans="1:8" x14ac:dyDescent="0.25">
      <c r="A79">
        <v>61055</v>
      </c>
      <c r="B79" t="s">
        <v>80</v>
      </c>
      <c r="C79" t="s">
        <v>57</v>
      </c>
      <c r="D79" s="4">
        <v>1850582.89</v>
      </c>
      <c r="E79" s="4">
        <v>0</v>
      </c>
      <c r="F79" s="4">
        <v>7606</v>
      </c>
      <c r="G79" s="4">
        <v>0</v>
      </c>
      <c r="H79" s="4">
        <f t="shared" si="1"/>
        <v>1858188.89</v>
      </c>
    </row>
    <row r="80" spans="1:8" x14ac:dyDescent="0.25">
      <c r="A80">
        <v>61057</v>
      </c>
      <c r="B80" t="s">
        <v>81</v>
      </c>
      <c r="C80" t="s">
        <v>57</v>
      </c>
      <c r="D80" s="4">
        <v>3497208.51</v>
      </c>
      <c r="E80" s="4">
        <v>0</v>
      </c>
      <c r="F80" s="4">
        <v>11041</v>
      </c>
      <c r="G80" s="4">
        <v>0</v>
      </c>
      <c r="H80" s="4">
        <f t="shared" si="1"/>
        <v>3508249.51</v>
      </c>
    </row>
    <row r="81" spans="1:8" x14ac:dyDescent="0.25">
      <c r="A81">
        <v>61059</v>
      </c>
      <c r="B81" t="s">
        <v>82</v>
      </c>
      <c r="C81" t="s">
        <v>57</v>
      </c>
      <c r="D81" s="4">
        <v>7561281.25</v>
      </c>
      <c r="E81" s="4">
        <v>0</v>
      </c>
      <c r="F81" s="4">
        <v>26581</v>
      </c>
      <c r="G81" s="4">
        <v>0</v>
      </c>
      <c r="H81" s="4">
        <f t="shared" si="1"/>
        <v>7587862.25</v>
      </c>
    </row>
    <row r="82" spans="1:8" x14ac:dyDescent="0.25">
      <c r="A82">
        <v>61060</v>
      </c>
      <c r="B82" t="s">
        <v>83</v>
      </c>
      <c r="C82" t="s">
        <v>57</v>
      </c>
      <c r="D82" s="4">
        <v>5568121.7199999997</v>
      </c>
      <c r="E82" s="4">
        <v>0</v>
      </c>
      <c r="F82" s="4">
        <v>21072</v>
      </c>
      <c r="G82" s="4">
        <v>0</v>
      </c>
      <c r="H82" s="4">
        <f t="shared" si="1"/>
        <v>5589193.7199999997</v>
      </c>
    </row>
    <row r="83" spans="1:8" x14ac:dyDescent="0.25">
      <c r="A83">
        <v>61061</v>
      </c>
      <c r="B83" t="s">
        <v>84</v>
      </c>
      <c r="C83" t="s">
        <v>57</v>
      </c>
      <c r="D83" s="4">
        <v>8708136.6500000004</v>
      </c>
      <c r="E83" s="4">
        <v>0</v>
      </c>
      <c r="F83" s="4">
        <v>30569</v>
      </c>
      <c r="G83" s="4">
        <v>0</v>
      </c>
      <c r="H83" s="4">
        <f t="shared" si="1"/>
        <v>8738705.6500000004</v>
      </c>
    </row>
    <row r="84" spans="1:8" x14ac:dyDescent="0.25">
      <c r="A84">
        <v>61101</v>
      </c>
      <c r="B84" t="s">
        <v>85</v>
      </c>
      <c r="C84" t="s">
        <v>86</v>
      </c>
      <c r="D84" s="4">
        <v>5097376.95</v>
      </c>
      <c r="E84" s="4">
        <v>383578</v>
      </c>
      <c r="F84" s="4">
        <v>18108</v>
      </c>
      <c r="G84" s="4">
        <v>0</v>
      </c>
      <c r="H84" s="4">
        <f t="shared" si="1"/>
        <v>5499062.9500000002</v>
      </c>
    </row>
    <row r="85" spans="1:8" x14ac:dyDescent="0.25">
      <c r="A85">
        <v>61105</v>
      </c>
      <c r="B85" t="s">
        <v>87</v>
      </c>
      <c r="C85" t="s">
        <v>86</v>
      </c>
      <c r="D85" s="4">
        <v>1349999.5</v>
      </c>
      <c r="E85" s="4">
        <v>33247</v>
      </c>
      <c r="F85" s="4">
        <v>4638</v>
      </c>
      <c r="G85" s="4">
        <v>0</v>
      </c>
      <c r="H85" s="4">
        <f t="shared" si="1"/>
        <v>1387884.5</v>
      </c>
    </row>
    <row r="86" spans="1:8" x14ac:dyDescent="0.25">
      <c r="A86">
        <v>61106</v>
      </c>
      <c r="B86" t="s">
        <v>88</v>
      </c>
      <c r="C86" t="s">
        <v>86</v>
      </c>
      <c r="D86" s="4">
        <v>2101531</v>
      </c>
      <c r="E86" s="4">
        <v>52044</v>
      </c>
      <c r="F86" s="4">
        <v>7606</v>
      </c>
      <c r="G86" s="4">
        <v>0</v>
      </c>
      <c r="H86" s="4">
        <f t="shared" si="1"/>
        <v>2161181</v>
      </c>
    </row>
    <row r="87" spans="1:8" x14ac:dyDescent="0.25">
      <c r="A87">
        <v>61107</v>
      </c>
      <c r="B87" t="s">
        <v>89</v>
      </c>
      <c r="C87" t="s">
        <v>86</v>
      </c>
      <c r="D87" s="4">
        <v>1640885.96</v>
      </c>
      <c r="E87" s="4">
        <v>0</v>
      </c>
      <c r="F87" s="4">
        <v>6384</v>
      </c>
      <c r="G87" s="4">
        <v>0</v>
      </c>
      <c r="H87" s="4">
        <f t="shared" si="1"/>
        <v>1647269.96</v>
      </c>
    </row>
    <row r="88" spans="1:8" x14ac:dyDescent="0.25">
      <c r="A88">
        <v>61108</v>
      </c>
      <c r="B88" t="s">
        <v>86</v>
      </c>
      <c r="C88" t="s">
        <v>86</v>
      </c>
      <c r="D88" s="4">
        <v>52287624.020000003</v>
      </c>
      <c r="E88" s="4">
        <v>0</v>
      </c>
      <c r="F88" s="4">
        <v>144925</v>
      </c>
      <c r="G88" s="4">
        <v>0</v>
      </c>
      <c r="H88" s="4">
        <f t="shared" si="1"/>
        <v>52432549.020000003</v>
      </c>
    </row>
    <row r="89" spans="1:8" x14ac:dyDescent="0.25">
      <c r="A89">
        <v>61109</v>
      </c>
      <c r="B89" t="s">
        <v>90</v>
      </c>
      <c r="C89" t="s">
        <v>86</v>
      </c>
      <c r="D89" s="4">
        <v>2152074.23</v>
      </c>
      <c r="E89" s="4">
        <v>114485</v>
      </c>
      <c r="F89" s="4">
        <v>8260</v>
      </c>
      <c r="G89" s="4">
        <v>0</v>
      </c>
      <c r="H89" s="4">
        <f t="shared" si="1"/>
        <v>2274819.23</v>
      </c>
    </row>
    <row r="90" spans="1:8" x14ac:dyDescent="0.25">
      <c r="A90">
        <v>61110</v>
      </c>
      <c r="B90" t="s">
        <v>91</v>
      </c>
      <c r="C90" t="s">
        <v>86</v>
      </c>
      <c r="D90" s="4">
        <v>4182922.55</v>
      </c>
      <c r="E90" s="4">
        <v>38821</v>
      </c>
      <c r="F90" s="4">
        <v>11339</v>
      </c>
      <c r="G90" s="4">
        <v>0</v>
      </c>
      <c r="H90" s="4">
        <f t="shared" si="1"/>
        <v>4233082.55</v>
      </c>
    </row>
    <row r="91" spans="1:8" x14ac:dyDescent="0.25">
      <c r="A91">
        <v>61111</v>
      </c>
      <c r="B91" t="s">
        <v>92</v>
      </c>
      <c r="C91" t="s">
        <v>86</v>
      </c>
      <c r="D91" s="4">
        <v>1821839.33</v>
      </c>
      <c r="E91" s="4">
        <v>10140</v>
      </c>
      <c r="F91" s="4">
        <v>7698</v>
      </c>
      <c r="G91" s="4">
        <v>0</v>
      </c>
      <c r="H91" s="4">
        <f t="shared" si="1"/>
        <v>1839677.33</v>
      </c>
    </row>
    <row r="92" spans="1:8" x14ac:dyDescent="0.25">
      <c r="A92">
        <v>61112</v>
      </c>
      <c r="B92" t="s">
        <v>93</v>
      </c>
      <c r="C92" t="s">
        <v>86</v>
      </c>
      <c r="D92" s="4">
        <v>584138.52</v>
      </c>
      <c r="E92" s="4">
        <v>68658</v>
      </c>
      <c r="F92" s="4">
        <v>2454</v>
      </c>
      <c r="G92" s="4">
        <v>0</v>
      </c>
      <c r="H92" s="4">
        <f t="shared" si="1"/>
        <v>655250.52</v>
      </c>
    </row>
    <row r="93" spans="1:8" x14ac:dyDescent="0.25">
      <c r="A93">
        <v>61113</v>
      </c>
      <c r="B93" t="s">
        <v>94</v>
      </c>
      <c r="C93" t="s">
        <v>86</v>
      </c>
      <c r="D93" s="4">
        <v>4001803.11</v>
      </c>
      <c r="E93" s="4">
        <v>56423</v>
      </c>
      <c r="F93" s="4">
        <v>14664</v>
      </c>
      <c r="G93" s="4">
        <v>0</v>
      </c>
      <c r="H93" s="4">
        <f t="shared" si="1"/>
        <v>4072890.11</v>
      </c>
    </row>
    <row r="94" spans="1:8" x14ac:dyDescent="0.25">
      <c r="A94">
        <v>61114</v>
      </c>
      <c r="B94" t="s">
        <v>95</v>
      </c>
      <c r="C94" t="s">
        <v>86</v>
      </c>
      <c r="D94" s="4">
        <v>3722499.02</v>
      </c>
      <c r="E94" s="4">
        <v>0</v>
      </c>
      <c r="F94" s="4">
        <v>11248</v>
      </c>
      <c r="G94" s="4">
        <v>0</v>
      </c>
      <c r="H94" s="4">
        <f t="shared" si="1"/>
        <v>3733747.02</v>
      </c>
    </row>
    <row r="95" spans="1:8" x14ac:dyDescent="0.25">
      <c r="A95">
        <v>61115</v>
      </c>
      <c r="B95" t="s">
        <v>96</v>
      </c>
      <c r="C95" t="s">
        <v>86</v>
      </c>
      <c r="D95" s="4">
        <v>2266856.7400000002</v>
      </c>
      <c r="E95" s="4">
        <v>77447</v>
      </c>
      <c r="F95" s="4">
        <v>9131</v>
      </c>
      <c r="G95" s="4">
        <v>0</v>
      </c>
      <c r="H95" s="4">
        <f t="shared" si="1"/>
        <v>2353434.7400000002</v>
      </c>
    </row>
    <row r="96" spans="1:8" x14ac:dyDescent="0.25">
      <c r="A96">
        <v>61116</v>
      </c>
      <c r="B96" t="s">
        <v>97</v>
      </c>
      <c r="C96" t="s">
        <v>86</v>
      </c>
      <c r="D96" s="4">
        <v>2797893.99</v>
      </c>
      <c r="E96" s="4">
        <v>0</v>
      </c>
      <c r="F96" s="4">
        <v>6774</v>
      </c>
      <c r="G96" s="4">
        <v>0</v>
      </c>
      <c r="H96" s="4">
        <f t="shared" si="1"/>
        <v>2804667.99</v>
      </c>
    </row>
    <row r="97" spans="1:8" x14ac:dyDescent="0.25">
      <c r="A97">
        <v>61118</v>
      </c>
      <c r="B97" t="s">
        <v>98</v>
      </c>
      <c r="C97" t="s">
        <v>86</v>
      </c>
      <c r="D97" s="4">
        <v>1256309.6399999999</v>
      </c>
      <c r="E97" s="4">
        <v>53466</v>
      </c>
      <c r="F97" s="4">
        <v>4700</v>
      </c>
      <c r="G97" s="4">
        <v>0</v>
      </c>
      <c r="H97" s="4">
        <f t="shared" si="1"/>
        <v>1314475.6399999999</v>
      </c>
    </row>
    <row r="98" spans="1:8" x14ac:dyDescent="0.25">
      <c r="A98">
        <v>61119</v>
      </c>
      <c r="B98" t="s">
        <v>99</v>
      </c>
      <c r="C98" t="s">
        <v>86</v>
      </c>
      <c r="D98" s="4">
        <v>699344.7</v>
      </c>
      <c r="E98" s="4">
        <v>39978</v>
      </c>
      <c r="F98" s="4">
        <v>2627</v>
      </c>
      <c r="G98" s="4">
        <v>0</v>
      </c>
      <c r="H98" s="4">
        <f t="shared" si="1"/>
        <v>741949.7</v>
      </c>
    </row>
    <row r="99" spans="1:8" x14ac:dyDescent="0.25">
      <c r="A99">
        <v>61120</v>
      </c>
      <c r="B99" t="s">
        <v>100</v>
      </c>
      <c r="C99" t="s">
        <v>86</v>
      </c>
      <c r="D99" s="4">
        <v>14923127.99</v>
      </c>
      <c r="E99" s="4">
        <v>436477</v>
      </c>
      <c r="F99" s="4">
        <v>54812</v>
      </c>
      <c r="G99" s="4">
        <v>113436</v>
      </c>
      <c r="H99" s="4">
        <f t="shared" si="1"/>
        <v>15527852.99</v>
      </c>
    </row>
    <row r="100" spans="1:8" x14ac:dyDescent="0.25">
      <c r="A100">
        <v>61203</v>
      </c>
      <c r="B100" t="s">
        <v>101</v>
      </c>
      <c r="C100" t="s">
        <v>102</v>
      </c>
      <c r="D100" s="4">
        <v>3408411.97</v>
      </c>
      <c r="E100" s="4">
        <v>62765</v>
      </c>
      <c r="F100" s="4">
        <v>13004</v>
      </c>
      <c r="G100" s="4">
        <v>0</v>
      </c>
      <c r="H100" s="4">
        <f t="shared" si="1"/>
        <v>3484180.97</v>
      </c>
    </row>
    <row r="101" spans="1:8" x14ac:dyDescent="0.25">
      <c r="A101">
        <v>61204</v>
      </c>
      <c r="B101" t="s">
        <v>103</v>
      </c>
      <c r="C101" t="s">
        <v>102</v>
      </c>
      <c r="D101" s="4">
        <v>3154753.21</v>
      </c>
      <c r="E101" s="4">
        <v>0</v>
      </c>
      <c r="F101" s="4">
        <v>8992</v>
      </c>
      <c r="G101" s="4">
        <v>0</v>
      </c>
      <c r="H101" s="4">
        <f t="shared" si="1"/>
        <v>3163745.21</v>
      </c>
    </row>
    <row r="102" spans="1:8" x14ac:dyDescent="0.25">
      <c r="A102">
        <v>61205</v>
      </c>
      <c r="B102" t="s">
        <v>104</v>
      </c>
      <c r="C102" t="s">
        <v>102</v>
      </c>
      <c r="D102" s="4">
        <v>1956792.01</v>
      </c>
      <c r="E102" s="4">
        <v>0</v>
      </c>
      <c r="F102" s="4">
        <v>3906</v>
      </c>
      <c r="G102" s="4">
        <v>0</v>
      </c>
      <c r="H102" s="4">
        <f t="shared" si="1"/>
        <v>1960698.01</v>
      </c>
    </row>
    <row r="103" spans="1:8" x14ac:dyDescent="0.25">
      <c r="A103">
        <v>61206</v>
      </c>
      <c r="B103" t="s">
        <v>105</v>
      </c>
      <c r="C103" t="s">
        <v>102</v>
      </c>
      <c r="D103" s="4">
        <v>1527316.86</v>
      </c>
      <c r="E103" s="4">
        <v>28364</v>
      </c>
      <c r="F103" s="4">
        <v>5932</v>
      </c>
      <c r="G103" s="4">
        <v>0</v>
      </c>
      <c r="H103" s="4">
        <f t="shared" si="1"/>
        <v>1561612.86</v>
      </c>
    </row>
    <row r="104" spans="1:8" x14ac:dyDescent="0.25">
      <c r="A104">
        <v>61207</v>
      </c>
      <c r="B104" t="s">
        <v>106</v>
      </c>
      <c r="C104" t="s">
        <v>102</v>
      </c>
      <c r="D104" s="4">
        <v>7449156.9199999999</v>
      </c>
      <c r="E104" s="4">
        <v>0</v>
      </c>
      <c r="F104" s="4">
        <v>23670</v>
      </c>
      <c r="G104" s="4">
        <v>0</v>
      </c>
      <c r="H104" s="4">
        <f t="shared" si="1"/>
        <v>7472826.9199999999</v>
      </c>
    </row>
    <row r="105" spans="1:8" x14ac:dyDescent="0.25">
      <c r="A105">
        <v>61213</v>
      </c>
      <c r="B105" t="s">
        <v>107</v>
      </c>
      <c r="C105" t="s">
        <v>102</v>
      </c>
      <c r="D105" s="4">
        <v>4728378.25</v>
      </c>
      <c r="E105" s="4">
        <v>0</v>
      </c>
      <c r="F105" s="4">
        <v>14972</v>
      </c>
      <c r="G105" s="4">
        <v>0</v>
      </c>
      <c r="H105" s="4">
        <f t="shared" si="1"/>
        <v>4743350.25</v>
      </c>
    </row>
    <row r="106" spans="1:8" x14ac:dyDescent="0.25">
      <c r="A106">
        <v>61215</v>
      </c>
      <c r="B106" t="s">
        <v>108</v>
      </c>
      <c r="C106" t="s">
        <v>102</v>
      </c>
      <c r="D106" s="4">
        <v>1892746.69</v>
      </c>
      <c r="E106" s="4">
        <v>39588</v>
      </c>
      <c r="F106" s="4">
        <v>5643</v>
      </c>
      <c r="G106" s="4">
        <v>0</v>
      </c>
      <c r="H106" s="4">
        <f t="shared" si="1"/>
        <v>1937977.69</v>
      </c>
    </row>
    <row r="107" spans="1:8" x14ac:dyDescent="0.25">
      <c r="A107">
        <v>61217</v>
      </c>
      <c r="B107" t="s">
        <v>109</v>
      </c>
      <c r="C107" t="s">
        <v>102</v>
      </c>
      <c r="D107" s="4">
        <v>4248077</v>
      </c>
      <c r="E107" s="4">
        <v>0</v>
      </c>
      <c r="F107" s="4">
        <v>11811</v>
      </c>
      <c r="G107" s="4">
        <v>0</v>
      </c>
      <c r="H107" s="4">
        <f t="shared" si="1"/>
        <v>4259888</v>
      </c>
    </row>
    <row r="108" spans="1:8" x14ac:dyDescent="0.25">
      <c r="A108">
        <v>61222</v>
      </c>
      <c r="B108" t="s">
        <v>110</v>
      </c>
      <c r="C108" t="s">
        <v>102</v>
      </c>
      <c r="D108" s="4">
        <v>2101928.2599999998</v>
      </c>
      <c r="E108" s="4">
        <v>45618</v>
      </c>
      <c r="F108" s="4">
        <v>8236</v>
      </c>
      <c r="G108" s="4">
        <v>0</v>
      </c>
      <c r="H108" s="4">
        <f t="shared" si="1"/>
        <v>2155782.2599999998</v>
      </c>
    </row>
    <row r="109" spans="1:8" x14ac:dyDescent="0.25">
      <c r="A109">
        <v>61236</v>
      </c>
      <c r="B109" t="s">
        <v>111</v>
      </c>
      <c r="C109" t="s">
        <v>102</v>
      </c>
      <c r="D109" s="4">
        <v>4788789</v>
      </c>
      <c r="E109" s="4">
        <v>0</v>
      </c>
      <c r="F109" s="4">
        <v>13456</v>
      </c>
      <c r="G109" s="4">
        <v>0</v>
      </c>
      <c r="H109" s="4">
        <f t="shared" si="1"/>
        <v>4802245</v>
      </c>
    </row>
    <row r="110" spans="1:8" x14ac:dyDescent="0.25">
      <c r="A110">
        <v>61243</v>
      </c>
      <c r="B110" t="s">
        <v>112</v>
      </c>
      <c r="C110" t="s">
        <v>102</v>
      </c>
      <c r="D110" s="4">
        <v>1851036.32</v>
      </c>
      <c r="E110" s="4">
        <v>108460</v>
      </c>
      <c r="F110" s="4">
        <v>7404</v>
      </c>
      <c r="G110" s="4">
        <v>0</v>
      </c>
      <c r="H110" s="4">
        <f t="shared" si="1"/>
        <v>1966900.32</v>
      </c>
    </row>
    <row r="111" spans="1:8" x14ac:dyDescent="0.25">
      <c r="A111">
        <v>61247</v>
      </c>
      <c r="B111" t="s">
        <v>113</v>
      </c>
      <c r="C111" t="s">
        <v>102</v>
      </c>
      <c r="D111" s="4">
        <v>4952154.34</v>
      </c>
      <c r="E111" s="4">
        <v>0</v>
      </c>
      <c r="F111" s="4">
        <v>16136</v>
      </c>
      <c r="G111" s="4">
        <v>0</v>
      </c>
      <c r="H111" s="4">
        <f t="shared" si="1"/>
        <v>4968290.34</v>
      </c>
    </row>
    <row r="112" spans="1:8" x14ac:dyDescent="0.25">
      <c r="A112">
        <v>61251</v>
      </c>
      <c r="B112" t="s">
        <v>114</v>
      </c>
      <c r="C112" t="s">
        <v>102</v>
      </c>
      <c r="D112" s="4">
        <v>686662.33</v>
      </c>
      <c r="E112" s="4">
        <v>18358</v>
      </c>
      <c r="F112" s="4">
        <v>2160</v>
      </c>
      <c r="G112" s="4">
        <v>0</v>
      </c>
      <c r="H112" s="4">
        <f t="shared" si="1"/>
        <v>707180.33</v>
      </c>
    </row>
    <row r="113" spans="1:8" x14ac:dyDescent="0.25">
      <c r="A113">
        <v>61252</v>
      </c>
      <c r="B113" t="s">
        <v>115</v>
      </c>
      <c r="C113" t="s">
        <v>102</v>
      </c>
      <c r="D113" s="4">
        <v>1484763.03</v>
      </c>
      <c r="E113" s="4">
        <v>0</v>
      </c>
      <c r="F113" s="4">
        <v>5576</v>
      </c>
      <c r="G113" s="4">
        <v>0</v>
      </c>
      <c r="H113" s="4">
        <f t="shared" si="1"/>
        <v>1490339.03</v>
      </c>
    </row>
    <row r="114" spans="1:8" x14ac:dyDescent="0.25">
      <c r="A114">
        <v>61253</v>
      </c>
      <c r="B114" t="s">
        <v>116</v>
      </c>
      <c r="C114" t="s">
        <v>102</v>
      </c>
      <c r="D114" s="4">
        <v>6593273.3499999996</v>
      </c>
      <c r="E114" s="4">
        <v>165546</v>
      </c>
      <c r="F114" s="4">
        <v>23867</v>
      </c>
      <c r="G114" s="4">
        <v>0</v>
      </c>
      <c r="H114" s="4">
        <f t="shared" si="1"/>
        <v>6782686.3499999996</v>
      </c>
    </row>
    <row r="115" spans="1:8" x14ac:dyDescent="0.25">
      <c r="A115">
        <v>61254</v>
      </c>
      <c r="B115" t="s">
        <v>117</v>
      </c>
      <c r="C115" t="s">
        <v>102</v>
      </c>
      <c r="D115" s="4">
        <v>1762275.19</v>
      </c>
      <c r="E115" s="4">
        <v>0</v>
      </c>
      <c r="F115" s="4">
        <v>6365</v>
      </c>
      <c r="G115" s="4">
        <v>0</v>
      </c>
      <c r="H115" s="4">
        <f t="shared" si="1"/>
        <v>1768640.19</v>
      </c>
    </row>
    <row r="116" spans="1:8" x14ac:dyDescent="0.25">
      <c r="A116">
        <v>61255</v>
      </c>
      <c r="B116" t="s">
        <v>118</v>
      </c>
      <c r="C116" t="s">
        <v>102</v>
      </c>
      <c r="D116" s="4">
        <v>7822327.9000000004</v>
      </c>
      <c r="E116" s="4">
        <v>0</v>
      </c>
      <c r="F116" s="4">
        <v>23694</v>
      </c>
      <c r="G116" s="4">
        <v>0</v>
      </c>
      <c r="H116" s="4">
        <f t="shared" si="1"/>
        <v>7846021.9000000004</v>
      </c>
    </row>
    <row r="117" spans="1:8" x14ac:dyDescent="0.25">
      <c r="A117">
        <v>61256</v>
      </c>
      <c r="B117" t="s">
        <v>119</v>
      </c>
      <c r="C117" t="s">
        <v>102</v>
      </c>
      <c r="D117" s="4">
        <v>1943274.75</v>
      </c>
      <c r="E117" s="4">
        <v>0</v>
      </c>
      <c r="F117" s="4">
        <v>6235</v>
      </c>
      <c r="G117" s="4">
        <v>0</v>
      </c>
      <c r="H117" s="4">
        <f t="shared" si="1"/>
        <v>1949509.75</v>
      </c>
    </row>
    <row r="118" spans="1:8" x14ac:dyDescent="0.25">
      <c r="A118">
        <v>61257</v>
      </c>
      <c r="B118" t="s">
        <v>120</v>
      </c>
      <c r="C118" t="s">
        <v>102</v>
      </c>
      <c r="D118" s="4">
        <v>5497920.0099999998</v>
      </c>
      <c r="E118" s="4">
        <v>79311</v>
      </c>
      <c r="F118" s="4">
        <v>19932</v>
      </c>
      <c r="G118" s="4">
        <v>0</v>
      </c>
      <c r="H118" s="4">
        <f t="shared" si="1"/>
        <v>5597163.0099999998</v>
      </c>
    </row>
    <row r="119" spans="1:8" x14ac:dyDescent="0.25">
      <c r="A119">
        <v>61258</v>
      </c>
      <c r="B119" t="s">
        <v>121</v>
      </c>
      <c r="C119" t="s">
        <v>102</v>
      </c>
      <c r="D119" s="4">
        <v>3447489.79</v>
      </c>
      <c r="E119" s="4">
        <v>147893</v>
      </c>
      <c r="F119" s="4">
        <v>12711</v>
      </c>
      <c r="G119" s="4">
        <v>0</v>
      </c>
      <c r="H119" s="4">
        <f t="shared" si="1"/>
        <v>3608093.79</v>
      </c>
    </row>
    <row r="120" spans="1:8" x14ac:dyDescent="0.25">
      <c r="A120">
        <v>61259</v>
      </c>
      <c r="B120" t="s">
        <v>102</v>
      </c>
      <c r="C120" t="s">
        <v>102</v>
      </c>
      <c r="D120" s="4">
        <v>14444733.1</v>
      </c>
      <c r="E120" s="4">
        <v>0</v>
      </c>
      <c r="F120" s="4">
        <v>39556</v>
      </c>
      <c r="G120" s="4">
        <v>0</v>
      </c>
      <c r="H120" s="4">
        <f t="shared" si="1"/>
        <v>14484289.1</v>
      </c>
    </row>
    <row r="121" spans="1:8" x14ac:dyDescent="0.25">
      <c r="A121">
        <v>61260</v>
      </c>
      <c r="B121" t="s">
        <v>122</v>
      </c>
      <c r="C121" t="s">
        <v>102</v>
      </c>
      <c r="D121" s="4">
        <v>1796889.29</v>
      </c>
      <c r="E121" s="4">
        <v>0</v>
      </c>
      <c r="F121" s="4">
        <v>5778</v>
      </c>
      <c r="G121" s="4">
        <v>0</v>
      </c>
      <c r="H121" s="4">
        <f t="shared" si="1"/>
        <v>1802667.29</v>
      </c>
    </row>
    <row r="122" spans="1:8" x14ac:dyDescent="0.25">
      <c r="A122">
        <v>61261</v>
      </c>
      <c r="B122" t="s">
        <v>123</v>
      </c>
      <c r="C122" t="s">
        <v>102</v>
      </c>
      <c r="D122" s="4">
        <v>2479849.44</v>
      </c>
      <c r="E122" s="4">
        <v>56189</v>
      </c>
      <c r="F122" s="4">
        <v>9199</v>
      </c>
      <c r="G122" s="4">
        <v>0</v>
      </c>
      <c r="H122" s="4">
        <f t="shared" si="1"/>
        <v>2545237.44</v>
      </c>
    </row>
    <row r="123" spans="1:8" x14ac:dyDescent="0.25">
      <c r="A123">
        <v>61262</v>
      </c>
      <c r="B123" t="s">
        <v>124</v>
      </c>
      <c r="C123" t="s">
        <v>102</v>
      </c>
      <c r="D123" s="4">
        <v>2447009.0299999998</v>
      </c>
      <c r="E123" s="4">
        <v>83369</v>
      </c>
      <c r="F123" s="4">
        <v>9708</v>
      </c>
      <c r="G123" s="4">
        <v>0</v>
      </c>
      <c r="H123" s="4">
        <f t="shared" si="1"/>
        <v>2540086.0299999998</v>
      </c>
    </row>
    <row r="124" spans="1:8" x14ac:dyDescent="0.25">
      <c r="A124">
        <v>61263</v>
      </c>
      <c r="B124" t="s">
        <v>125</v>
      </c>
      <c r="C124" t="s">
        <v>102</v>
      </c>
      <c r="D124" s="4">
        <v>8335152.7699999996</v>
      </c>
      <c r="E124" s="4">
        <v>0</v>
      </c>
      <c r="F124" s="4">
        <v>24560</v>
      </c>
      <c r="G124" s="4">
        <v>0</v>
      </c>
      <c r="H124" s="4">
        <f t="shared" si="1"/>
        <v>8359712.7699999996</v>
      </c>
    </row>
    <row r="125" spans="1:8" x14ac:dyDescent="0.25">
      <c r="A125">
        <v>61264</v>
      </c>
      <c r="B125" t="s">
        <v>126</v>
      </c>
      <c r="C125" t="s">
        <v>102</v>
      </c>
      <c r="D125" s="4">
        <v>2663197.09</v>
      </c>
      <c r="E125" s="4">
        <v>34577</v>
      </c>
      <c r="F125" s="4">
        <v>8607</v>
      </c>
      <c r="G125" s="4">
        <v>0</v>
      </c>
      <c r="H125" s="4">
        <f t="shared" si="1"/>
        <v>2706381.09</v>
      </c>
    </row>
    <row r="126" spans="1:8" x14ac:dyDescent="0.25">
      <c r="A126">
        <v>61265</v>
      </c>
      <c r="B126" t="s">
        <v>127</v>
      </c>
      <c r="C126" t="s">
        <v>102</v>
      </c>
      <c r="D126" s="4">
        <v>13551169.08</v>
      </c>
      <c r="E126" s="4">
        <v>0</v>
      </c>
      <c r="F126" s="4">
        <v>31661</v>
      </c>
      <c r="G126" s="4">
        <v>0</v>
      </c>
      <c r="H126" s="4">
        <f t="shared" si="1"/>
        <v>13582830.08</v>
      </c>
    </row>
    <row r="127" spans="1:8" x14ac:dyDescent="0.25">
      <c r="A127">
        <v>61266</v>
      </c>
      <c r="B127" t="s">
        <v>128</v>
      </c>
      <c r="C127" t="s">
        <v>102</v>
      </c>
      <c r="D127" s="4">
        <v>1737141.24</v>
      </c>
      <c r="E127" s="4">
        <v>89154</v>
      </c>
      <c r="F127" s="4">
        <v>7115</v>
      </c>
      <c r="G127" s="4">
        <v>0</v>
      </c>
      <c r="H127" s="4">
        <f t="shared" si="1"/>
        <v>1833410.24</v>
      </c>
    </row>
    <row r="128" spans="1:8" x14ac:dyDescent="0.25">
      <c r="A128">
        <v>61267</v>
      </c>
      <c r="B128" t="s">
        <v>129</v>
      </c>
      <c r="C128" t="s">
        <v>102</v>
      </c>
      <c r="D128" s="4">
        <v>4506179.25</v>
      </c>
      <c r="E128" s="4">
        <v>0</v>
      </c>
      <c r="F128" s="4">
        <v>13471</v>
      </c>
      <c r="G128" s="4">
        <v>0</v>
      </c>
      <c r="H128" s="4">
        <f t="shared" si="1"/>
        <v>4519650.25</v>
      </c>
    </row>
    <row r="129" spans="1:8" x14ac:dyDescent="0.25">
      <c r="A129">
        <v>61410</v>
      </c>
      <c r="B129" t="s">
        <v>130</v>
      </c>
      <c r="C129" t="s">
        <v>131</v>
      </c>
      <c r="D129" s="4">
        <v>1020177.73</v>
      </c>
      <c r="E129" s="4">
        <v>25301</v>
      </c>
      <c r="F129" s="4">
        <v>4277</v>
      </c>
      <c r="G129" s="4">
        <v>0</v>
      </c>
      <c r="H129" s="4">
        <f t="shared" si="1"/>
        <v>1049755.73</v>
      </c>
    </row>
    <row r="130" spans="1:8" x14ac:dyDescent="0.25">
      <c r="A130">
        <v>61413</v>
      </c>
      <c r="B130" t="s">
        <v>132</v>
      </c>
      <c r="C130" t="s">
        <v>131</v>
      </c>
      <c r="D130" s="4">
        <v>818502.89</v>
      </c>
      <c r="E130" s="4">
        <v>0</v>
      </c>
      <c r="F130" s="4">
        <v>2920</v>
      </c>
      <c r="G130" s="4">
        <v>0</v>
      </c>
      <c r="H130" s="4">
        <f t="shared" si="1"/>
        <v>821422.89</v>
      </c>
    </row>
    <row r="131" spans="1:8" x14ac:dyDescent="0.25">
      <c r="A131">
        <v>61425</v>
      </c>
      <c r="B131" t="s">
        <v>133</v>
      </c>
      <c r="C131" t="s">
        <v>131</v>
      </c>
      <c r="D131" s="4">
        <v>2371390.25</v>
      </c>
      <c r="E131" s="4">
        <v>116920</v>
      </c>
      <c r="F131" s="4">
        <v>9737</v>
      </c>
      <c r="G131" s="4">
        <v>0</v>
      </c>
      <c r="H131" s="4">
        <f t="shared" si="1"/>
        <v>2498047.25</v>
      </c>
    </row>
    <row r="132" spans="1:8" x14ac:dyDescent="0.25">
      <c r="A132">
        <v>61428</v>
      </c>
      <c r="B132" t="s">
        <v>134</v>
      </c>
      <c r="C132" t="s">
        <v>131</v>
      </c>
      <c r="D132" s="4">
        <v>1031823.04</v>
      </c>
      <c r="E132" s="4">
        <v>80434</v>
      </c>
      <c r="F132" s="4">
        <v>4436</v>
      </c>
      <c r="G132" s="4">
        <v>0</v>
      </c>
      <c r="H132" s="4">
        <f t="shared" si="1"/>
        <v>1116693.04</v>
      </c>
    </row>
    <row r="133" spans="1:8" x14ac:dyDescent="0.25">
      <c r="A133">
        <v>61437</v>
      </c>
      <c r="B133" t="s">
        <v>135</v>
      </c>
      <c r="C133" t="s">
        <v>131</v>
      </c>
      <c r="D133" s="4">
        <v>1564573.06</v>
      </c>
      <c r="E133" s="4">
        <v>110893</v>
      </c>
      <c r="F133" s="4">
        <v>6658</v>
      </c>
      <c r="G133" s="4">
        <v>0</v>
      </c>
      <c r="H133" s="4">
        <f t="shared" ref="H133:H196" si="2">SUM(D133:G133)</f>
        <v>1682124.06</v>
      </c>
    </row>
    <row r="134" spans="1:8" x14ac:dyDescent="0.25">
      <c r="A134">
        <v>61438</v>
      </c>
      <c r="B134" t="s">
        <v>131</v>
      </c>
      <c r="C134" t="s">
        <v>131</v>
      </c>
      <c r="D134" s="4">
        <v>5814933.6299999999</v>
      </c>
      <c r="E134" s="4">
        <v>58297</v>
      </c>
      <c r="F134" s="4">
        <v>16732</v>
      </c>
      <c r="G134" s="4">
        <v>0</v>
      </c>
      <c r="H134" s="4">
        <f t="shared" si="2"/>
        <v>5889962.6299999999</v>
      </c>
    </row>
    <row r="135" spans="1:8" x14ac:dyDescent="0.25">
      <c r="A135">
        <v>61439</v>
      </c>
      <c r="B135" t="s">
        <v>136</v>
      </c>
      <c r="C135" t="s">
        <v>131</v>
      </c>
      <c r="D135" s="4">
        <v>6378180.6399999997</v>
      </c>
      <c r="E135" s="4">
        <v>228002</v>
      </c>
      <c r="F135" s="4">
        <v>23521</v>
      </c>
      <c r="G135" s="4">
        <v>0</v>
      </c>
      <c r="H135" s="4">
        <f t="shared" si="2"/>
        <v>6629703.6399999997</v>
      </c>
    </row>
    <row r="136" spans="1:8" x14ac:dyDescent="0.25">
      <c r="A136">
        <v>61440</v>
      </c>
      <c r="B136" t="s">
        <v>137</v>
      </c>
      <c r="C136" t="s">
        <v>131</v>
      </c>
      <c r="D136" s="4">
        <v>3695807.27</v>
      </c>
      <c r="E136" s="4">
        <v>125962</v>
      </c>
      <c r="F136" s="4">
        <v>14202</v>
      </c>
      <c r="G136" s="4">
        <v>0</v>
      </c>
      <c r="H136" s="4">
        <f t="shared" si="2"/>
        <v>3835971.27</v>
      </c>
    </row>
    <row r="137" spans="1:8" x14ac:dyDescent="0.25">
      <c r="A137">
        <v>61441</v>
      </c>
      <c r="B137" t="s">
        <v>138</v>
      </c>
      <c r="C137" t="s">
        <v>131</v>
      </c>
      <c r="D137" s="4">
        <v>1261822.73</v>
      </c>
      <c r="E137" s="4">
        <v>73156</v>
      </c>
      <c r="F137" s="4">
        <v>5499</v>
      </c>
      <c r="G137" s="4">
        <v>0</v>
      </c>
      <c r="H137" s="4">
        <f t="shared" si="2"/>
        <v>1340477.73</v>
      </c>
    </row>
    <row r="138" spans="1:8" x14ac:dyDescent="0.25">
      <c r="A138">
        <v>61442</v>
      </c>
      <c r="B138" t="s">
        <v>139</v>
      </c>
      <c r="C138" t="s">
        <v>131</v>
      </c>
      <c r="D138" s="4">
        <v>2678144.54</v>
      </c>
      <c r="E138" s="4">
        <v>81955</v>
      </c>
      <c r="F138" s="4">
        <v>8251</v>
      </c>
      <c r="G138" s="4">
        <v>0</v>
      </c>
      <c r="H138" s="4">
        <f t="shared" si="2"/>
        <v>2768350.54</v>
      </c>
    </row>
    <row r="139" spans="1:8" x14ac:dyDescent="0.25">
      <c r="A139">
        <v>61443</v>
      </c>
      <c r="B139" t="s">
        <v>140</v>
      </c>
      <c r="C139" t="s">
        <v>131</v>
      </c>
      <c r="D139" s="4">
        <v>2373176.08</v>
      </c>
      <c r="E139" s="4">
        <v>121113</v>
      </c>
      <c r="F139" s="4">
        <v>8549</v>
      </c>
      <c r="G139" s="4">
        <v>0</v>
      </c>
      <c r="H139" s="4">
        <f t="shared" si="2"/>
        <v>2502838.08</v>
      </c>
    </row>
    <row r="140" spans="1:8" x14ac:dyDescent="0.25">
      <c r="A140">
        <v>61444</v>
      </c>
      <c r="B140" t="s">
        <v>141</v>
      </c>
      <c r="C140" t="s">
        <v>131</v>
      </c>
      <c r="D140" s="4">
        <v>3138445.99</v>
      </c>
      <c r="E140" s="4">
        <v>0</v>
      </c>
      <c r="F140" s="4">
        <v>10334</v>
      </c>
      <c r="G140" s="4">
        <v>0</v>
      </c>
      <c r="H140" s="4">
        <f t="shared" si="2"/>
        <v>3148779.99</v>
      </c>
    </row>
    <row r="141" spans="1:8" x14ac:dyDescent="0.25">
      <c r="A141">
        <v>61445</v>
      </c>
      <c r="B141" t="s">
        <v>142</v>
      </c>
      <c r="C141" t="s">
        <v>131</v>
      </c>
      <c r="D141" s="4">
        <v>2769383.05</v>
      </c>
      <c r="E141" s="4">
        <v>16897</v>
      </c>
      <c r="F141" s="4">
        <v>8078</v>
      </c>
      <c r="G141" s="4">
        <v>0</v>
      </c>
      <c r="H141" s="4">
        <f t="shared" si="2"/>
        <v>2794358.05</v>
      </c>
    </row>
    <row r="142" spans="1:8" x14ac:dyDescent="0.25">
      <c r="A142">
        <v>61446</v>
      </c>
      <c r="B142" t="s">
        <v>143</v>
      </c>
      <c r="C142" t="s">
        <v>131</v>
      </c>
      <c r="D142" s="4">
        <v>3090644.83</v>
      </c>
      <c r="E142" s="4">
        <v>0</v>
      </c>
      <c r="F142" s="4">
        <v>9001</v>
      </c>
      <c r="G142" s="4">
        <v>0</v>
      </c>
      <c r="H142" s="4">
        <f t="shared" si="2"/>
        <v>3099645.83</v>
      </c>
    </row>
    <row r="143" spans="1:8" x14ac:dyDescent="0.25">
      <c r="A143">
        <v>61611</v>
      </c>
      <c r="B143" t="s">
        <v>144</v>
      </c>
      <c r="C143" t="s">
        <v>145</v>
      </c>
      <c r="D143" s="4">
        <v>3030636.45</v>
      </c>
      <c r="E143" s="4">
        <v>52625</v>
      </c>
      <c r="F143" s="4">
        <v>11845</v>
      </c>
      <c r="G143" s="4">
        <v>0</v>
      </c>
      <c r="H143" s="4">
        <f t="shared" si="2"/>
        <v>3095106.45</v>
      </c>
    </row>
    <row r="144" spans="1:8" x14ac:dyDescent="0.25">
      <c r="A144">
        <v>61612</v>
      </c>
      <c r="B144" t="s">
        <v>146</v>
      </c>
      <c r="C144" t="s">
        <v>145</v>
      </c>
      <c r="D144" s="4">
        <v>3906655.23</v>
      </c>
      <c r="E144" s="4">
        <v>144660</v>
      </c>
      <c r="F144" s="4">
        <v>15486</v>
      </c>
      <c r="G144" s="4">
        <v>0</v>
      </c>
      <c r="H144" s="4">
        <f t="shared" si="2"/>
        <v>4066801.23</v>
      </c>
    </row>
    <row r="145" spans="1:8" x14ac:dyDescent="0.25">
      <c r="A145">
        <v>61615</v>
      </c>
      <c r="B145" t="s">
        <v>147</v>
      </c>
      <c r="C145" t="s">
        <v>145</v>
      </c>
      <c r="D145" s="4">
        <v>2544051.75</v>
      </c>
      <c r="E145" s="4">
        <v>103054</v>
      </c>
      <c r="F145" s="4">
        <v>10589</v>
      </c>
      <c r="G145" s="4">
        <v>0</v>
      </c>
      <c r="H145" s="4">
        <f t="shared" si="2"/>
        <v>2657694.75</v>
      </c>
    </row>
    <row r="146" spans="1:8" x14ac:dyDescent="0.25">
      <c r="A146">
        <v>61618</v>
      </c>
      <c r="B146" t="s">
        <v>148</v>
      </c>
      <c r="C146" t="s">
        <v>145</v>
      </c>
      <c r="D146" s="4">
        <v>2407268.37</v>
      </c>
      <c r="E146" s="4">
        <v>0</v>
      </c>
      <c r="F146" s="4">
        <v>7986</v>
      </c>
      <c r="G146" s="4">
        <v>0</v>
      </c>
      <c r="H146" s="4">
        <f t="shared" si="2"/>
        <v>2415254.37</v>
      </c>
    </row>
    <row r="147" spans="1:8" x14ac:dyDescent="0.25">
      <c r="A147">
        <v>61621</v>
      </c>
      <c r="B147" t="s">
        <v>149</v>
      </c>
      <c r="C147" t="s">
        <v>145</v>
      </c>
      <c r="D147" s="4">
        <v>875317.33</v>
      </c>
      <c r="E147" s="4">
        <v>20521</v>
      </c>
      <c r="F147" s="4">
        <v>3897</v>
      </c>
      <c r="G147" s="4">
        <v>0</v>
      </c>
      <c r="H147" s="4">
        <f t="shared" si="2"/>
        <v>899735.33</v>
      </c>
    </row>
    <row r="148" spans="1:8" x14ac:dyDescent="0.25">
      <c r="A148">
        <v>61624</v>
      </c>
      <c r="B148" t="s">
        <v>150</v>
      </c>
      <c r="C148" t="s">
        <v>145</v>
      </c>
      <c r="D148" s="4">
        <v>3636498.08</v>
      </c>
      <c r="E148" s="4">
        <v>94545</v>
      </c>
      <c r="F148" s="4">
        <v>15169</v>
      </c>
      <c r="G148" s="4">
        <v>0</v>
      </c>
      <c r="H148" s="4">
        <f t="shared" si="2"/>
        <v>3746212.08</v>
      </c>
    </row>
    <row r="149" spans="1:8" x14ac:dyDescent="0.25">
      <c r="A149">
        <v>61625</v>
      </c>
      <c r="B149" t="s">
        <v>145</v>
      </c>
      <c r="C149" t="s">
        <v>145</v>
      </c>
      <c r="D149" s="4">
        <v>14385717.58</v>
      </c>
      <c r="E149" s="4">
        <v>0</v>
      </c>
      <c r="F149" s="4">
        <v>45966</v>
      </c>
      <c r="G149" s="4">
        <v>0</v>
      </c>
      <c r="H149" s="4">
        <f t="shared" si="2"/>
        <v>14431683.58</v>
      </c>
    </row>
    <row r="150" spans="1:8" x14ac:dyDescent="0.25">
      <c r="A150">
        <v>61626</v>
      </c>
      <c r="B150" t="s">
        <v>151</v>
      </c>
      <c r="C150" t="s">
        <v>145</v>
      </c>
      <c r="D150" s="4">
        <v>7324984.0599999996</v>
      </c>
      <c r="E150" s="4">
        <v>104111</v>
      </c>
      <c r="F150" s="4">
        <v>27403</v>
      </c>
      <c r="G150" s="4">
        <v>0</v>
      </c>
      <c r="H150" s="4">
        <f t="shared" si="2"/>
        <v>7456498.0599999996</v>
      </c>
    </row>
    <row r="151" spans="1:8" x14ac:dyDescent="0.25">
      <c r="A151">
        <v>61627</v>
      </c>
      <c r="B151" t="s">
        <v>152</v>
      </c>
      <c r="C151" t="s">
        <v>145</v>
      </c>
      <c r="D151" s="4">
        <v>1957158.81</v>
      </c>
      <c r="E151" s="4">
        <v>115270</v>
      </c>
      <c r="F151" s="4">
        <v>8174</v>
      </c>
      <c r="G151" s="4">
        <v>0</v>
      </c>
      <c r="H151" s="4">
        <f t="shared" si="2"/>
        <v>2080602.81</v>
      </c>
    </row>
    <row r="152" spans="1:8" x14ac:dyDescent="0.25">
      <c r="A152">
        <v>61628</v>
      </c>
      <c r="B152" t="s">
        <v>153</v>
      </c>
      <c r="C152" t="s">
        <v>145</v>
      </c>
      <c r="D152" s="4">
        <v>1611058.09</v>
      </c>
      <c r="E152" s="4">
        <v>128733</v>
      </c>
      <c r="F152" s="4">
        <v>7202</v>
      </c>
      <c r="G152" s="4">
        <v>0</v>
      </c>
      <c r="H152" s="4">
        <f t="shared" si="2"/>
        <v>1746993.09</v>
      </c>
    </row>
    <row r="153" spans="1:8" x14ac:dyDescent="0.25">
      <c r="A153">
        <v>61629</v>
      </c>
      <c r="B153" t="s">
        <v>154</v>
      </c>
      <c r="C153" t="s">
        <v>145</v>
      </c>
      <c r="D153" s="4">
        <v>1195377.1499999999</v>
      </c>
      <c r="E153" s="4">
        <v>60761</v>
      </c>
      <c r="F153" s="4">
        <v>4888</v>
      </c>
      <c r="G153" s="4">
        <v>0</v>
      </c>
      <c r="H153" s="4">
        <f t="shared" si="2"/>
        <v>1261026.1499999999</v>
      </c>
    </row>
    <row r="154" spans="1:8" x14ac:dyDescent="0.25">
      <c r="A154">
        <v>61630</v>
      </c>
      <c r="B154" t="s">
        <v>155</v>
      </c>
      <c r="C154" t="s">
        <v>145</v>
      </c>
      <c r="D154" s="4">
        <v>1789252.5</v>
      </c>
      <c r="E154" s="4">
        <v>106038</v>
      </c>
      <c r="F154" s="4">
        <v>7726</v>
      </c>
      <c r="G154" s="4">
        <v>0</v>
      </c>
      <c r="H154" s="4">
        <f t="shared" si="2"/>
        <v>1903016.5</v>
      </c>
    </row>
    <row r="155" spans="1:8" x14ac:dyDescent="0.25">
      <c r="A155">
        <v>61631</v>
      </c>
      <c r="B155" t="s">
        <v>156</v>
      </c>
      <c r="C155" t="s">
        <v>145</v>
      </c>
      <c r="D155" s="4">
        <v>15235603.9</v>
      </c>
      <c r="E155" s="4">
        <v>212131</v>
      </c>
      <c r="F155" s="4">
        <v>47945</v>
      </c>
      <c r="G155" s="4">
        <v>0</v>
      </c>
      <c r="H155" s="4">
        <f t="shared" si="2"/>
        <v>15495679.9</v>
      </c>
    </row>
    <row r="156" spans="1:8" x14ac:dyDescent="0.25">
      <c r="A156">
        <v>61632</v>
      </c>
      <c r="B156" t="s">
        <v>157</v>
      </c>
      <c r="C156" t="s">
        <v>145</v>
      </c>
      <c r="D156" s="4">
        <v>3150021.16</v>
      </c>
      <c r="E156" s="4">
        <v>232042</v>
      </c>
      <c r="F156" s="4">
        <v>13235</v>
      </c>
      <c r="G156" s="4">
        <v>0</v>
      </c>
      <c r="H156" s="4">
        <f t="shared" si="2"/>
        <v>3395298.16</v>
      </c>
    </row>
    <row r="157" spans="1:8" x14ac:dyDescent="0.25">
      <c r="A157">
        <v>61633</v>
      </c>
      <c r="B157" t="s">
        <v>158</v>
      </c>
      <c r="C157" t="s">
        <v>145</v>
      </c>
      <c r="D157" s="4">
        <v>5493024.2000000002</v>
      </c>
      <c r="E157" s="4">
        <v>67849</v>
      </c>
      <c r="F157" s="4">
        <v>19922</v>
      </c>
      <c r="G157" s="4">
        <v>0</v>
      </c>
      <c r="H157" s="4">
        <f t="shared" si="2"/>
        <v>5580795.2000000002</v>
      </c>
    </row>
    <row r="158" spans="1:8" x14ac:dyDescent="0.25">
      <c r="A158">
        <v>61701</v>
      </c>
      <c r="B158" t="s">
        <v>159</v>
      </c>
      <c r="C158" t="s">
        <v>160</v>
      </c>
      <c r="D158" s="4">
        <v>4875505.5999999996</v>
      </c>
      <c r="E158" s="4">
        <v>0</v>
      </c>
      <c r="F158" s="4">
        <v>10849</v>
      </c>
      <c r="G158" s="4">
        <v>0</v>
      </c>
      <c r="H158" s="4">
        <f t="shared" si="2"/>
        <v>4886354.5999999996</v>
      </c>
    </row>
    <row r="159" spans="1:8" x14ac:dyDescent="0.25">
      <c r="A159">
        <v>61708</v>
      </c>
      <c r="B159" t="s">
        <v>161</v>
      </c>
      <c r="C159" t="s">
        <v>160</v>
      </c>
      <c r="D159" s="4">
        <v>1855780.52</v>
      </c>
      <c r="E159" s="4">
        <v>41501</v>
      </c>
      <c r="F159" s="4">
        <v>7356</v>
      </c>
      <c r="G159" s="4">
        <v>0</v>
      </c>
      <c r="H159" s="4">
        <f t="shared" si="2"/>
        <v>1904637.52</v>
      </c>
    </row>
    <row r="160" spans="1:8" x14ac:dyDescent="0.25">
      <c r="A160">
        <v>61710</v>
      </c>
      <c r="B160" t="s">
        <v>162</v>
      </c>
      <c r="C160" t="s">
        <v>160</v>
      </c>
      <c r="D160" s="4">
        <v>1410092.95</v>
      </c>
      <c r="E160" s="4">
        <v>45724</v>
      </c>
      <c r="F160" s="4">
        <v>5764</v>
      </c>
      <c r="G160" s="4">
        <v>0</v>
      </c>
      <c r="H160" s="4">
        <f t="shared" si="2"/>
        <v>1461580.95</v>
      </c>
    </row>
    <row r="161" spans="1:8" x14ac:dyDescent="0.25">
      <c r="A161">
        <v>61711</v>
      </c>
      <c r="B161" t="s">
        <v>163</v>
      </c>
      <c r="C161" t="s">
        <v>160</v>
      </c>
      <c r="D161" s="4">
        <v>1106911.22</v>
      </c>
      <c r="E161" s="4">
        <v>53867</v>
      </c>
      <c r="F161" s="4">
        <v>4267</v>
      </c>
      <c r="G161" s="4">
        <v>0</v>
      </c>
      <c r="H161" s="4">
        <f t="shared" si="2"/>
        <v>1165045.22</v>
      </c>
    </row>
    <row r="162" spans="1:8" x14ac:dyDescent="0.25">
      <c r="A162">
        <v>61716</v>
      </c>
      <c r="B162" t="s">
        <v>164</v>
      </c>
      <c r="C162" t="s">
        <v>160</v>
      </c>
      <c r="D162" s="4">
        <v>3589160.64</v>
      </c>
      <c r="E162" s="4">
        <v>83105</v>
      </c>
      <c r="F162" s="4">
        <v>14250</v>
      </c>
      <c r="G162" s="4">
        <v>0</v>
      </c>
      <c r="H162" s="4">
        <f t="shared" si="2"/>
        <v>3686515.64</v>
      </c>
    </row>
    <row r="163" spans="1:8" x14ac:dyDescent="0.25">
      <c r="A163">
        <v>61719</v>
      </c>
      <c r="B163" t="s">
        <v>165</v>
      </c>
      <c r="C163" t="s">
        <v>160</v>
      </c>
      <c r="D163" s="4">
        <v>3690685.1</v>
      </c>
      <c r="E163" s="4">
        <v>0</v>
      </c>
      <c r="F163" s="4">
        <v>11056</v>
      </c>
      <c r="G163" s="4">
        <v>0</v>
      </c>
      <c r="H163" s="4">
        <f t="shared" si="2"/>
        <v>3701741.1</v>
      </c>
    </row>
    <row r="164" spans="1:8" x14ac:dyDescent="0.25">
      <c r="A164">
        <v>61727</v>
      </c>
      <c r="B164" t="s">
        <v>166</v>
      </c>
      <c r="C164" t="s">
        <v>160</v>
      </c>
      <c r="D164" s="4">
        <v>3626934.45</v>
      </c>
      <c r="E164" s="4">
        <v>0</v>
      </c>
      <c r="F164" s="4">
        <v>12056</v>
      </c>
      <c r="G164" s="4">
        <v>0</v>
      </c>
      <c r="H164" s="4">
        <f t="shared" si="2"/>
        <v>3638990.45</v>
      </c>
    </row>
    <row r="165" spans="1:8" x14ac:dyDescent="0.25">
      <c r="A165">
        <v>61728</v>
      </c>
      <c r="B165" t="s">
        <v>167</v>
      </c>
      <c r="C165" t="s">
        <v>160</v>
      </c>
      <c r="D165" s="4">
        <v>775345.22</v>
      </c>
      <c r="E165" s="4">
        <v>46336</v>
      </c>
      <c r="F165" s="4">
        <v>3257</v>
      </c>
      <c r="G165" s="4">
        <v>0</v>
      </c>
      <c r="H165" s="4">
        <f t="shared" si="2"/>
        <v>824938.22</v>
      </c>
    </row>
    <row r="166" spans="1:8" x14ac:dyDescent="0.25">
      <c r="A166">
        <v>61729</v>
      </c>
      <c r="B166" t="s">
        <v>168</v>
      </c>
      <c r="C166" t="s">
        <v>160</v>
      </c>
      <c r="D166" s="4">
        <v>2313893.5099999998</v>
      </c>
      <c r="E166" s="4">
        <v>70163</v>
      </c>
      <c r="F166" s="4">
        <v>10190</v>
      </c>
      <c r="G166" s="4">
        <v>0</v>
      </c>
      <c r="H166" s="4">
        <f t="shared" si="2"/>
        <v>2394246.5099999998</v>
      </c>
    </row>
    <row r="167" spans="1:8" x14ac:dyDescent="0.25">
      <c r="A167">
        <v>61730</v>
      </c>
      <c r="B167" t="s">
        <v>169</v>
      </c>
      <c r="C167" t="s">
        <v>160</v>
      </c>
      <c r="D167" s="4">
        <v>2418669.4</v>
      </c>
      <c r="E167" s="4">
        <v>42921</v>
      </c>
      <c r="F167" s="4">
        <v>10618</v>
      </c>
      <c r="G167" s="4">
        <v>0</v>
      </c>
      <c r="H167" s="4">
        <f t="shared" si="2"/>
        <v>2472208.4</v>
      </c>
    </row>
    <row r="168" spans="1:8" x14ac:dyDescent="0.25">
      <c r="A168">
        <v>61731</v>
      </c>
      <c r="B168" t="s">
        <v>170</v>
      </c>
      <c r="C168" t="s">
        <v>160</v>
      </c>
      <c r="D168" s="4">
        <v>1949843.31</v>
      </c>
      <c r="E168" s="4">
        <v>0</v>
      </c>
      <c r="F168" s="4">
        <v>6471</v>
      </c>
      <c r="G168" s="4">
        <v>0</v>
      </c>
      <c r="H168" s="4">
        <f t="shared" si="2"/>
        <v>1956314.31</v>
      </c>
    </row>
    <row r="169" spans="1:8" x14ac:dyDescent="0.25">
      <c r="A169">
        <v>61740</v>
      </c>
      <c r="B169" t="s">
        <v>171</v>
      </c>
      <c r="C169" t="s">
        <v>160</v>
      </c>
      <c r="D169" s="4">
        <v>2367435.06</v>
      </c>
      <c r="E169" s="4">
        <v>110241</v>
      </c>
      <c r="F169" s="4">
        <v>9853</v>
      </c>
      <c r="G169" s="4">
        <v>0</v>
      </c>
      <c r="H169" s="4">
        <f t="shared" si="2"/>
        <v>2487529.06</v>
      </c>
    </row>
    <row r="170" spans="1:8" x14ac:dyDescent="0.25">
      <c r="A170">
        <v>61741</v>
      </c>
      <c r="B170" t="s">
        <v>172</v>
      </c>
      <c r="C170" t="s">
        <v>160</v>
      </c>
      <c r="D170" s="4">
        <v>1530324.42</v>
      </c>
      <c r="E170" s="4">
        <v>61851</v>
      </c>
      <c r="F170" s="4">
        <v>5249</v>
      </c>
      <c r="G170" s="4">
        <v>0</v>
      </c>
      <c r="H170" s="4">
        <f t="shared" si="2"/>
        <v>1597424.42</v>
      </c>
    </row>
    <row r="171" spans="1:8" x14ac:dyDescent="0.25">
      <c r="A171">
        <v>61743</v>
      </c>
      <c r="B171" t="s">
        <v>173</v>
      </c>
      <c r="C171" t="s">
        <v>160</v>
      </c>
      <c r="D171" s="4">
        <v>850019.99</v>
      </c>
      <c r="E171" s="4">
        <v>57599</v>
      </c>
      <c r="F171" s="4">
        <v>3406</v>
      </c>
      <c r="G171" s="4">
        <v>0</v>
      </c>
      <c r="H171" s="4">
        <f t="shared" si="2"/>
        <v>911024.99</v>
      </c>
    </row>
    <row r="172" spans="1:8" x14ac:dyDescent="0.25">
      <c r="A172">
        <v>61744</v>
      </c>
      <c r="B172" t="s">
        <v>174</v>
      </c>
      <c r="C172" t="s">
        <v>160</v>
      </c>
      <c r="D172" s="4">
        <v>715756.9</v>
      </c>
      <c r="E172" s="4">
        <v>45502</v>
      </c>
      <c r="F172" s="4">
        <v>3007</v>
      </c>
      <c r="G172" s="4">
        <v>0</v>
      </c>
      <c r="H172" s="4">
        <f t="shared" si="2"/>
        <v>764265.9</v>
      </c>
    </row>
    <row r="173" spans="1:8" x14ac:dyDescent="0.25">
      <c r="A173">
        <v>61745</v>
      </c>
      <c r="B173" t="s">
        <v>175</v>
      </c>
      <c r="C173" t="s">
        <v>160</v>
      </c>
      <c r="D173" s="4">
        <v>1274777.93</v>
      </c>
      <c r="E173" s="4">
        <v>48892</v>
      </c>
      <c r="F173" s="4">
        <v>5138</v>
      </c>
      <c r="G173" s="4">
        <v>0</v>
      </c>
      <c r="H173" s="4">
        <f t="shared" si="2"/>
        <v>1328807.93</v>
      </c>
    </row>
    <row r="174" spans="1:8" x14ac:dyDescent="0.25">
      <c r="A174">
        <v>61746</v>
      </c>
      <c r="B174" t="s">
        <v>176</v>
      </c>
      <c r="C174" t="s">
        <v>160</v>
      </c>
      <c r="D174" s="4">
        <v>5522512.8700000001</v>
      </c>
      <c r="E174" s="4">
        <v>0</v>
      </c>
      <c r="F174" s="4">
        <v>19893</v>
      </c>
      <c r="G174" s="4">
        <v>0</v>
      </c>
      <c r="H174" s="4">
        <f t="shared" si="2"/>
        <v>5542405.8700000001</v>
      </c>
    </row>
    <row r="175" spans="1:8" x14ac:dyDescent="0.25">
      <c r="A175">
        <v>61748</v>
      </c>
      <c r="B175" t="s">
        <v>177</v>
      </c>
      <c r="C175" t="s">
        <v>160</v>
      </c>
      <c r="D175" s="4">
        <v>6596100.71</v>
      </c>
      <c r="E175" s="4">
        <v>0</v>
      </c>
      <c r="F175" s="4">
        <v>21062</v>
      </c>
      <c r="G175" s="4">
        <v>0</v>
      </c>
      <c r="H175" s="4">
        <f t="shared" si="2"/>
        <v>6617162.71</v>
      </c>
    </row>
    <row r="176" spans="1:8" x14ac:dyDescent="0.25">
      <c r="A176">
        <v>61750</v>
      </c>
      <c r="B176" t="s">
        <v>178</v>
      </c>
      <c r="C176" t="s">
        <v>160</v>
      </c>
      <c r="D176" s="4">
        <v>2121997.44</v>
      </c>
      <c r="E176" s="4">
        <v>120550</v>
      </c>
      <c r="F176" s="4">
        <v>9189</v>
      </c>
      <c r="G176" s="4">
        <v>0</v>
      </c>
      <c r="H176" s="4">
        <f t="shared" si="2"/>
        <v>2251736.44</v>
      </c>
    </row>
    <row r="177" spans="1:8" x14ac:dyDescent="0.25">
      <c r="A177">
        <v>61751</v>
      </c>
      <c r="B177" t="s">
        <v>179</v>
      </c>
      <c r="C177" t="s">
        <v>160</v>
      </c>
      <c r="D177" s="4">
        <v>2860677.09</v>
      </c>
      <c r="E177" s="4">
        <v>63894</v>
      </c>
      <c r="F177" s="4">
        <v>11859</v>
      </c>
      <c r="G177" s="4">
        <v>0</v>
      </c>
      <c r="H177" s="4">
        <f t="shared" si="2"/>
        <v>2936430.09</v>
      </c>
    </row>
    <row r="178" spans="1:8" x14ac:dyDescent="0.25">
      <c r="A178">
        <v>61756</v>
      </c>
      <c r="B178" t="s">
        <v>180</v>
      </c>
      <c r="C178" t="s">
        <v>160</v>
      </c>
      <c r="D178" s="4">
        <v>5751075.2800000003</v>
      </c>
      <c r="E178" s="4">
        <v>145534</v>
      </c>
      <c r="F178" s="4">
        <v>19075</v>
      </c>
      <c r="G178" s="4">
        <v>0</v>
      </c>
      <c r="H178" s="4">
        <f t="shared" si="2"/>
        <v>5915684.2800000003</v>
      </c>
    </row>
    <row r="179" spans="1:8" x14ac:dyDescent="0.25">
      <c r="A179">
        <v>61757</v>
      </c>
      <c r="B179" t="s">
        <v>181</v>
      </c>
      <c r="C179" t="s">
        <v>160</v>
      </c>
      <c r="D179" s="4">
        <v>6389612.7800000003</v>
      </c>
      <c r="E179" s="4">
        <v>194057</v>
      </c>
      <c r="F179" s="4">
        <v>23781</v>
      </c>
      <c r="G179" s="4">
        <v>0</v>
      </c>
      <c r="H179" s="4">
        <f t="shared" si="2"/>
        <v>6607450.7800000003</v>
      </c>
    </row>
    <row r="180" spans="1:8" x14ac:dyDescent="0.25">
      <c r="A180">
        <v>61758</v>
      </c>
      <c r="B180" t="s">
        <v>182</v>
      </c>
      <c r="C180" t="s">
        <v>160</v>
      </c>
      <c r="D180" s="4">
        <v>2758219.84</v>
      </c>
      <c r="E180" s="4">
        <v>0</v>
      </c>
      <c r="F180" s="4">
        <v>8645</v>
      </c>
      <c r="G180" s="4">
        <v>0</v>
      </c>
      <c r="H180" s="4">
        <f t="shared" si="2"/>
        <v>2766864.84</v>
      </c>
    </row>
    <row r="181" spans="1:8" x14ac:dyDescent="0.25">
      <c r="A181">
        <v>61759</v>
      </c>
      <c r="B181" t="s">
        <v>183</v>
      </c>
      <c r="C181" t="s">
        <v>160</v>
      </c>
      <c r="D181" s="4">
        <v>2375614.88</v>
      </c>
      <c r="E181" s="4">
        <v>22025</v>
      </c>
      <c r="F181" s="4">
        <v>8174</v>
      </c>
      <c r="G181" s="4">
        <v>0</v>
      </c>
      <c r="H181" s="4">
        <f t="shared" si="2"/>
        <v>2405813.88</v>
      </c>
    </row>
    <row r="182" spans="1:8" x14ac:dyDescent="0.25">
      <c r="A182">
        <v>61760</v>
      </c>
      <c r="B182" t="s">
        <v>184</v>
      </c>
      <c r="C182" t="s">
        <v>160</v>
      </c>
      <c r="D182" s="4">
        <v>19517797.100000001</v>
      </c>
      <c r="E182" s="4">
        <v>0</v>
      </c>
      <c r="F182" s="4">
        <v>54871</v>
      </c>
      <c r="G182" s="4">
        <v>8140</v>
      </c>
      <c r="H182" s="4">
        <f t="shared" si="2"/>
        <v>19580808.100000001</v>
      </c>
    </row>
    <row r="183" spans="1:8" x14ac:dyDescent="0.25">
      <c r="A183">
        <v>61761</v>
      </c>
      <c r="B183" t="s">
        <v>185</v>
      </c>
      <c r="C183" t="s">
        <v>160</v>
      </c>
      <c r="D183" s="4">
        <v>1745544.44</v>
      </c>
      <c r="E183" s="4">
        <v>43081</v>
      </c>
      <c r="F183" s="4">
        <v>7799</v>
      </c>
      <c r="G183" s="4">
        <v>0</v>
      </c>
      <c r="H183" s="4">
        <f t="shared" si="2"/>
        <v>1796424.44</v>
      </c>
    </row>
    <row r="184" spans="1:8" x14ac:dyDescent="0.25">
      <c r="A184">
        <v>61762</v>
      </c>
      <c r="B184" t="s">
        <v>186</v>
      </c>
      <c r="C184" t="s">
        <v>160</v>
      </c>
      <c r="D184" s="4">
        <v>2610376.34</v>
      </c>
      <c r="E184" s="4">
        <v>24818</v>
      </c>
      <c r="F184" s="4">
        <v>10502</v>
      </c>
      <c r="G184" s="4">
        <v>0</v>
      </c>
      <c r="H184" s="4">
        <f t="shared" si="2"/>
        <v>2645696.34</v>
      </c>
    </row>
    <row r="185" spans="1:8" x14ac:dyDescent="0.25">
      <c r="A185">
        <v>61763</v>
      </c>
      <c r="B185" t="s">
        <v>187</v>
      </c>
      <c r="C185" t="s">
        <v>160</v>
      </c>
      <c r="D185" s="4">
        <v>5696624.8399999999</v>
      </c>
      <c r="E185" s="4">
        <v>122200</v>
      </c>
      <c r="F185" s="4">
        <v>21260</v>
      </c>
      <c r="G185" s="4">
        <v>0</v>
      </c>
      <c r="H185" s="4">
        <f t="shared" si="2"/>
        <v>5840084.8399999999</v>
      </c>
    </row>
    <row r="186" spans="1:8" x14ac:dyDescent="0.25">
      <c r="A186">
        <v>61764</v>
      </c>
      <c r="B186" t="s">
        <v>188</v>
      </c>
      <c r="C186" t="s">
        <v>160</v>
      </c>
      <c r="D186" s="4">
        <v>5506725.5499999998</v>
      </c>
      <c r="E186" s="4">
        <v>0</v>
      </c>
      <c r="F186" s="4">
        <v>17714</v>
      </c>
      <c r="G186" s="4">
        <v>0</v>
      </c>
      <c r="H186" s="4">
        <f t="shared" si="2"/>
        <v>5524439.5499999998</v>
      </c>
    </row>
    <row r="187" spans="1:8" x14ac:dyDescent="0.25">
      <c r="A187">
        <v>61765</v>
      </c>
      <c r="B187" t="s">
        <v>189</v>
      </c>
      <c r="C187" t="s">
        <v>160</v>
      </c>
      <c r="D187" s="4">
        <v>8758519.2799999993</v>
      </c>
      <c r="E187" s="4">
        <v>0</v>
      </c>
      <c r="F187" s="4">
        <v>26018</v>
      </c>
      <c r="G187" s="4">
        <v>0</v>
      </c>
      <c r="H187" s="4">
        <f t="shared" si="2"/>
        <v>8784537.2799999993</v>
      </c>
    </row>
    <row r="188" spans="1:8" x14ac:dyDescent="0.25">
      <c r="A188">
        <v>61766</v>
      </c>
      <c r="B188" t="s">
        <v>160</v>
      </c>
      <c r="C188" t="s">
        <v>160</v>
      </c>
      <c r="D188" s="4">
        <v>26535695.670000002</v>
      </c>
      <c r="E188" s="4">
        <v>0</v>
      </c>
      <c r="F188" s="4">
        <v>58522</v>
      </c>
      <c r="G188" s="4">
        <v>0</v>
      </c>
      <c r="H188" s="4">
        <f t="shared" si="2"/>
        <v>26594217.670000002</v>
      </c>
    </row>
    <row r="189" spans="1:8" x14ac:dyDescent="0.25">
      <c r="A189">
        <v>62007</v>
      </c>
      <c r="B189" t="s">
        <v>190</v>
      </c>
      <c r="C189" t="s">
        <v>191</v>
      </c>
      <c r="D189" s="4">
        <v>11139250.43</v>
      </c>
      <c r="E189" s="4">
        <v>45506</v>
      </c>
      <c r="F189" s="4">
        <v>36655</v>
      </c>
      <c r="G189" s="4">
        <v>0</v>
      </c>
      <c r="H189" s="4">
        <f t="shared" si="2"/>
        <v>11221411.43</v>
      </c>
    </row>
    <row r="190" spans="1:8" x14ac:dyDescent="0.25">
      <c r="A190">
        <v>62008</v>
      </c>
      <c r="B190" t="s">
        <v>192</v>
      </c>
      <c r="C190" t="s">
        <v>191</v>
      </c>
      <c r="D190" s="4">
        <v>1584573.67</v>
      </c>
      <c r="E190" s="4">
        <v>88945</v>
      </c>
      <c r="F190" s="4">
        <v>6418</v>
      </c>
      <c r="G190" s="4">
        <v>0</v>
      </c>
      <c r="H190" s="4">
        <f t="shared" si="2"/>
        <v>1679936.67</v>
      </c>
    </row>
    <row r="191" spans="1:8" x14ac:dyDescent="0.25">
      <c r="A191">
        <v>62010</v>
      </c>
      <c r="B191" t="s">
        <v>193</v>
      </c>
      <c r="C191" t="s">
        <v>191</v>
      </c>
      <c r="D191" s="4">
        <v>591994.30000000005</v>
      </c>
      <c r="E191" s="4">
        <v>46541</v>
      </c>
      <c r="F191" s="4">
        <v>1871</v>
      </c>
      <c r="G191" s="4">
        <v>0</v>
      </c>
      <c r="H191" s="4">
        <f t="shared" si="2"/>
        <v>640406.30000000005</v>
      </c>
    </row>
    <row r="192" spans="1:8" x14ac:dyDescent="0.25">
      <c r="A192">
        <v>62014</v>
      </c>
      <c r="B192" t="s">
        <v>194</v>
      </c>
      <c r="C192" t="s">
        <v>191</v>
      </c>
      <c r="D192" s="4">
        <v>2672299.96</v>
      </c>
      <c r="E192" s="4">
        <v>0</v>
      </c>
      <c r="F192" s="4">
        <v>9141</v>
      </c>
      <c r="G192" s="4">
        <v>0</v>
      </c>
      <c r="H192" s="4">
        <f t="shared" si="2"/>
        <v>2681440.96</v>
      </c>
    </row>
    <row r="193" spans="1:8" x14ac:dyDescent="0.25">
      <c r="A193">
        <v>62021</v>
      </c>
      <c r="B193" t="s">
        <v>195</v>
      </c>
      <c r="C193" t="s">
        <v>191</v>
      </c>
      <c r="D193" s="4">
        <v>484079.99</v>
      </c>
      <c r="E193" s="4">
        <v>47045</v>
      </c>
      <c r="F193" s="4">
        <v>2064</v>
      </c>
      <c r="G193" s="4">
        <v>0</v>
      </c>
      <c r="H193" s="4">
        <f t="shared" si="2"/>
        <v>533188.99</v>
      </c>
    </row>
    <row r="194" spans="1:8" x14ac:dyDescent="0.25">
      <c r="A194">
        <v>62026</v>
      </c>
      <c r="B194" t="s">
        <v>196</v>
      </c>
      <c r="C194" t="s">
        <v>191</v>
      </c>
      <c r="D194" s="4">
        <v>1096748.54</v>
      </c>
      <c r="E194" s="4">
        <v>7501</v>
      </c>
      <c r="F194" s="4">
        <v>4166</v>
      </c>
      <c r="G194" s="4">
        <v>0</v>
      </c>
      <c r="H194" s="4">
        <f t="shared" si="2"/>
        <v>1108415.54</v>
      </c>
    </row>
    <row r="195" spans="1:8" x14ac:dyDescent="0.25">
      <c r="A195">
        <v>62032</v>
      </c>
      <c r="B195" t="s">
        <v>197</v>
      </c>
      <c r="C195" t="s">
        <v>191</v>
      </c>
      <c r="D195" s="4">
        <v>1419130.92</v>
      </c>
      <c r="E195" s="4">
        <v>53397</v>
      </c>
      <c r="F195" s="4">
        <v>5162</v>
      </c>
      <c r="G195" s="4">
        <v>0</v>
      </c>
      <c r="H195" s="4">
        <f t="shared" si="2"/>
        <v>1477689.92</v>
      </c>
    </row>
    <row r="196" spans="1:8" x14ac:dyDescent="0.25">
      <c r="A196">
        <v>62034</v>
      </c>
      <c r="B196" t="s">
        <v>198</v>
      </c>
      <c r="C196" t="s">
        <v>191</v>
      </c>
      <c r="D196" s="4">
        <v>1548408.33</v>
      </c>
      <c r="E196" s="4">
        <v>24949</v>
      </c>
      <c r="F196" s="4">
        <v>6259</v>
      </c>
      <c r="G196" s="4">
        <v>0</v>
      </c>
      <c r="H196" s="4">
        <f t="shared" si="2"/>
        <v>1579616.33</v>
      </c>
    </row>
    <row r="197" spans="1:8" x14ac:dyDescent="0.25">
      <c r="A197">
        <v>62036</v>
      </c>
      <c r="B197" t="s">
        <v>199</v>
      </c>
      <c r="C197" t="s">
        <v>191</v>
      </c>
      <c r="D197" s="4">
        <v>1656004.34</v>
      </c>
      <c r="E197" s="4">
        <v>86481</v>
      </c>
      <c r="F197" s="4">
        <v>6168</v>
      </c>
      <c r="G197" s="4">
        <v>0</v>
      </c>
      <c r="H197" s="4">
        <f t="shared" ref="H197:H260" si="3">SUM(D197:G197)</f>
        <v>1748653.34</v>
      </c>
    </row>
    <row r="198" spans="1:8" x14ac:dyDescent="0.25">
      <c r="A198">
        <v>62038</v>
      </c>
      <c r="B198" t="s">
        <v>200</v>
      </c>
      <c r="C198" t="s">
        <v>191</v>
      </c>
      <c r="D198" s="4">
        <v>12504410.310000001</v>
      </c>
      <c r="E198" s="4">
        <v>0</v>
      </c>
      <c r="F198" s="4">
        <v>33893</v>
      </c>
      <c r="G198" s="4">
        <v>0</v>
      </c>
      <c r="H198" s="4">
        <f t="shared" si="3"/>
        <v>12538303.310000001</v>
      </c>
    </row>
    <row r="199" spans="1:8" x14ac:dyDescent="0.25">
      <c r="A199">
        <v>62039</v>
      </c>
      <c r="B199" t="s">
        <v>201</v>
      </c>
      <c r="C199" t="s">
        <v>191</v>
      </c>
      <c r="D199" s="4">
        <v>2286656.0299999998</v>
      </c>
      <c r="E199" s="4">
        <v>56844</v>
      </c>
      <c r="F199" s="4">
        <v>8838</v>
      </c>
      <c r="G199" s="4">
        <v>0</v>
      </c>
      <c r="H199" s="4">
        <f t="shared" si="3"/>
        <v>2352338.0299999998</v>
      </c>
    </row>
    <row r="200" spans="1:8" x14ac:dyDescent="0.25">
      <c r="A200">
        <v>62040</v>
      </c>
      <c r="B200" t="s">
        <v>202</v>
      </c>
      <c r="C200" t="s">
        <v>191</v>
      </c>
      <c r="D200" s="4">
        <v>15863854.880000001</v>
      </c>
      <c r="E200" s="4">
        <v>169644</v>
      </c>
      <c r="F200" s="4">
        <v>47951</v>
      </c>
      <c r="G200" s="4">
        <v>0</v>
      </c>
      <c r="H200" s="4">
        <f t="shared" si="3"/>
        <v>16081449.880000001</v>
      </c>
    </row>
    <row r="201" spans="1:8" x14ac:dyDescent="0.25">
      <c r="A201">
        <v>62041</v>
      </c>
      <c r="B201" t="s">
        <v>203</v>
      </c>
      <c r="C201" t="s">
        <v>191</v>
      </c>
      <c r="D201" s="4">
        <v>19597105.100000001</v>
      </c>
      <c r="E201" s="4">
        <v>79426</v>
      </c>
      <c r="F201" s="4">
        <v>62661</v>
      </c>
      <c r="G201" s="4">
        <v>60123</v>
      </c>
      <c r="H201" s="4">
        <f t="shared" si="3"/>
        <v>19799315.100000001</v>
      </c>
    </row>
    <row r="202" spans="1:8" x14ac:dyDescent="0.25">
      <c r="A202">
        <v>62042</v>
      </c>
      <c r="B202" t="s">
        <v>204</v>
      </c>
      <c r="C202" t="s">
        <v>191</v>
      </c>
      <c r="D202" s="4">
        <v>5397991.96</v>
      </c>
      <c r="E202" s="4">
        <v>74480</v>
      </c>
      <c r="F202" s="4">
        <v>18104</v>
      </c>
      <c r="G202" s="4">
        <v>0</v>
      </c>
      <c r="H202" s="4">
        <f t="shared" si="3"/>
        <v>5490575.96</v>
      </c>
    </row>
    <row r="203" spans="1:8" x14ac:dyDescent="0.25">
      <c r="A203">
        <v>62043</v>
      </c>
      <c r="B203" t="s">
        <v>205</v>
      </c>
      <c r="C203" t="s">
        <v>191</v>
      </c>
      <c r="D203" s="4">
        <v>4485732.93</v>
      </c>
      <c r="E203" s="4">
        <v>17969</v>
      </c>
      <c r="F203" s="4">
        <v>14159</v>
      </c>
      <c r="G203" s="4">
        <v>0</v>
      </c>
      <c r="H203" s="4">
        <f t="shared" si="3"/>
        <v>4517860.93</v>
      </c>
    </row>
    <row r="204" spans="1:8" x14ac:dyDescent="0.25">
      <c r="A204">
        <v>62044</v>
      </c>
      <c r="B204" t="s">
        <v>206</v>
      </c>
      <c r="C204" t="s">
        <v>191</v>
      </c>
      <c r="D204" s="4">
        <v>3325508.28</v>
      </c>
      <c r="E204" s="4">
        <v>176635</v>
      </c>
      <c r="F204" s="4">
        <v>12335</v>
      </c>
      <c r="G204" s="4">
        <v>0</v>
      </c>
      <c r="H204" s="4">
        <f t="shared" si="3"/>
        <v>3514478.28</v>
      </c>
    </row>
    <row r="205" spans="1:8" x14ac:dyDescent="0.25">
      <c r="A205">
        <v>62045</v>
      </c>
      <c r="B205" t="s">
        <v>207</v>
      </c>
      <c r="C205" t="s">
        <v>191</v>
      </c>
      <c r="D205" s="4">
        <v>2398373.92</v>
      </c>
      <c r="E205" s="4">
        <v>79094</v>
      </c>
      <c r="F205" s="4">
        <v>9819</v>
      </c>
      <c r="G205" s="4">
        <v>0</v>
      </c>
      <c r="H205" s="4">
        <f t="shared" si="3"/>
        <v>2487286.92</v>
      </c>
    </row>
    <row r="206" spans="1:8" x14ac:dyDescent="0.25">
      <c r="A206">
        <v>62046</v>
      </c>
      <c r="B206" t="s">
        <v>208</v>
      </c>
      <c r="C206" t="s">
        <v>191</v>
      </c>
      <c r="D206" s="4">
        <v>3269674.88</v>
      </c>
      <c r="E206" s="4">
        <v>155324</v>
      </c>
      <c r="F206" s="4">
        <v>12802</v>
      </c>
      <c r="G206" s="4">
        <v>0</v>
      </c>
      <c r="H206" s="4">
        <f t="shared" si="3"/>
        <v>3437800.88</v>
      </c>
    </row>
    <row r="207" spans="1:8" x14ac:dyDescent="0.25">
      <c r="A207">
        <v>62047</v>
      </c>
      <c r="B207" t="s">
        <v>209</v>
      </c>
      <c r="C207" t="s">
        <v>191</v>
      </c>
      <c r="D207" s="4">
        <v>8769764.3399999999</v>
      </c>
      <c r="E207" s="4">
        <v>0</v>
      </c>
      <c r="F207" s="4">
        <v>25878</v>
      </c>
      <c r="G207" s="4">
        <v>0</v>
      </c>
      <c r="H207" s="4">
        <f t="shared" si="3"/>
        <v>8795642.3399999999</v>
      </c>
    </row>
    <row r="208" spans="1:8" x14ac:dyDescent="0.25">
      <c r="A208">
        <v>62048</v>
      </c>
      <c r="B208" t="s">
        <v>210</v>
      </c>
      <c r="C208" t="s">
        <v>191</v>
      </c>
      <c r="D208" s="4">
        <v>6182050.8399999999</v>
      </c>
      <c r="E208" s="4">
        <v>215304</v>
      </c>
      <c r="F208" s="4">
        <v>22910</v>
      </c>
      <c r="G208" s="4">
        <v>0</v>
      </c>
      <c r="H208" s="4">
        <f t="shared" si="3"/>
        <v>6420264.8399999999</v>
      </c>
    </row>
    <row r="209" spans="1:8" x14ac:dyDescent="0.25">
      <c r="A209">
        <v>62105</v>
      </c>
      <c r="B209" t="s">
        <v>211</v>
      </c>
      <c r="C209" t="s">
        <v>212</v>
      </c>
      <c r="D209" s="4">
        <v>2241673.83</v>
      </c>
      <c r="E209" s="4">
        <v>77110</v>
      </c>
      <c r="F209" s="4">
        <v>7861</v>
      </c>
      <c r="G209" s="4">
        <v>0</v>
      </c>
      <c r="H209" s="4">
        <f t="shared" si="3"/>
        <v>2326644.83</v>
      </c>
    </row>
    <row r="210" spans="1:8" x14ac:dyDescent="0.25">
      <c r="A210">
        <v>62115</v>
      </c>
      <c r="B210" t="s">
        <v>213</v>
      </c>
      <c r="C210" t="s">
        <v>212</v>
      </c>
      <c r="D210" s="4">
        <v>7289050.71</v>
      </c>
      <c r="E210" s="4">
        <v>0</v>
      </c>
      <c r="F210" s="4">
        <v>25676</v>
      </c>
      <c r="G210" s="4">
        <v>0</v>
      </c>
      <c r="H210" s="4">
        <f t="shared" si="3"/>
        <v>7314726.71</v>
      </c>
    </row>
    <row r="211" spans="1:8" x14ac:dyDescent="0.25">
      <c r="A211">
        <v>62116</v>
      </c>
      <c r="B211" t="s">
        <v>214</v>
      </c>
      <c r="C211" t="s">
        <v>212</v>
      </c>
      <c r="D211" s="4">
        <v>4980552.9000000004</v>
      </c>
      <c r="E211" s="4">
        <v>78637</v>
      </c>
      <c r="F211" s="4">
        <v>18681</v>
      </c>
      <c r="G211" s="4">
        <v>0</v>
      </c>
      <c r="H211" s="4">
        <f t="shared" si="3"/>
        <v>5077870.9000000004</v>
      </c>
    </row>
    <row r="212" spans="1:8" x14ac:dyDescent="0.25">
      <c r="A212">
        <v>62125</v>
      </c>
      <c r="B212" t="s">
        <v>215</v>
      </c>
      <c r="C212" t="s">
        <v>212</v>
      </c>
      <c r="D212" s="4">
        <v>2942321.7</v>
      </c>
      <c r="E212" s="4">
        <v>42988</v>
      </c>
      <c r="F212" s="4">
        <v>11575</v>
      </c>
      <c r="G212" s="4">
        <v>0</v>
      </c>
      <c r="H212" s="4">
        <f t="shared" si="3"/>
        <v>2996884.7</v>
      </c>
    </row>
    <row r="213" spans="1:8" x14ac:dyDescent="0.25">
      <c r="A213">
        <v>62128</v>
      </c>
      <c r="B213" t="s">
        <v>216</v>
      </c>
      <c r="C213" t="s">
        <v>212</v>
      </c>
      <c r="D213" s="4">
        <v>4846822.8899999997</v>
      </c>
      <c r="E213" s="4">
        <v>0</v>
      </c>
      <c r="F213" s="4">
        <v>17642</v>
      </c>
      <c r="G213" s="4">
        <v>0</v>
      </c>
      <c r="H213" s="4">
        <f t="shared" si="3"/>
        <v>4864464.8899999997</v>
      </c>
    </row>
    <row r="214" spans="1:8" x14ac:dyDescent="0.25">
      <c r="A214">
        <v>62131</v>
      </c>
      <c r="B214" t="s">
        <v>217</v>
      </c>
      <c r="C214" t="s">
        <v>212</v>
      </c>
      <c r="D214" s="4">
        <v>3382252.88</v>
      </c>
      <c r="E214" s="4">
        <v>0</v>
      </c>
      <c r="F214" s="4">
        <v>6923</v>
      </c>
      <c r="G214" s="4">
        <v>0</v>
      </c>
      <c r="H214" s="4">
        <f t="shared" si="3"/>
        <v>3389175.88</v>
      </c>
    </row>
    <row r="215" spans="1:8" x14ac:dyDescent="0.25">
      <c r="A215">
        <v>62132</v>
      </c>
      <c r="B215" t="s">
        <v>218</v>
      </c>
      <c r="C215" t="s">
        <v>212</v>
      </c>
      <c r="D215" s="4">
        <v>2087273.67</v>
      </c>
      <c r="E215" s="4">
        <v>56495</v>
      </c>
      <c r="F215" s="4">
        <v>8910</v>
      </c>
      <c r="G215" s="4">
        <v>0</v>
      </c>
      <c r="H215" s="4">
        <f t="shared" si="3"/>
        <v>2152678.67</v>
      </c>
    </row>
    <row r="216" spans="1:8" x14ac:dyDescent="0.25">
      <c r="A216">
        <v>62135</v>
      </c>
      <c r="B216" t="s">
        <v>219</v>
      </c>
      <c r="C216" t="s">
        <v>212</v>
      </c>
      <c r="D216" s="4">
        <v>1977778.8</v>
      </c>
      <c r="E216" s="4">
        <v>0</v>
      </c>
      <c r="F216" s="4">
        <v>7707</v>
      </c>
      <c r="G216" s="4">
        <v>0</v>
      </c>
      <c r="H216" s="4">
        <f t="shared" si="3"/>
        <v>1985485.8</v>
      </c>
    </row>
    <row r="217" spans="1:8" x14ac:dyDescent="0.25">
      <c r="A217">
        <v>62138</v>
      </c>
      <c r="B217" t="s">
        <v>220</v>
      </c>
      <c r="C217" t="s">
        <v>212</v>
      </c>
      <c r="D217" s="4">
        <v>3117801.65</v>
      </c>
      <c r="E217" s="4">
        <v>53960</v>
      </c>
      <c r="F217" s="4">
        <v>11777</v>
      </c>
      <c r="G217" s="4">
        <v>0</v>
      </c>
      <c r="H217" s="4">
        <f t="shared" si="3"/>
        <v>3183538.65</v>
      </c>
    </row>
    <row r="218" spans="1:8" x14ac:dyDescent="0.25">
      <c r="A218">
        <v>62139</v>
      </c>
      <c r="B218" t="s">
        <v>221</v>
      </c>
      <c r="C218" t="s">
        <v>212</v>
      </c>
      <c r="D218" s="4">
        <v>26197054.039999999</v>
      </c>
      <c r="E218" s="4">
        <v>0</v>
      </c>
      <c r="F218" s="4">
        <v>78171</v>
      </c>
      <c r="G218" s="4">
        <v>51908</v>
      </c>
      <c r="H218" s="4">
        <f t="shared" si="3"/>
        <v>26327133.039999999</v>
      </c>
    </row>
    <row r="219" spans="1:8" x14ac:dyDescent="0.25">
      <c r="A219">
        <v>62140</v>
      </c>
      <c r="B219" t="s">
        <v>222</v>
      </c>
      <c r="C219" t="s">
        <v>212</v>
      </c>
      <c r="D219" s="4">
        <v>47196253.869999997</v>
      </c>
      <c r="E219" s="4">
        <v>0</v>
      </c>
      <c r="F219" s="4">
        <v>134061</v>
      </c>
      <c r="G219" s="4">
        <v>0</v>
      </c>
      <c r="H219" s="4">
        <f t="shared" si="3"/>
        <v>47330314.869999997</v>
      </c>
    </row>
    <row r="220" spans="1:8" x14ac:dyDescent="0.25">
      <c r="A220">
        <v>62141</v>
      </c>
      <c r="B220" t="s">
        <v>223</v>
      </c>
      <c r="C220" t="s">
        <v>212</v>
      </c>
      <c r="D220" s="4">
        <v>11895644.16</v>
      </c>
      <c r="E220" s="4">
        <v>0</v>
      </c>
      <c r="F220" s="4">
        <v>39118</v>
      </c>
      <c r="G220" s="4">
        <v>0</v>
      </c>
      <c r="H220" s="4">
        <f t="shared" si="3"/>
        <v>11934762.16</v>
      </c>
    </row>
    <row r="221" spans="1:8" x14ac:dyDescent="0.25">
      <c r="A221">
        <v>62142</v>
      </c>
      <c r="B221" t="s">
        <v>224</v>
      </c>
      <c r="C221" t="s">
        <v>212</v>
      </c>
      <c r="D221" s="4">
        <v>5403692.1600000001</v>
      </c>
      <c r="E221" s="4">
        <v>211289</v>
      </c>
      <c r="F221" s="4">
        <v>17497</v>
      </c>
      <c r="G221" s="4">
        <v>0</v>
      </c>
      <c r="H221" s="4">
        <f t="shared" si="3"/>
        <v>5632478.1600000001</v>
      </c>
    </row>
    <row r="222" spans="1:8" x14ac:dyDescent="0.25">
      <c r="A222">
        <v>62143</v>
      </c>
      <c r="B222" t="s">
        <v>225</v>
      </c>
      <c r="C222" t="s">
        <v>212</v>
      </c>
      <c r="D222" s="4">
        <v>12382021.210000001</v>
      </c>
      <c r="E222" s="4">
        <v>241457</v>
      </c>
      <c r="F222" s="4">
        <v>39738</v>
      </c>
      <c r="G222" s="4">
        <v>0</v>
      </c>
      <c r="H222" s="4">
        <f t="shared" si="3"/>
        <v>12663216.210000001</v>
      </c>
    </row>
    <row r="223" spans="1:8" x14ac:dyDescent="0.25">
      <c r="A223">
        <v>62144</v>
      </c>
      <c r="B223" t="s">
        <v>226</v>
      </c>
      <c r="C223" t="s">
        <v>212</v>
      </c>
      <c r="D223" s="4">
        <v>3027228.82</v>
      </c>
      <c r="E223" s="4">
        <v>269703</v>
      </c>
      <c r="F223" s="4">
        <v>11349</v>
      </c>
      <c r="G223" s="4">
        <v>0</v>
      </c>
      <c r="H223" s="4">
        <f t="shared" si="3"/>
        <v>3308280.82</v>
      </c>
    </row>
    <row r="224" spans="1:8" x14ac:dyDescent="0.25">
      <c r="A224">
        <v>62145</v>
      </c>
      <c r="B224" t="s">
        <v>227</v>
      </c>
      <c r="C224" t="s">
        <v>212</v>
      </c>
      <c r="D224" s="4">
        <v>9627105.9900000002</v>
      </c>
      <c r="E224" s="4">
        <v>0</v>
      </c>
      <c r="F224" s="4">
        <v>31757</v>
      </c>
      <c r="G224" s="4">
        <v>0</v>
      </c>
      <c r="H224" s="4">
        <f t="shared" si="3"/>
        <v>9658862.9900000002</v>
      </c>
    </row>
    <row r="225" spans="1:8" x14ac:dyDescent="0.25">
      <c r="A225">
        <v>62146</v>
      </c>
      <c r="B225" t="s">
        <v>228</v>
      </c>
      <c r="C225" t="s">
        <v>212</v>
      </c>
      <c r="D225" s="4">
        <v>3579828.55</v>
      </c>
      <c r="E225" s="4">
        <v>0</v>
      </c>
      <c r="F225" s="4">
        <v>13562</v>
      </c>
      <c r="G225" s="4">
        <v>0</v>
      </c>
      <c r="H225" s="4">
        <f t="shared" si="3"/>
        <v>3593390.55</v>
      </c>
    </row>
    <row r="226" spans="1:8" x14ac:dyDescent="0.25">
      <c r="A226">
        <v>62147</v>
      </c>
      <c r="B226" t="s">
        <v>229</v>
      </c>
      <c r="C226" t="s">
        <v>212</v>
      </c>
      <c r="D226" s="4">
        <v>3005719.98</v>
      </c>
      <c r="E226" s="4">
        <v>100056</v>
      </c>
      <c r="F226" s="4">
        <v>10762</v>
      </c>
      <c r="G226" s="4">
        <v>0</v>
      </c>
      <c r="H226" s="4">
        <f t="shared" si="3"/>
        <v>3116537.98</v>
      </c>
    </row>
    <row r="227" spans="1:8" x14ac:dyDescent="0.25">
      <c r="A227">
        <v>62148</v>
      </c>
      <c r="B227" t="s">
        <v>230</v>
      </c>
      <c r="C227" t="s">
        <v>212</v>
      </c>
      <c r="D227" s="4">
        <v>2205525.7999999998</v>
      </c>
      <c r="E227" s="4">
        <v>100013</v>
      </c>
      <c r="F227" s="4">
        <v>8857</v>
      </c>
      <c r="G227" s="4">
        <v>0</v>
      </c>
      <c r="H227" s="4">
        <f t="shared" si="3"/>
        <v>2314395.7999999998</v>
      </c>
    </row>
    <row r="228" spans="1:8" x14ac:dyDescent="0.25">
      <c r="A228">
        <v>62202</v>
      </c>
      <c r="B228" t="s">
        <v>231</v>
      </c>
      <c r="C228" t="s">
        <v>232</v>
      </c>
      <c r="D228" s="4">
        <v>2728935.26</v>
      </c>
      <c r="E228" s="4">
        <v>0</v>
      </c>
      <c r="F228" s="4">
        <v>7866</v>
      </c>
      <c r="G228" s="4">
        <v>0</v>
      </c>
      <c r="H228" s="4">
        <f t="shared" si="3"/>
        <v>2736801.26</v>
      </c>
    </row>
    <row r="229" spans="1:8" x14ac:dyDescent="0.25">
      <c r="A229">
        <v>62205</v>
      </c>
      <c r="B229" t="s">
        <v>233</v>
      </c>
      <c r="C229" t="s">
        <v>232</v>
      </c>
      <c r="D229" s="4">
        <v>2528604.44</v>
      </c>
      <c r="E229" s="4">
        <v>93271</v>
      </c>
      <c r="F229" s="4">
        <v>10401</v>
      </c>
      <c r="G229" s="4">
        <v>0</v>
      </c>
      <c r="H229" s="4">
        <f t="shared" si="3"/>
        <v>2632276.44</v>
      </c>
    </row>
    <row r="230" spans="1:8" x14ac:dyDescent="0.25">
      <c r="A230">
        <v>62206</v>
      </c>
      <c r="B230" t="s">
        <v>234</v>
      </c>
      <c r="C230" t="s">
        <v>232</v>
      </c>
      <c r="D230" s="4">
        <v>1431312.25</v>
      </c>
      <c r="E230" s="4">
        <v>8575</v>
      </c>
      <c r="F230" s="4">
        <v>5066</v>
      </c>
      <c r="G230" s="4">
        <v>0</v>
      </c>
      <c r="H230" s="4">
        <f t="shared" si="3"/>
        <v>1444953.25</v>
      </c>
    </row>
    <row r="231" spans="1:8" x14ac:dyDescent="0.25">
      <c r="A231">
        <v>62209</v>
      </c>
      <c r="B231" t="s">
        <v>235</v>
      </c>
      <c r="C231" t="s">
        <v>232</v>
      </c>
      <c r="D231" s="4">
        <v>1662580.8</v>
      </c>
      <c r="E231" s="4">
        <v>0</v>
      </c>
      <c r="F231" s="4">
        <v>6211</v>
      </c>
      <c r="G231" s="4">
        <v>0</v>
      </c>
      <c r="H231" s="4">
        <f t="shared" si="3"/>
        <v>1668791.8</v>
      </c>
    </row>
    <row r="232" spans="1:8" x14ac:dyDescent="0.25">
      <c r="A232">
        <v>62211</v>
      </c>
      <c r="B232" t="s">
        <v>236</v>
      </c>
      <c r="C232" t="s">
        <v>232</v>
      </c>
      <c r="D232" s="4">
        <v>3222999.09</v>
      </c>
      <c r="E232" s="4">
        <v>40203</v>
      </c>
      <c r="F232" s="4">
        <v>12600</v>
      </c>
      <c r="G232" s="4">
        <v>0</v>
      </c>
      <c r="H232" s="4">
        <f t="shared" si="3"/>
        <v>3275802.09</v>
      </c>
    </row>
    <row r="233" spans="1:8" x14ac:dyDescent="0.25">
      <c r="A233">
        <v>62214</v>
      </c>
      <c r="B233" t="s">
        <v>237</v>
      </c>
      <c r="C233" t="s">
        <v>232</v>
      </c>
      <c r="D233" s="4">
        <v>2663643.16</v>
      </c>
      <c r="E233" s="4">
        <v>0</v>
      </c>
      <c r="F233" s="4">
        <v>8722</v>
      </c>
      <c r="G233" s="4">
        <v>0</v>
      </c>
      <c r="H233" s="4">
        <f t="shared" si="3"/>
        <v>2672365.16</v>
      </c>
    </row>
    <row r="234" spans="1:8" x14ac:dyDescent="0.25">
      <c r="A234">
        <v>62216</v>
      </c>
      <c r="B234" t="s">
        <v>238</v>
      </c>
      <c r="C234" t="s">
        <v>232</v>
      </c>
      <c r="D234" s="4">
        <v>1561466.99</v>
      </c>
      <c r="E234" s="4">
        <v>37810</v>
      </c>
      <c r="F234" s="4">
        <v>6105</v>
      </c>
      <c r="G234" s="4">
        <v>0</v>
      </c>
      <c r="H234" s="4">
        <f t="shared" si="3"/>
        <v>1605381.99</v>
      </c>
    </row>
    <row r="235" spans="1:8" x14ac:dyDescent="0.25">
      <c r="A235">
        <v>62219</v>
      </c>
      <c r="B235" t="s">
        <v>239</v>
      </c>
      <c r="C235" t="s">
        <v>232</v>
      </c>
      <c r="D235" s="4">
        <v>12425587.82</v>
      </c>
      <c r="E235" s="4">
        <v>0</v>
      </c>
      <c r="F235" s="4">
        <v>32637</v>
      </c>
      <c r="G235" s="4">
        <v>0</v>
      </c>
      <c r="H235" s="4">
        <f t="shared" si="3"/>
        <v>12458224.82</v>
      </c>
    </row>
    <row r="236" spans="1:8" x14ac:dyDescent="0.25">
      <c r="A236">
        <v>62220</v>
      </c>
      <c r="B236" t="s">
        <v>240</v>
      </c>
      <c r="C236" t="s">
        <v>232</v>
      </c>
      <c r="D236" s="4">
        <v>3205081.18</v>
      </c>
      <c r="E236" s="4">
        <v>54334</v>
      </c>
      <c r="F236" s="4">
        <v>10493</v>
      </c>
      <c r="G236" s="4">
        <v>0</v>
      </c>
      <c r="H236" s="4">
        <f t="shared" si="3"/>
        <v>3269908.18</v>
      </c>
    </row>
    <row r="237" spans="1:8" x14ac:dyDescent="0.25">
      <c r="A237">
        <v>62226</v>
      </c>
      <c r="B237" t="s">
        <v>241</v>
      </c>
      <c r="C237" t="s">
        <v>232</v>
      </c>
      <c r="D237" s="4">
        <v>2749843.03</v>
      </c>
      <c r="E237" s="4">
        <v>0</v>
      </c>
      <c r="F237" s="4">
        <v>6990</v>
      </c>
      <c r="G237" s="4">
        <v>0</v>
      </c>
      <c r="H237" s="4">
        <f t="shared" si="3"/>
        <v>2756833.03</v>
      </c>
    </row>
    <row r="238" spans="1:8" x14ac:dyDescent="0.25">
      <c r="A238">
        <v>62232</v>
      </c>
      <c r="B238" t="s">
        <v>242</v>
      </c>
      <c r="C238" t="s">
        <v>232</v>
      </c>
      <c r="D238" s="4">
        <v>1733403.45</v>
      </c>
      <c r="E238" s="4">
        <v>64717</v>
      </c>
      <c r="F238" s="4">
        <v>7534</v>
      </c>
      <c r="G238" s="4">
        <v>0</v>
      </c>
      <c r="H238" s="4">
        <f t="shared" si="3"/>
        <v>1805654.45</v>
      </c>
    </row>
    <row r="239" spans="1:8" x14ac:dyDescent="0.25">
      <c r="A239">
        <v>62233</v>
      </c>
      <c r="B239" t="s">
        <v>243</v>
      </c>
      <c r="C239" t="s">
        <v>232</v>
      </c>
      <c r="D239" s="4">
        <v>4348063.67</v>
      </c>
      <c r="E239" s="4">
        <v>57612</v>
      </c>
      <c r="F239" s="4">
        <v>15116</v>
      </c>
      <c r="G239" s="4">
        <v>0</v>
      </c>
      <c r="H239" s="4">
        <f t="shared" si="3"/>
        <v>4420791.67</v>
      </c>
    </row>
    <row r="240" spans="1:8" x14ac:dyDescent="0.25">
      <c r="A240">
        <v>62235</v>
      </c>
      <c r="B240" t="s">
        <v>244</v>
      </c>
      <c r="C240" t="s">
        <v>232</v>
      </c>
      <c r="D240" s="4">
        <v>2479421.63</v>
      </c>
      <c r="E240" s="4">
        <v>89863</v>
      </c>
      <c r="F240" s="4">
        <v>9882</v>
      </c>
      <c r="G240" s="4">
        <v>0</v>
      </c>
      <c r="H240" s="4">
        <f t="shared" si="3"/>
        <v>2579166.63</v>
      </c>
    </row>
    <row r="241" spans="1:8" x14ac:dyDescent="0.25">
      <c r="A241">
        <v>62242</v>
      </c>
      <c r="B241" t="s">
        <v>245</v>
      </c>
      <c r="C241" t="s">
        <v>232</v>
      </c>
      <c r="D241" s="4">
        <v>1261011.52</v>
      </c>
      <c r="E241" s="4">
        <v>46824</v>
      </c>
      <c r="F241" s="4">
        <v>4994</v>
      </c>
      <c r="G241" s="4">
        <v>0</v>
      </c>
      <c r="H241" s="4">
        <f t="shared" si="3"/>
        <v>1312829.52</v>
      </c>
    </row>
    <row r="242" spans="1:8" x14ac:dyDescent="0.25">
      <c r="A242">
        <v>62244</v>
      </c>
      <c r="B242" t="s">
        <v>246</v>
      </c>
      <c r="C242" t="s">
        <v>232</v>
      </c>
      <c r="D242" s="4">
        <v>3669255.96</v>
      </c>
      <c r="E242" s="4">
        <v>0</v>
      </c>
      <c r="F242" s="4">
        <v>10478</v>
      </c>
      <c r="G242" s="4">
        <v>0</v>
      </c>
      <c r="H242" s="4">
        <f t="shared" si="3"/>
        <v>3679733.96</v>
      </c>
    </row>
    <row r="243" spans="1:8" x14ac:dyDescent="0.25">
      <c r="A243">
        <v>62245</v>
      </c>
      <c r="B243" t="s">
        <v>247</v>
      </c>
      <c r="C243" t="s">
        <v>232</v>
      </c>
      <c r="D243" s="4">
        <v>1644731.29</v>
      </c>
      <c r="E243" s="4">
        <v>107887</v>
      </c>
      <c r="F243" s="4">
        <v>6909</v>
      </c>
      <c r="G243" s="4">
        <v>0</v>
      </c>
      <c r="H243" s="4">
        <f t="shared" si="3"/>
        <v>1759527.29</v>
      </c>
    </row>
    <row r="244" spans="1:8" x14ac:dyDescent="0.25">
      <c r="A244">
        <v>62247</v>
      </c>
      <c r="B244" t="s">
        <v>248</v>
      </c>
      <c r="C244" t="s">
        <v>232</v>
      </c>
      <c r="D244" s="4">
        <v>1566148.8</v>
      </c>
      <c r="E244" s="4">
        <v>100391</v>
      </c>
      <c r="F244" s="4">
        <v>6480</v>
      </c>
      <c r="G244" s="4">
        <v>0</v>
      </c>
      <c r="H244" s="4">
        <f t="shared" si="3"/>
        <v>1673019.8</v>
      </c>
    </row>
    <row r="245" spans="1:8" x14ac:dyDescent="0.25">
      <c r="A245">
        <v>62252</v>
      </c>
      <c r="B245" t="s">
        <v>249</v>
      </c>
      <c r="C245" t="s">
        <v>232</v>
      </c>
      <c r="D245" s="4">
        <v>1691906.74</v>
      </c>
      <c r="E245" s="4">
        <v>30776</v>
      </c>
      <c r="F245" s="4">
        <v>6981</v>
      </c>
      <c r="G245" s="4">
        <v>0</v>
      </c>
      <c r="H245" s="4">
        <f t="shared" si="3"/>
        <v>1729663.74</v>
      </c>
    </row>
    <row r="246" spans="1:8" x14ac:dyDescent="0.25">
      <c r="A246">
        <v>62256</v>
      </c>
      <c r="B246" t="s">
        <v>250</v>
      </c>
      <c r="C246" t="s">
        <v>232</v>
      </c>
      <c r="D246" s="4">
        <v>2976272.97</v>
      </c>
      <c r="E246" s="4">
        <v>0</v>
      </c>
      <c r="F246" s="4">
        <v>10608</v>
      </c>
      <c r="G246" s="4">
        <v>0</v>
      </c>
      <c r="H246" s="4">
        <f t="shared" si="3"/>
        <v>2986880.97</v>
      </c>
    </row>
    <row r="247" spans="1:8" x14ac:dyDescent="0.25">
      <c r="A247">
        <v>62262</v>
      </c>
      <c r="B247" t="s">
        <v>251</v>
      </c>
      <c r="C247" t="s">
        <v>232</v>
      </c>
      <c r="D247" s="4">
        <v>1753906.68</v>
      </c>
      <c r="E247" s="4">
        <v>44893</v>
      </c>
      <c r="F247" s="4">
        <v>6735</v>
      </c>
      <c r="G247" s="4">
        <v>0</v>
      </c>
      <c r="H247" s="4">
        <f t="shared" si="3"/>
        <v>1805534.68</v>
      </c>
    </row>
    <row r="248" spans="1:8" x14ac:dyDescent="0.25">
      <c r="A248">
        <v>62264</v>
      </c>
      <c r="B248" t="s">
        <v>252</v>
      </c>
      <c r="C248" t="s">
        <v>232</v>
      </c>
      <c r="D248" s="4">
        <v>5909124.4000000004</v>
      </c>
      <c r="E248" s="4">
        <v>0</v>
      </c>
      <c r="F248" s="4">
        <v>18681</v>
      </c>
      <c r="G248" s="4">
        <v>0</v>
      </c>
      <c r="H248" s="4">
        <f t="shared" si="3"/>
        <v>5927805.4000000004</v>
      </c>
    </row>
    <row r="249" spans="1:8" x14ac:dyDescent="0.25">
      <c r="A249">
        <v>62265</v>
      </c>
      <c r="B249" t="s">
        <v>253</v>
      </c>
      <c r="C249" t="s">
        <v>232</v>
      </c>
      <c r="D249" s="4">
        <v>2361642.9700000002</v>
      </c>
      <c r="E249" s="4">
        <v>94107</v>
      </c>
      <c r="F249" s="4">
        <v>9660</v>
      </c>
      <c r="G249" s="4">
        <v>0</v>
      </c>
      <c r="H249" s="4">
        <f t="shared" si="3"/>
        <v>2465409.9700000002</v>
      </c>
    </row>
    <row r="250" spans="1:8" x14ac:dyDescent="0.25">
      <c r="A250">
        <v>62266</v>
      </c>
      <c r="B250" t="s">
        <v>254</v>
      </c>
      <c r="C250" t="s">
        <v>232</v>
      </c>
      <c r="D250" s="4">
        <v>3028385.66</v>
      </c>
      <c r="E250" s="4">
        <v>123720</v>
      </c>
      <c r="F250" s="4">
        <v>11566</v>
      </c>
      <c r="G250" s="4">
        <v>0</v>
      </c>
      <c r="H250" s="4">
        <f t="shared" si="3"/>
        <v>3163671.66</v>
      </c>
    </row>
    <row r="251" spans="1:8" x14ac:dyDescent="0.25">
      <c r="A251">
        <v>62267</v>
      </c>
      <c r="B251" t="s">
        <v>255</v>
      </c>
      <c r="C251" t="s">
        <v>232</v>
      </c>
      <c r="D251" s="4">
        <v>14331513.109999999</v>
      </c>
      <c r="E251" s="4">
        <v>0</v>
      </c>
      <c r="F251" s="4">
        <v>41725</v>
      </c>
      <c r="G251" s="4">
        <v>0</v>
      </c>
      <c r="H251" s="4">
        <f t="shared" si="3"/>
        <v>14373238.109999999</v>
      </c>
    </row>
    <row r="252" spans="1:8" x14ac:dyDescent="0.25">
      <c r="A252">
        <v>62268</v>
      </c>
      <c r="B252" t="s">
        <v>256</v>
      </c>
      <c r="C252" t="s">
        <v>232</v>
      </c>
      <c r="D252" s="4">
        <v>4362494.2699999996</v>
      </c>
      <c r="E252" s="4">
        <v>0</v>
      </c>
      <c r="F252" s="4">
        <v>15106</v>
      </c>
      <c r="G252" s="4">
        <v>0</v>
      </c>
      <c r="H252" s="4">
        <f t="shared" si="3"/>
        <v>4377600.2699999996</v>
      </c>
    </row>
    <row r="253" spans="1:8" x14ac:dyDescent="0.25">
      <c r="A253">
        <v>62269</v>
      </c>
      <c r="B253" t="s">
        <v>257</v>
      </c>
      <c r="C253" t="s">
        <v>232</v>
      </c>
      <c r="D253" s="4">
        <v>3557626.74</v>
      </c>
      <c r="E253" s="4">
        <v>0</v>
      </c>
      <c r="F253" s="4">
        <v>10060</v>
      </c>
      <c r="G253" s="4">
        <v>0</v>
      </c>
      <c r="H253" s="4">
        <f t="shared" si="3"/>
        <v>3567686.74</v>
      </c>
    </row>
    <row r="254" spans="1:8" x14ac:dyDescent="0.25">
      <c r="A254">
        <v>62270</v>
      </c>
      <c r="B254" t="s">
        <v>258</v>
      </c>
      <c r="C254" t="s">
        <v>232</v>
      </c>
      <c r="D254" s="4">
        <v>3428817.95</v>
      </c>
      <c r="E254" s="4">
        <v>0</v>
      </c>
      <c r="F254" s="4">
        <v>10194</v>
      </c>
      <c r="G254" s="4">
        <v>0</v>
      </c>
      <c r="H254" s="4">
        <f t="shared" si="3"/>
        <v>3439011.95</v>
      </c>
    </row>
    <row r="255" spans="1:8" x14ac:dyDescent="0.25">
      <c r="A255">
        <v>62271</v>
      </c>
      <c r="B255" t="s">
        <v>259</v>
      </c>
      <c r="C255" t="s">
        <v>232</v>
      </c>
      <c r="D255" s="4">
        <v>7185449.2800000003</v>
      </c>
      <c r="E255" s="4">
        <v>0</v>
      </c>
      <c r="F255" s="4">
        <v>18113</v>
      </c>
      <c r="G255" s="4">
        <v>0</v>
      </c>
      <c r="H255" s="4">
        <f t="shared" si="3"/>
        <v>7203562.2800000003</v>
      </c>
    </row>
    <row r="256" spans="1:8" x14ac:dyDescent="0.25">
      <c r="A256">
        <v>62272</v>
      </c>
      <c r="B256" t="s">
        <v>260</v>
      </c>
      <c r="C256" t="s">
        <v>232</v>
      </c>
      <c r="D256" s="4">
        <v>4053936.65</v>
      </c>
      <c r="E256" s="4">
        <v>0</v>
      </c>
      <c r="F256" s="4">
        <v>14467</v>
      </c>
      <c r="G256" s="4">
        <v>0</v>
      </c>
      <c r="H256" s="4">
        <f t="shared" si="3"/>
        <v>4068403.65</v>
      </c>
    </row>
    <row r="257" spans="1:8" x14ac:dyDescent="0.25">
      <c r="A257">
        <v>62273</v>
      </c>
      <c r="B257" t="s">
        <v>261</v>
      </c>
      <c r="C257" t="s">
        <v>232</v>
      </c>
      <c r="D257" s="4">
        <v>2857044.3</v>
      </c>
      <c r="E257" s="4">
        <v>61253</v>
      </c>
      <c r="F257" s="4">
        <v>8751</v>
      </c>
      <c r="G257" s="4">
        <v>0</v>
      </c>
      <c r="H257" s="4">
        <f t="shared" si="3"/>
        <v>2927048.3</v>
      </c>
    </row>
    <row r="258" spans="1:8" x14ac:dyDescent="0.25">
      <c r="A258">
        <v>62274</v>
      </c>
      <c r="B258" t="s">
        <v>262</v>
      </c>
      <c r="C258" t="s">
        <v>232</v>
      </c>
      <c r="D258" s="4">
        <v>1812684.05</v>
      </c>
      <c r="E258" s="4">
        <v>38652</v>
      </c>
      <c r="F258" s="4">
        <v>7120</v>
      </c>
      <c r="G258" s="4">
        <v>0</v>
      </c>
      <c r="H258" s="4">
        <f t="shared" si="3"/>
        <v>1858456.05</v>
      </c>
    </row>
    <row r="259" spans="1:8" x14ac:dyDescent="0.25">
      <c r="A259">
        <v>62275</v>
      </c>
      <c r="B259" t="s">
        <v>263</v>
      </c>
      <c r="C259" t="s">
        <v>232</v>
      </c>
      <c r="D259" s="4">
        <v>7669771.7699999996</v>
      </c>
      <c r="E259" s="4">
        <v>248005</v>
      </c>
      <c r="F259" s="4">
        <v>28495</v>
      </c>
      <c r="G259" s="4">
        <v>0</v>
      </c>
      <c r="H259" s="4">
        <f t="shared" si="3"/>
        <v>7946271.7699999996</v>
      </c>
    </row>
    <row r="260" spans="1:8" x14ac:dyDescent="0.25">
      <c r="A260">
        <v>62276</v>
      </c>
      <c r="B260" t="s">
        <v>264</v>
      </c>
      <c r="C260" t="s">
        <v>232</v>
      </c>
      <c r="D260" s="4">
        <v>1668069.18</v>
      </c>
      <c r="E260" s="4">
        <v>56262</v>
      </c>
      <c r="F260" s="4">
        <v>7000</v>
      </c>
      <c r="G260" s="4">
        <v>0</v>
      </c>
      <c r="H260" s="4">
        <f t="shared" si="3"/>
        <v>1731331.18</v>
      </c>
    </row>
    <row r="261" spans="1:8" x14ac:dyDescent="0.25">
      <c r="A261">
        <v>62277</v>
      </c>
      <c r="B261" t="s">
        <v>265</v>
      </c>
      <c r="C261" t="s">
        <v>232</v>
      </c>
      <c r="D261" s="4">
        <v>3681746.09</v>
      </c>
      <c r="E261" s="4">
        <v>48946</v>
      </c>
      <c r="F261" s="4">
        <v>12749</v>
      </c>
      <c r="G261" s="4">
        <v>0</v>
      </c>
      <c r="H261" s="4">
        <f t="shared" ref="H261:H288" si="4">SUM(D261:G261)</f>
        <v>3743441.09</v>
      </c>
    </row>
    <row r="262" spans="1:8" x14ac:dyDescent="0.25">
      <c r="A262">
        <v>62278</v>
      </c>
      <c r="B262" t="s">
        <v>266</v>
      </c>
      <c r="C262" t="s">
        <v>232</v>
      </c>
      <c r="D262" s="4">
        <v>5719316.9199999999</v>
      </c>
      <c r="E262" s="4">
        <v>214558</v>
      </c>
      <c r="F262" s="4">
        <v>22405</v>
      </c>
      <c r="G262" s="4">
        <v>0</v>
      </c>
      <c r="H262" s="4">
        <f t="shared" si="4"/>
        <v>5956279.9199999999</v>
      </c>
    </row>
    <row r="263" spans="1:8" x14ac:dyDescent="0.25">
      <c r="A263">
        <v>62279</v>
      </c>
      <c r="B263" t="s">
        <v>267</v>
      </c>
      <c r="C263" t="s">
        <v>232</v>
      </c>
      <c r="D263" s="4">
        <v>1772060.97</v>
      </c>
      <c r="E263" s="4">
        <v>111021</v>
      </c>
      <c r="F263" s="4">
        <v>7024</v>
      </c>
      <c r="G263" s="4">
        <v>0</v>
      </c>
      <c r="H263" s="4">
        <f t="shared" si="4"/>
        <v>1890105.97</v>
      </c>
    </row>
    <row r="264" spans="1:8" x14ac:dyDescent="0.25">
      <c r="A264">
        <v>62311</v>
      </c>
      <c r="B264" t="s">
        <v>268</v>
      </c>
      <c r="C264" t="s">
        <v>269</v>
      </c>
      <c r="D264" s="4">
        <v>1745349.07</v>
      </c>
      <c r="E264" s="4">
        <v>25441</v>
      </c>
      <c r="F264" s="4">
        <v>6403</v>
      </c>
      <c r="G264" s="4">
        <v>0</v>
      </c>
      <c r="H264" s="4">
        <f t="shared" si="4"/>
        <v>1777193.07</v>
      </c>
    </row>
    <row r="265" spans="1:8" x14ac:dyDescent="0.25">
      <c r="A265">
        <v>62314</v>
      </c>
      <c r="B265" t="s">
        <v>270</v>
      </c>
      <c r="C265" t="s">
        <v>269</v>
      </c>
      <c r="D265" s="4">
        <v>1540355.3</v>
      </c>
      <c r="E265" s="4">
        <v>22827</v>
      </c>
      <c r="F265" s="4">
        <v>6480</v>
      </c>
      <c r="G265" s="4">
        <v>0</v>
      </c>
      <c r="H265" s="4">
        <f t="shared" si="4"/>
        <v>1569662.3</v>
      </c>
    </row>
    <row r="266" spans="1:8" x14ac:dyDescent="0.25">
      <c r="A266">
        <v>62326</v>
      </c>
      <c r="B266" t="s">
        <v>271</v>
      </c>
      <c r="C266" t="s">
        <v>269</v>
      </c>
      <c r="D266" s="4">
        <v>2266053.27</v>
      </c>
      <c r="E266" s="4">
        <v>35414</v>
      </c>
      <c r="F266" s="4">
        <v>8361</v>
      </c>
      <c r="G266" s="4">
        <v>0</v>
      </c>
      <c r="H266" s="4">
        <f t="shared" si="4"/>
        <v>2309828.27</v>
      </c>
    </row>
    <row r="267" spans="1:8" x14ac:dyDescent="0.25">
      <c r="A267">
        <v>62330</v>
      </c>
      <c r="B267" t="s">
        <v>272</v>
      </c>
      <c r="C267" t="s">
        <v>269</v>
      </c>
      <c r="D267" s="4">
        <v>2043117.97</v>
      </c>
      <c r="E267" s="4">
        <v>49270</v>
      </c>
      <c r="F267" s="4">
        <v>7914</v>
      </c>
      <c r="G267" s="4">
        <v>0</v>
      </c>
      <c r="H267" s="4">
        <f t="shared" si="4"/>
        <v>2100301.9699999997</v>
      </c>
    </row>
    <row r="268" spans="1:8" x14ac:dyDescent="0.25">
      <c r="A268">
        <v>62332</v>
      </c>
      <c r="B268" t="s">
        <v>273</v>
      </c>
      <c r="C268" t="s">
        <v>269</v>
      </c>
      <c r="D268" s="4">
        <v>1935827.68</v>
      </c>
      <c r="E268" s="4">
        <v>60362</v>
      </c>
      <c r="F268" s="4">
        <v>7476</v>
      </c>
      <c r="G268" s="4">
        <v>0</v>
      </c>
      <c r="H268" s="4">
        <f t="shared" si="4"/>
        <v>2003665.68</v>
      </c>
    </row>
    <row r="269" spans="1:8" x14ac:dyDescent="0.25">
      <c r="A269">
        <v>62335</v>
      </c>
      <c r="B269" t="s">
        <v>274</v>
      </c>
      <c r="C269" t="s">
        <v>269</v>
      </c>
      <c r="D269" s="4">
        <v>1621421.2</v>
      </c>
      <c r="E269" s="4">
        <v>43746</v>
      </c>
      <c r="F269" s="4">
        <v>5667</v>
      </c>
      <c r="G269" s="4">
        <v>0</v>
      </c>
      <c r="H269" s="4">
        <f t="shared" si="4"/>
        <v>1670834.2</v>
      </c>
    </row>
    <row r="270" spans="1:8" x14ac:dyDescent="0.25">
      <c r="A270">
        <v>62343</v>
      </c>
      <c r="B270" t="s">
        <v>275</v>
      </c>
      <c r="C270" t="s">
        <v>269</v>
      </c>
      <c r="D270" s="4">
        <v>2031949.44</v>
      </c>
      <c r="E270" s="4">
        <v>0</v>
      </c>
      <c r="F270" s="4">
        <v>6451</v>
      </c>
      <c r="G270" s="4">
        <v>0</v>
      </c>
      <c r="H270" s="4">
        <f t="shared" si="4"/>
        <v>2038400.44</v>
      </c>
    </row>
    <row r="271" spans="1:8" x14ac:dyDescent="0.25">
      <c r="A271">
        <v>62368</v>
      </c>
      <c r="B271" t="s">
        <v>276</v>
      </c>
      <c r="C271" t="s">
        <v>269</v>
      </c>
      <c r="D271" s="4">
        <v>1465607.56</v>
      </c>
      <c r="E271" s="4">
        <v>100067</v>
      </c>
      <c r="F271" s="4">
        <v>5783</v>
      </c>
      <c r="G271" s="4">
        <v>0</v>
      </c>
      <c r="H271" s="4">
        <f t="shared" si="4"/>
        <v>1571457.56</v>
      </c>
    </row>
    <row r="272" spans="1:8" x14ac:dyDescent="0.25">
      <c r="A272">
        <v>62372</v>
      </c>
      <c r="B272" t="s">
        <v>277</v>
      </c>
      <c r="C272" t="s">
        <v>269</v>
      </c>
      <c r="D272" s="4">
        <v>1503887.31</v>
      </c>
      <c r="E272" s="4">
        <v>26891</v>
      </c>
      <c r="F272" s="4">
        <v>6110</v>
      </c>
      <c r="G272" s="4">
        <v>0</v>
      </c>
      <c r="H272" s="4">
        <f t="shared" si="4"/>
        <v>1536888.31</v>
      </c>
    </row>
    <row r="273" spans="1:8" x14ac:dyDescent="0.25">
      <c r="A273">
        <v>62375</v>
      </c>
      <c r="B273" t="s">
        <v>278</v>
      </c>
      <c r="C273" t="s">
        <v>269</v>
      </c>
      <c r="D273" s="4">
        <v>8041883.2800000003</v>
      </c>
      <c r="E273" s="4">
        <v>110871</v>
      </c>
      <c r="F273" s="4">
        <v>24954</v>
      </c>
      <c r="G273" s="4">
        <v>0</v>
      </c>
      <c r="H273" s="4">
        <f t="shared" si="4"/>
        <v>8177708.2800000003</v>
      </c>
    </row>
    <row r="274" spans="1:8" x14ac:dyDescent="0.25">
      <c r="A274">
        <v>62376</v>
      </c>
      <c r="B274" t="s">
        <v>279</v>
      </c>
      <c r="C274" t="s">
        <v>269</v>
      </c>
      <c r="D274" s="4">
        <v>5976792.6500000004</v>
      </c>
      <c r="E274" s="4">
        <v>0</v>
      </c>
      <c r="F274" s="4">
        <v>15400</v>
      </c>
      <c r="G274" s="4">
        <v>0</v>
      </c>
      <c r="H274" s="4">
        <f t="shared" si="4"/>
        <v>5992192.6500000004</v>
      </c>
    </row>
    <row r="275" spans="1:8" x14ac:dyDescent="0.25">
      <c r="A275">
        <v>62377</v>
      </c>
      <c r="B275" t="s">
        <v>280</v>
      </c>
      <c r="C275" t="s">
        <v>269</v>
      </c>
      <c r="D275" s="4">
        <v>2670730.4</v>
      </c>
      <c r="E275" s="4">
        <v>0</v>
      </c>
      <c r="F275" s="4">
        <v>8665</v>
      </c>
      <c r="G275" s="4">
        <v>0</v>
      </c>
      <c r="H275" s="4">
        <f t="shared" si="4"/>
        <v>2679395.4</v>
      </c>
    </row>
    <row r="276" spans="1:8" x14ac:dyDescent="0.25">
      <c r="A276">
        <v>62378</v>
      </c>
      <c r="B276" t="s">
        <v>281</v>
      </c>
      <c r="C276" t="s">
        <v>269</v>
      </c>
      <c r="D276" s="4">
        <v>9594725.1300000008</v>
      </c>
      <c r="E276" s="4">
        <v>253368</v>
      </c>
      <c r="F276" s="4">
        <v>34495</v>
      </c>
      <c r="G276" s="4">
        <v>0</v>
      </c>
      <c r="H276" s="4">
        <f t="shared" si="4"/>
        <v>9882588.1300000008</v>
      </c>
    </row>
    <row r="277" spans="1:8" x14ac:dyDescent="0.25">
      <c r="A277">
        <v>62379</v>
      </c>
      <c r="B277" t="s">
        <v>282</v>
      </c>
      <c r="C277" t="s">
        <v>269</v>
      </c>
      <c r="D277" s="4">
        <v>21662598.510000002</v>
      </c>
      <c r="E277" s="4">
        <v>0</v>
      </c>
      <c r="F277" s="4">
        <v>66511</v>
      </c>
      <c r="G277" s="4">
        <v>33363</v>
      </c>
      <c r="H277" s="4">
        <f t="shared" si="4"/>
        <v>21762472.510000002</v>
      </c>
    </row>
    <row r="278" spans="1:8" x14ac:dyDescent="0.25">
      <c r="A278">
        <v>62380</v>
      </c>
      <c r="B278" t="s">
        <v>283</v>
      </c>
      <c r="C278" t="s">
        <v>269</v>
      </c>
      <c r="D278" s="4">
        <v>7543259.7400000002</v>
      </c>
      <c r="E278" s="4">
        <v>229486</v>
      </c>
      <c r="F278" s="4">
        <v>28741</v>
      </c>
      <c r="G278" s="4">
        <v>0</v>
      </c>
      <c r="H278" s="4">
        <f t="shared" si="4"/>
        <v>7801486.7400000002</v>
      </c>
    </row>
    <row r="279" spans="1:8" x14ac:dyDescent="0.25">
      <c r="A279">
        <v>62381</v>
      </c>
      <c r="B279" t="s">
        <v>284</v>
      </c>
      <c r="C279" t="s">
        <v>269</v>
      </c>
      <c r="D279" s="4">
        <v>4296449.4800000004</v>
      </c>
      <c r="E279" s="4">
        <v>75470</v>
      </c>
      <c r="F279" s="4">
        <v>15693</v>
      </c>
      <c r="G279" s="4">
        <v>0</v>
      </c>
      <c r="H279" s="4">
        <f t="shared" si="4"/>
        <v>4387612.4800000004</v>
      </c>
    </row>
    <row r="280" spans="1:8" x14ac:dyDescent="0.25">
      <c r="A280">
        <v>62382</v>
      </c>
      <c r="B280" t="s">
        <v>285</v>
      </c>
      <c r="C280" t="s">
        <v>269</v>
      </c>
      <c r="D280" s="4">
        <v>6486761.7599999998</v>
      </c>
      <c r="E280" s="4">
        <v>0</v>
      </c>
      <c r="F280" s="4">
        <v>22087</v>
      </c>
      <c r="G280" s="4">
        <v>0</v>
      </c>
      <c r="H280" s="4">
        <f t="shared" si="4"/>
        <v>6508848.7599999998</v>
      </c>
    </row>
    <row r="281" spans="1:8" x14ac:dyDescent="0.25">
      <c r="A281">
        <v>62383</v>
      </c>
      <c r="B281" t="s">
        <v>286</v>
      </c>
      <c r="C281" t="s">
        <v>269</v>
      </c>
      <c r="D281" s="4">
        <v>4713938.4400000004</v>
      </c>
      <c r="E281" s="4">
        <v>110382</v>
      </c>
      <c r="F281" s="4">
        <v>16829</v>
      </c>
      <c r="G281" s="4">
        <v>0</v>
      </c>
      <c r="H281" s="4">
        <f t="shared" si="4"/>
        <v>4841149.4400000004</v>
      </c>
    </row>
    <row r="282" spans="1:8" x14ac:dyDescent="0.25">
      <c r="A282">
        <v>62384</v>
      </c>
      <c r="B282" t="s">
        <v>287</v>
      </c>
      <c r="C282" t="s">
        <v>269</v>
      </c>
      <c r="D282" s="4">
        <v>4090444.47</v>
      </c>
      <c r="E282" s="4">
        <v>25790</v>
      </c>
      <c r="F282" s="4">
        <v>15154</v>
      </c>
      <c r="G282" s="4">
        <v>0</v>
      </c>
      <c r="H282" s="4">
        <f t="shared" si="4"/>
        <v>4131388.47</v>
      </c>
    </row>
    <row r="283" spans="1:8" x14ac:dyDescent="0.25">
      <c r="A283">
        <v>62385</v>
      </c>
      <c r="B283" t="s">
        <v>288</v>
      </c>
      <c r="C283" t="s">
        <v>269</v>
      </c>
      <c r="D283" s="4">
        <v>2944404.35</v>
      </c>
      <c r="E283" s="4">
        <v>128078</v>
      </c>
      <c r="F283" s="4">
        <v>12205</v>
      </c>
      <c r="G283" s="4">
        <v>0</v>
      </c>
      <c r="H283" s="4">
        <f t="shared" si="4"/>
        <v>3084687.35</v>
      </c>
    </row>
    <row r="284" spans="1:8" x14ac:dyDescent="0.25">
      <c r="A284">
        <v>62386</v>
      </c>
      <c r="B284" t="s">
        <v>289</v>
      </c>
      <c r="C284" t="s">
        <v>269</v>
      </c>
      <c r="D284" s="4">
        <v>6132139.3899999997</v>
      </c>
      <c r="E284" s="4">
        <v>132469</v>
      </c>
      <c r="F284" s="4">
        <v>23742</v>
      </c>
      <c r="G284" s="4">
        <v>0</v>
      </c>
      <c r="H284" s="4">
        <f t="shared" si="4"/>
        <v>6288350.3899999997</v>
      </c>
    </row>
    <row r="285" spans="1:8" x14ac:dyDescent="0.25">
      <c r="A285">
        <v>62387</v>
      </c>
      <c r="B285" t="s">
        <v>290</v>
      </c>
      <c r="C285" t="s">
        <v>269</v>
      </c>
      <c r="D285" s="4">
        <v>2732666.92</v>
      </c>
      <c r="E285" s="4">
        <v>75892</v>
      </c>
      <c r="F285" s="4">
        <v>11402</v>
      </c>
      <c r="G285" s="4">
        <v>0</v>
      </c>
      <c r="H285" s="4">
        <f t="shared" si="4"/>
        <v>2819960.92</v>
      </c>
    </row>
    <row r="286" spans="1:8" x14ac:dyDescent="0.25">
      <c r="A286">
        <v>62388</v>
      </c>
      <c r="B286" t="s">
        <v>291</v>
      </c>
      <c r="C286" t="s">
        <v>269</v>
      </c>
      <c r="D286" s="4">
        <v>3528615.55</v>
      </c>
      <c r="E286" s="4">
        <v>126386</v>
      </c>
      <c r="F286" s="4">
        <v>14101</v>
      </c>
      <c r="G286" s="4">
        <v>0</v>
      </c>
      <c r="H286" s="4">
        <f t="shared" si="4"/>
        <v>3669102.55</v>
      </c>
    </row>
    <row r="287" spans="1:8" x14ac:dyDescent="0.25">
      <c r="A287">
        <v>62389</v>
      </c>
      <c r="B287" t="s">
        <v>292</v>
      </c>
      <c r="C287" t="s">
        <v>269</v>
      </c>
      <c r="D287" s="4">
        <v>5240061.33</v>
      </c>
      <c r="E287" s="4">
        <v>125594</v>
      </c>
      <c r="F287" s="4">
        <v>18811</v>
      </c>
      <c r="G287" s="4">
        <v>0</v>
      </c>
      <c r="H287" s="4">
        <f t="shared" si="4"/>
        <v>5384466.3300000001</v>
      </c>
    </row>
    <row r="288" spans="1:8" ht="15.75" thickBot="1" x14ac:dyDescent="0.3">
      <c r="A288" s="10">
        <v>62390</v>
      </c>
      <c r="B288" s="10" t="s">
        <v>293</v>
      </c>
      <c r="C288" s="10" t="s">
        <v>269</v>
      </c>
      <c r="D288" s="11">
        <v>4778313.78</v>
      </c>
      <c r="E288" s="11">
        <v>123302</v>
      </c>
      <c r="F288" s="11">
        <v>16882</v>
      </c>
      <c r="G288" s="11">
        <v>0</v>
      </c>
      <c r="H288" s="11">
        <f t="shared" si="4"/>
        <v>4918497.78</v>
      </c>
    </row>
    <row r="289" spans="2:8" x14ac:dyDescent="0.25">
      <c r="B289" s="1" t="s">
        <v>294</v>
      </c>
      <c r="D289" s="8">
        <f>SUM(D3:D288)</f>
        <v>2116120804.7500002</v>
      </c>
      <c r="E289" s="8">
        <f>SUM(E3:E288)</f>
        <v>16136700</v>
      </c>
      <c r="F289" s="8">
        <f>SUM(F3:F288)</f>
        <v>6705000</v>
      </c>
      <c r="G289" s="8">
        <f>SUM(G3:G288)</f>
        <v>4441302</v>
      </c>
      <c r="H289" s="8">
        <f>SUM(H3:H288)</f>
        <v>2113403806.7500005</v>
      </c>
    </row>
  </sheetData>
  <pageMargins left="0.7" right="0.7" top="0.78740157499999996" bottom="0.78740157499999996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8C2D6-179E-425F-B564-40F4DA7EED76}">
  <sheetPr>
    <tabColor rgb="FF66FFFF"/>
    <pageSetUpPr fitToPage="1"/>
  </sheetPr>
  <dimension ref="A1:K314"/>
  <sheetViews>
    <sheetView workbookViewId="0">
      <selection activeCell="A2" sqref="A2"/>
    </sheetView>
  </sheetViews>
  <sheetFormatPr baseColWidth="10" defaultRowHeight="15" x14ac:dyDescent="0.25"/>
  <cols>
    <col min="1" max="1" width="10.5703125" style="49" customWidth="1"/>
    <col min="2" max="2" width="27.7109375" style="45" customWidth="1"/>
    <col min="3" max="3" width="21.42578125" style="45" customWidth="1"/>
    <col min="4" max="4" width="19" style="48" customWidth="1"/>
    <col min="5" max="5" width="23.7109375" style="4" customWidth="1"/>
    <col min="6" max="7" width="18.42578125" style="4" customWidth="1"/>
    <col min="8" max="8" width="24.85546875" style="4" customWidth="1"/>
    <col min="9" max="9" width="24.28515625" style="42" customWidth="1"/>
    <col min="10" max="10" width="16.5703125" style="4" customWidth="1"/>
    <col min="11" max="11" width="15.7109375" style="4" bestFit="1" customWidth="1"/>
  </cols>
  <sheetData>
    <row r="1" spans="1:11" ht="23.25" customHeight="1" x14ac:dyDescent="0.25">
      <c r="A1" s="97" t="s">
        <v>318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11" ht="63" customHeight="1" x14ac:dyDescent="0.25">
      <c r="A2" s="35" t="s">
        <v>0</v>
      </c>
      <c r="B2" s="36" t="s">
        <v>1</v>
      </c>
      <c r="C2" s="36" t="s">
        <v>306</v>
      </c>
      <c r="D2" s="6" t="s">
        <v>307</v>
      </c>
      <c r="E2" s="6" t="s">
        <v>308</v>
      </c>
      <c r="F2" s="29" t="s">
        <v>304</v>
      </c>
      <c r="G2" s="41" t="s">
        <v>312</v>
      </c>
      <c r="H2" s="41" t="s">
        <v>335</v>
      </c>
      <c r="I2" s="44" t="s">
        <v>334</v>
      </c>
      <c r="J2" s="38" t="s">
        <v>310</v>
      </c>
      <c r="K2" s="30" t="s">
        <v>309</v>
      </c>
    </row>
    <row r="3" spans="1:11" x14ac:dyDescent="0.25">
      <c r="A3" s="20">
        <v>60101</v>
      </c>
      <c r="B3" s="17" t="s">
        <v>3</v>
      </c>
      <c r="C3" s="17" t="s">
        <v>3</v>
      </c>
      <c r="D3" s="24">
        <v>3662496.0900000003</v>
      </c>
      <c r="E3" s="4">
        <f>D3*0.4</f>
        <v>1464998.4360000002</v>
      </c>
      <c r="F3" s="4">
        <f>'landesw Umlage § 4_IST'!F3</f>
        <v>2576027.9737309474</v>
      </c>
      <c r="G3" s="4">
        <f>IF(D3&gt;0,D3-F3,0)</f>
        <v>1086468.116269053</v>
      </c>
      <c r="H3" s="4">
        <f>IF(G3&lt;0,0,G3)</f>
        <v>1086468.116269053</v>
      </c>
      <c r="I3" s="42">
        <f>IF(G3&lt;0,G3,0)</f>
        <v>0</v>
      </c>
      <c r="J3" s="4">
        <f t="shared" ref="J3:J66" si="0">IF(E3&lt;1,F3,0)</f>
        <v>0</v>
      </c>
      <c r="K3" s="4">
        <f>J3/12</f>
        <v>0</v>
      </c>
    </row>
    <row r="4" spans="1:11" x14ac:dyDescent="0.25">
      <c r="A4" s="20">
        <v>60305</v>
      </c>
      <c r="B4" s="17" t="s">
        <v>4</v>
      </c>
      <c r="C4" s="17" t="s">
        <v>5</v>
      </c>
      <c r="D4" s="24">
        <v>5040.5355</v>
      </c>
      <c r="E4" s="4">
        <f t="shared" ref="E4:E67" si="1">D4*0.4</f>
        <v>2016.2142000000001</v>
      </c>
      <c r="F4" s="4">
        <f>'landesw Umlage § 4_IST'!F4</f>
        <v>19817.710821079254</v>
      </c>
      <c r="G4" s="4">
        <f t="shared" ref="G4:G67" si="2">IF(D4&gt;0,D4-F4,0)</f>
        <v>-14777.175321079254</v>
      </c>
      <c r="H4" s="4">
        <f t="shared" ref="H4:H67" si="3">IF(G4&lt;0,0,G4)</f>
        <v>0</v>
      </c>
      <c r="I4" s="42">
        <f t="shared" ref="I4:I67" si="4">IF(G4&lt;0,G4,0)</f>
        <v>-14777.175321079254</v>
      </c>
      <c r="J4" s="4">
        <f t="shared" si="0"/>
        <v>0</v>
      </c>
      <c r="K4" s="4">
        <f t="shared" ref="K4:K67" si="5">J4/12</f>
        <v>0</v>
      </c>
    </row>
    <row r="5" spans="1:11" x14ac:dyDescent="0.25">
      <c r="A5" s="20">
        <v>60318</v>
      </c>
      <c r="B5" s="17" t="s">
        <v>6</v>
      </c>
      <c r="C5" s="17" t="s">
        <v>5</v>
      </c>
      <c r="D5" s="24">
        <v>24131.794499999996</v>
      </c>
      <c r="E5" s="4">
        <f t="shared" si="1"/>
        <v>9652.7177999999985</v>
      </c>
      <c r="F5" s="4">
        <f>'landesw Umlage § 4_IST'!F5</f>
        <v>40564.388316743854</v>
      </c>
      <c r="G5" s="4">
        <f t="shared" si="2"/>
        <v>-16432.593816743858</v>
      </c>
      <c r="H5" s="4">
        <f t="shared" si="3"/>
        <v>0</v>
      </c>
      <c r="I5" s="42">
        <f t="shared" si="4"/>
        <v>-16432.593816743858</v>
      </c>
      <c r="J5" s="4">
        <f t="shared" si="0"/>
        <v>0</v>
      </c>
      <c r="K5" s="4">
        <f t="shared" si="5"/>
        <v>0</v>
      </c>
    </row>
    <row r="6" spans="1:11" x14ac:dyDescent="0.25">
      <c r="A6" s="20">
        <v>60323</v>
      </c>
      <c r="B6" s="17" t="s">
        <v>7</v>
      </c>
      <c r="C6" s="17" t="s">
        <v>5</v>
      </c>
      <c r="D6" s="24">
        <v>8101.7838000000011</v>
      </c>
      <c r="E6" s="4">
        <f t="shared" si="1"/>
        <v>3240.7135200000007</v>
      </c>
      <c r="F6" s="4">
        <f>'landesw Umlage § 4_IST'!F6</f>
        <v>8713.6818414810659</v>
      </c>
      <c r="G6" s="4">
        <f t="shared" si="2"/>
        <v>-611.89804148106487</v>
      </c>
      <c r="H6" s="4">
        <f t="shared" si="3"/>
        <v>0</v>
      </c>
      <c r="I6" s="42">
        <f t="shared" si="4"/>
        <v>-611.89804148106487</v>
      </c>
      <c r="J6" s="4">
        <f t="shared" si="0"/>
        <v>0</v>
      </c>
      <c r="K6" s="4">
        <f t="shared" si="5"/>
        <v>0</v>
      </c>
    </row>
    <row r="7" spans="1:11" x14ac:dyDescent="0.25">
      <c r="A7" s="20">
        <v>60324</v>
      </c>
      <c r="B7" s="17" t="s">
        <v>8</v>
      </c>
      <c r="C7" s="17" t="s">
        <v>5</v>
      </c>
      <c r="D7" s="24">
        <v>22497.774749999997</v>
      </c>
      <c r="E7" s="4">
        <f t="shared" si="1"/>
        <v>8999.1098999999995</v>
      </c>
      <c r="F7" s="4">
        <f>'landesw Umlage § 4_IST'!F7</f>
        <v>10342.095400892047</v>
      </c>
      <c r="G7" s="4">
        <f t="shared" si="2"/>
        <v>12155.67934910795</v>
      </c>
      <c r="H7" s="4">
        <f t="shared" si="3"/>
        <v>12155.67934910795</v>
      </c>
      <c r="I7" s="42">
        <f t="shared" si="4"/>
        <v>0</v>
      </c>
      <c r="J7" s="4">
        <f t="shared" si="0"/>
        <v>0</v>
      </c>
      <c r="K7" s="4">
        <f t="shared" si="5"/>
        <v>0</v>
      </c>
    </row>
    <row r="8" spans="1:11" x14ac:dyDescent="0.25">
      <c r="A8" s="20">
        <v>60326</v>
      </c>
      <c r="B8" s="17" t="s">
        <v>9</v>
      </c>
      <c r="C8" s="17" t="s">
        <v>5</v>
      </c>
      <c r="D8" s="24">
        <v>0</v>
      </c>
      <c r="E8" s="4">
        <f t="shared" si="1"/>
        <v>0</v>
      </c>
      <c r="F8" s="4">
        <f>'landesw Umlage § 4_IST'!F8</f>
        <v>7843.6736089088135</v>
      </c>
      <c r="G8" s="4">
        <f t="shared" si="2"/>
        <v>0</v>
      </c>
      <c r="H8" s="4">
        <f t="shared" si="3"/>
        <v>0</v>
      </c>
      <c r="I8" s="42">
        <f t="shared" si="4"/>
        <v>0</v>
      </c>
      <c r="J8" s="4">
        <f t="shared" si="0"/>
        <v>7843.6736089088135</v>
      </c>
      <c r="K8" s="4">
        <f t="shared" si="5"/>
        <v>653.63946740906783</v>
      </c>
    </row>
    <row r="9" spans="1:11" x14ac:dyDescent="0.25">
      <c r="A9" s="20">
        <v>60329</v>
      </c>
      <c r="B9" s="17" t="s">
        <v>10</v>
      </c>
      <c r="C9" s="17" t="s">
        <v>5</v>
      </c>
      <c r="D9" s="24">
        <v>0</v>
      </c>
      <c r="E9" s="4">
        <f t="shared" si="1"/>
        <v>0</v>
      </c>
      <c r="F9" s="4">
        <f>'landesw Umlage § 4_IST'!F9</f>
        <v>7035.6381797703616</v>
      </c>
      <c r="G9" s="4">
        <f t="shared" si="2"/>
        <v>0</v>
      </c>
      <c r="H9" s="4">
        <f t="shared" si="3"/>
        <v>0</v>
      </c>
      <c r="I9" s="42">
        <f t="shared" si="4"/>
        <v>0</v>
      </c>
      <c r="J9" s="4">
        <f t="shared" si="0"/>
        <v>7035.6381797703616</v>
      </c>
      <c r="K9" s="4">
        <f t="shared" si="5"/>
        <v>586.3031816475301</v>
      </c>
    </row>
    <row r="10" spans="1:11" x14ac:dyDescent="0.25">
      <c r="A10" s="20">
        <v>60341</v>
      </c>
      <c r="B10" s="17" t="s">
        <v>11</v>
      </c>
      <c r="C10" s="17" t="s">
        <v>5</v>
      </c>
      <c r="D10" s="24">
        <v>9305.604000000003</v>
      </c>
      <c r="E10" s="4">
        <f t="shared" si="1"/>
        <v>3722.2416000000012</v>
      </c>
      <c r="F10" s="4">
        <f>'landesw Umlage § 4_IST'!F10</f>
        <v>9844.9978237782871</v>
      </c>
      <c r="G10" s="4">
        <f t="shared" si="2"/>
        <v>-539.39382377828406</v>
      </c>
      <c r="H10" s="4">
        <f t="shared" si="3"/>
        <v>0</v>
      </c>
      <c r="I10" s="42">
        <f t="shared" si="4"/>
        <v>-539.39382377828406</v>
      </c>
      <c r="J10" s="4">
        <f t="shared" si="0"/>
        <v>0</v>
      </c>
      <c r="K10" s="4">
        <f t="shared" si="5"/>
        <v>0</v>
      </c>
    </row>
    <row r="11" spans="1:11" x14ac:dyDescent="0.25">
      <c r="A11" s="20">
        <v>60344</v>
      </c>
      <c r="B11" s="17" t="s">
        <v>5</v>
      </c>
      <c r="C11" s="17" t="s">
        <v>5</v>
      </c>
      <c r="D11" s="24">
        <v>442184.0772</v>
      </c>
      <c r="E11" s="4">
        <f t="shared" si="1"/>
        <v>176873.63088000001</v>
      </c>
      <c r="F11" s="4">
        <f>'landesw Umlage § 4_IST'!F11</f>
        <v>81828.954001940263</v>
      </c>
      <c r="G11" s="4">
        <f t="shared" si="2"/>
        <v>360355.12319805974</v>
      </c>
      <c r="H11" s="4">
        <f t="shared" si="3"/>
        <v>360355.12319805974</v>
      </c>
      <c r="I11" s="42">
        <f t="shared" si="4"/>
        <v>0</v>
      </c>
      <c r="J11" s="4">
        <f t="shared" si="0"/>
        <v>0</v>
      </c>
      <c r="K11" s="4">
        <f t="shared" si="5"/>
        <v>0</v>
      </c>
    </row>
    <row r="12" spans="1:11" x14ac:dyDescent="0.25">
      <c r="A12" s="20">
        <v>60345</v>
      </c>
      <c r="B12" s="17" t="s">
        <v>12</v>
      </c>
      <c r="C12" s="17" t="s">
        <v>5</v>
      </c>
      <c r="D12" s="24">
        <v>171622.32</v>
      </c>
      <c r="E12" s="4">
        <f t="shared" si="1"/>
        <v>68648.928</v>
      </c>
      <c r="F12" s="4">
        <f>'landesw Umlage § 4_IST'!F12</f>
        <v>33793.571584716323</v>
      </c>
      <c r="G12" s="4">
        <f t="shared" si="2"/>
        <v>137828.74841528368</v>
      </c>
      <c r="H12" s="4">
        <f t="shared" si="3"/>
        <v>137828.74841528368</v>
      </c>
      <c r="I12" s="42">
        <f t="shared" si="4"/>
        <v>0</v>
      </c>
      <c r="J12" s="4">
        <f t="shared" si="0"/>
        <v>0</v>
      </c>
      <c r="K12" s="4">
        <f t="shared" si="5"/>
        <v>0</v>
      </c>
    </row>
    <row r="13" spans="1:11" x14ac:dyDescent="0.25">
      <c r="A13" s="20">
        <v>60346</v>
      </c>
      <c r="B13" s="17" t="s">
        <v>13</v>
      </c>
      <c r="C13" s="17" t="s">
        <v>5</v>
      </c>
      <c r="D13" s="24">
        <v>44761.79</v>
      </c>
      <c r="E13" s="4">
        <f t="shared" si="1"/>
        <v>17904.716</v>
      </c>
      <c r="F13" s="4">
        <f>'landesw Umlage § 4_IST'!F13</f>
        <v>22266.413831964393</v>
      </c>
      <c r="G13" s="4">
        <f t="shared" si="2"/>
        <v>22495.376168035607</v>
      </c>
      <c r="H13" s="4">
        <f t="shared" si="3"/>
        <v>22495.376168035607</v>
      </c>
      <c r="I13" s="42">
        <f t="shared" si="4"/>
        <v>0</v>
      </c>
      <c r="J13" s="4">
        <f t="shared" si="0"/>
        <v>0</v>
      </c>
      <c r="K13" s="4">
        <f t="shared" si="5"/>
        <v>0</v>
      </c>
    </row>
    <row r="14" spans="1:11" x14ac:dyDescent="0.25">
      <c r="A14" s="20">
        <v>60347</v>
      </c>
      <c r="B14" s="17" t="s">
        <v>14</v>
      </c>
      <c r="C14" s="17" t="s">
        <v>5</v>
      </c>
      <c r="D14" s="24">
        <v>31591.048499999997</v>
      </c>
      <c r="E14" s="4">
        <f t="shared" si="1"/>
        <v>12636.419399999999</v>
      </c>
      <c r="F14" s="4">
        <f>'landesw Umlage § 4_IST'!F14</f>
        <v>17597.03788386294</v>
      </c>
      <c r="G14" s="4">
        <f t="shared" si="2"/>
        <v>13994.010616137057</v>
      </c>
      <c r="H14" s="4">
        <f t="shared" si="3"/>
        <v>13994.010616137057</v>
      </c>
      <c r="I14" s="42">
        <f t="shared" si="4"/>
        <v>0</v>
      </c>
      <c r="J14" s="4">
        <f t="shared" si="0"/>
        <v>0</v>
      </c>
      <c r="K14" s="4">
        <f t="shared" si="5"/>
        <v>0</v>
      </c>
    </row>
    <row r="15" spans="1:11" x14ac:dyDescent="0.25">
      <c r="A15" s="20">
        <v>60348</v>
      </c>
      <c r="B15" s="17" t="s">
        <v>15</v>
      </c>
      <c r="C15" s="17" t="s">
        <v>5</v>
      </c>
      <c r="D15" s="24">
        <v>39313.684600000008</v>
      </c>
      <c r="E15" s="4">
        <f t="shared" si="1"/>
        <v>15725.473840000004</v>
      </c>
      <c r="F15" s="4">
        <f>'landesw Umlage § 4_IST'!F15</f>
        <v>17898.16022101304</v>
      </c>
      <c r="G15" s="4">
        <f t="shared" si="2"/>
        <v>21415.524378986967</v>
      </c>
      <c r="H15" s="4">
        <f t="shared" si="3"/>
        <v>21415.524378986967</v>
      </c>
      <c r="I15" s="42">
        <f t="shared" si="4"/>
        <v>0</v>
      </c>
      <c r="J15" s="4">
        <f t="shared" si="0"/>
        <v>0</v>
      </c>
      <c r="K15" s="4">
        <f t="shared" si="5"/>
        <v>0</v>
      </c>
    </row>
    <row r="16" spans="1:11" x14ac:dyDescent="0.25">
      <c r="A16" s="20">
        <v>60349</v>
      </c>
      <c r="B16" s="17" t="s">
        <v>16</v>
      </c>
      <c r="C16" s="17" t="s">
        <v>5</v>
      </c>
      <c r="D16" s="24">
        <v>59533.826650000003</v>
      </c>
      <c r="E16" s="14">
        <f t="shared" si="1"/>
        <v>23813.530660000004</v>
      </c>
      <c r="F16" s="4">
        <f>'landesw Umlage § 4_IST'!F16</f>
        <v>23153.016802406892</v>
      </c>
      <c r="G16" s="4">
        <f t="shared" si="2"/>
        <v>36380.809847593111</v>
      </c>
      <c r="H16" s="4">
        <f t="shared" si="3"/>
        <v>36380.809847593111</v>
      </c>
      <c r="I16" s="42">
        <f t="shared" si="4"/>
        <v>0</v>
      </c>
      <c r="J16" s="4">
        <f t="shared" si="0"/>
        <v>0</v>
      </c>
      <c r="K16" s="4">
        <f t="shared" si="5"/>
        <v>0</v>
      </c>
    </row>
    <row r="17" spans="1:11" x14ac:dyDescent="0.25">
      <c r="A17" s="20">
        <v>60350</v>
      </c>
      <c r="B17" s="17" t="s">
        <v>17</v>
      </c>
      <c r="C17" s="17" t="s">
        <v>5</v>
      </c>
      <c r="D17" s="24">
        <v>90850.749999999985</v>
      </c>
      <c r="E17" s="14">
        <f t="shared" si="1"/>
        <v>36340.299999999996</v>
      </c>
      <c r="F17" s="4">
        <f>'landesw Umlage § 4_IST'!F17</f>
        <v>45072.130806644753</v>
      </c>
      <c r="G17" s="4">
        <f t="shared" si="2"/>
        <v>45778.619193355233</v>
      </c>
      <c r="H17" s="4">
        <f t="shared" si="3"/>
        <v>45778.619193355233</v>
      </c>
      <c r="I17" s="42">
        <f t="shared" si="4"/>
        <v>0</v>
      </c>
      <c r="J17" s="4">
        <f t="shared" si="0"/>
        <v>0</v>
      </c>
      <c r="K17" s="4">
        <f t="shared" si="5"/>
        <v>0</v>
      </c>
    </row>
    <row r="18" spans="1:11" x14ac:dyDescent="0.25">
      <c r="A18" s="20">
        <v>60351</v>
      </c>
      <c r="B18" s="17" t="s">
        <v>18</v>
      </c>
      <c r="C18" s="17" t="s">
        <v>5</v>
      </c>
      <c r="D18" s="24">
        <v>15555.567750000004</v>
      </c>
      <c r="E18" s="14">
        <f t="shared" si="1"/>
        <v>6222.2271000000019</v>
      </c>
      <c r="F18" s="4">
        <f>'landesw Umlage § 4_IST'!F18</f>
        <v>23641.96789213816</v>
      </c>
      <c r="G18" s="4">
        <f t="shared" si="2"/>
        <v>-8086.4001421381563</v>
      </c>
      <c r="H18" s="4">
        <f t="shared" si="3"/>
        <v>0</v>
      </c>
      <c r="I18" s="42">
        <f t="shared" si="4"/>
        <v>-8086.4001421381563</v>
      </c>
      <c r="J18" s="4">
        <f t="shared" si="0"/>
        <v>0</v>
      </c>
      <c r="K18" s="4">
        <f t="shared" si="5"/>
        <v>0</v>
      </c>
    </row>
    <row r="19" spans="1:11" x14ac:dyDescent="0.25">
      <c r="A19" s="20">
        <v>60608</v>
      </c>
      <c r="B19" s="17" t="s">
        <v>19</v>
      </c>
      <c r="C19" s="17" t="s">
        <v>20</v>
      </c>
      <c r="D19" s="24">
        <f>34205.98+7555.08</f>
        <v>41761.060000000005</v>
      </c>
      <c r="E19" s="14">
        <f t="shared" si="1"/>
        <v>16704.424000000003</v>
      </c>
      <c r="F19" s="4">
        <f>'landesw Umlage § 4_IST'!F19</f>
        <v>44741.346169035438</v>
      </c>
      <c r="G19" s="4">
        <f t="shared" si="2"/>
        <v>-2980.286169035433</v>
      </c>
      <c r="H19" s="4">
        <f t="shared" si="3"/>
        <v>0</v>
      </c>
      <c r="I19" s="42">
        <f t="shared" si="4"/>
        <v>-2980.286169035433</v>
      </c>
      <c r="J19" s="4">
        <f t="shared" si="0"/>
        <v>0</v>
      </c>
      <c r="K19" s="4">
        <f t="shared" si="5"/>
        <v>0</v>
      </c>
    </row>
    <row r="20" spans="1:11" x14ac:dyDescent="0.25">
      <c r="A20" s="20">
        <v>60611</v>
      </c>
      <c r="B20" s="17" t="s">
        <v>21</v>
      </c>
      <c r="C20" s="17" t="s">
        <v>20</v>
      </c>
      <c r="D20" s="24">
        <v>7645.5675000000001</v>
      </c>
      <c r="E20" s="14">
        <f t="shared" si="1"/>
        <v>3058.2270000000003</v>
      </c>
      <c r="F20" s="4">
        <f>'landesw Umlage § 4_IST'!F20</f>
        <v>25583.061180060824</v>
      </c>
      <c r="G20" s="4">
        <f t="shared" si="2"/>
        <v>-17937.493680060823</v>
      </c>
      <c r="H20" s="4">
        <f t="shared" si="3"/>
        <v>0</v>
      </c>
      <c r="I20" s="42">
        <f t="shared" si="4"/>
        <v>-17937.493680060823</v>
      </c>
      <c r="J20" s="4">
        <f t="shared" si="0"/>
        <v>0</v>
      </c>
      <c r="K20" s="4">
        <f t="shared" si="5"/>
        <v>0</v>
      </c>
    </row>
    <row r="21" spans="1:11" x14ac:dyDescent="0.25">
      <c r="A21" s="20">
        <v>60613</v>
      </c>
      <c r="B21" s="17" t="s">
        <v>22</v>
      </c>
      <c r="C21" s="17" t="s">
        <v>20</v>
      </c>
      <c r="D21" s="24">
        <f>22639.16+40778.94</f>
        <v>63418.100000000006</v>
      </c>
      <c r="E21" s="14">
        <f t="shared" si="1"/>
        <v>25367.240000000005</v>
      </c>
      <c r="F21" s="4">
        <f>'landesw Umlage § 4_IST'!F21</f>
        <v>63161.054434412385</v>
      </c>
      <c r="G21" s="4">
        <f t="shared" si="2"/>
        <v>257.04556558762124</v>
      </c>
      <c r="H21" s="4">
        <f t="shared" si="3"/>
        <v>257.04556558762124</v>
      </c>
      <c r="I21" s="42">
        <f t="shared" si="4"/>
        <v>0</v>
      </c>
      <c r="J21" s="4">
        <f t="shared" si="0"/>
        <v>0</v>
      </c>
      <c r="K21" s="4">
        <f t="shared" si="5"/>
        <v>0</v>
      </c>
    </row>
    <row r="22" spans="1:11" x14ac:dyDescent="0.25">
      <c r="A22" s="20">
        <v>60617</v>
      </c>
      <c r="B22" s="17" t="s">
        <v>23</v>
      </c>
      <c r="C22" s="17" t="s">
        <v>20</v>
      </c>
      <c r="D22" s="24">
        <v>15408.630000000001</v>
      </c>
      <c r="E22" s="14">
        <f t="shared" si="1"/>
        <v>6163.4520000000011</v>
      </c>
      <c r="F22" s="4">
        <f>'landesw Umlage § 4_IST'!F22</f>
        <v>49144.049220363027</v>
      </c>
      <c r="G22" s="4">
        <f t="shared" si="2"/>
        <v>-33735.419220363023</v>
      </c>
      <c r="H22" s="4">
        <f t="shared" si="3"/>
        <v>0</v>
      </c>
      <c r="I22" s="42">
        <f t="shared" si="4"/>
        <v>-33735.419220363023</v>
      </c>
      <c r="J22" s="4">
        <f t="shared" si="0"/>
        <v>0</v>
      </c>
      <c r="K22" s="4">
        <f t="shared" si="5"/>
        <v>0</v>
      </c>
    </row>
    <row r="23" spans="1:11" x14ac:dyDescent="0.25">
      <c r="A23" s="20">
        <v>60618</v>
      </c>
      <c r="B23" s="17" t="s">
        <v>24</v>
      </c>
      <c r="C23" s="17" t="s">
        <v>20</v>
      </c>
      <c r="D23" s="24">
        <v>13002.77</v>
      </c>
      <c r="E23" s="14">
        <f t="shared" si="1"/>
        <v>5201.1080000000002</v>
      </c>
      <c r="F23" s="4">
        <f>'landesw Umlage § 4_IST'!F23</f>
        <v>7733.6258119052709</v>
      </c>
      <c r="G23" s="4">
        <f t="shared" si="2"/>
        <v>5269.1441880947295</v>
      </c>
      <c r="H23" s="4">
        <f t="shared" si="3"/>
        <v>5269.1441880947295</v>
      </c>
      <c r="I23" s="42">
        <f t="shared" si="4"/>
        <v>0</v>
      </c>
      <c r="J23" s="4">
        <f t="shared" si="0"/>
        <v>0</v>
      </c>
      <c r="K23" s="4">
        <f t="shared" si="5"/>
        <v>0</v>
      </c>
    </row>
    <row r="24" spans="1:11" x14ac:dyDescent="0.25">
      <c r="A24" s="20">
        <v>60619</v>
      </c>
      <c r="B24" s="17" t="s">
        <v>25</v>
      </c>
      <c r="C24" s="17" t="s">
        <v>20</v>
      </c>
      <c r="D24" s="24">
        <v>359250.85060000001</v>
      </c>
      <c r="E24" s="14">
        <f t="shared" si="1"/>
        <v>143700.34024000002</v>
      </c>
      <c r="F24" s="4">
        <f>'landesw Umlage § 4_IST'!F24</f>
        <v>20058.398597009476</v>
      </c>
      <c r="G24" s="4">
        <f t="shared" si="2"/>
        <v>339192.45200299053</v>
      </c>
      <c r="H24" s="4">
        <f t="shared" si="3"/>
        <v>339192.45200299053</v>
      </c>
      <c r="I24" s="42">
        <f t="shared" si="4"/>
        <v>0</v>
      </c>
      <c r="J24" s="4">
        <f t="shared" si="0"/>
        <v>0</v>
      </c>
      <c r="K24" s="4">
        <f t="shared" si="5"/>
        <v>0</v>
      </c>
    </row>
    <row r="25" spans="1:11" x14ac:dyDescent="0.25">
      <c r="A25" s="20">
        <v>60623</v>
      </c>
      <c r="B25" s="17" t="s">
        <v>26</v>
      </c>
      <c r="C25" s="17" t="s">
        <v>20</v>
      </c>
      <c r="D25" s="24">
        <v>9090.4050000000007</v>
      </c>
      <c r="E25" s="14">
        <f t="shared" si="1"/>
        <v>3636.1620000000003</v>
      </c>
      <c r="F25" s="4">
        <f>'landesw Umlage § 4_IST'!F25</f>
        <v>12847.536893313836</v>
      </c>
      <c r="G25" s="4">
        <f t="shared" si="2"/>
        <v>-3757.1318933138355</v>
      </c>
      <c r="H25" s="4">
        <f t="shared" si="3"/>
        <v>0</v>
      </c>
      <c r="I25" s="42">
        <f t="shared" si="4"/>
        <v>-3757.1318933138355</v>
      </c>
      <c r="J25" s="4">
        <f t="shared" si="0"/>
        <v>0</v>
      </c>
      <c r="K25" s="4">
        <f t="shared" si="5"/>
        <v>0</v>
      </c>
    </row>
    <row r="26" spans="1:11" x14ac:dyDescent="0.25">
      <c r="A26" s="20">
        <v>60624</v>
      </c>
      <c r="B26" s="17" t="s">
        <v>27</v>
      </c>
      <c r="C26" s="17" t="s">
        <v>20</v>
      </c>
      <c r="D26" s="24">
        <v>333276.6974</v>
      </c>
      <c r="E26" s="14">
        <f t="shared" si="1"/>
        <v>133310.67896000002</v>
      </c>
      <c r="F26" s="4">
        <f>'landesw Umlage § 4_IST'!F26</f>
        <v>61642.761999482558</v>
      </c>
      <c r="G26" s="4">
        <f t="shared" si="2"/>
        <v>271633.93540051742</v>
      </c>
      <c r="H26" s="4">
        <f t="shared" si="3"/>
        <v>271633.93540051742</v>
      </c>
      <c r="I26" s="42">
        <f t="shared" si="4"/>
        <v>0</v>
      </c>
      <c r="J26" s="4">
        <f t="shared" si="0"/>
        <v>0</v>
      </c>
      <c r="K26" s="4">
        <f t="shared" si="5"/>
        <v>0</v>
      </c>
    </row>
    <row r="27" spans="1:11" x14ac:dyDescent="0.25">
      <c r="A27" s="20">
        <v>60626</v>
      </c>
      <c r="B27" s="17" t="s">
        <v>28</v>
      </c>
      <c r="C27" s="17" t="s">
        <v>20</v>
      </c>
      <c r="D27" s="24">
        <v>9840.18</v>
      </c>
      <c r="E27" s="14">
        <f t="shared" si="1"/>
        <v>3936.0720000000001</v>
      </c>
      <c r="F27" s="4">
        <f>'landesw Umlage § 4_IST'!F27</f>
        <v>18765.429937455578</v>
      </c>
      <c r="G27" s="4">
        <f t="shared" si="2"/>
        <v>-8925.2499374555773</v>
      </c>
      <c r="H27" s="4">
        <f t="shared" si="3"/>
        <v>0</v>
      </c>
      <c r="I27" s="42">
        <f t="shared" si="4"/>
        <v>-8925.2499374555773</v>
      </c>
      <c r="J27" s="4">
        <f t="shared" si="0"/>
        <v>0</v>
      </c>
      <c r="K27" s="4">
        <f t="shared" si="5"/>
        <v>0</v>
      </c>
    </row>
    <row r="28" spans="1:11" x14ac:dyDescent="0.25">
      <c r="A28" s="20">
        <v>60628</v>
      </c>
      <c r="B28" s="17" t="s">
        <v>29</v>
      </c>
      <c r="C28" s="17" t="s">
        <v>20</v>
      </c>
      <c r="D28" s="24">
        <v>40627.01</v>
      </c>
      <c r="E28" s="14">
        <f t="shared" si="1"/>
        <v>16250.804000000002</v>
      </c>
      <c r="F28" s="4">
        <f>'landesw Umlage § 4_IST'!F28</f>
        <v>16570.60978073586</v>
      </c>
      <c r="G28" s="4">
        <f t="shared" si="2"/>
        <v>24056.400219264142</v>
      </c>
      <c r="H28" s="4">
        <f t="shared" si="3"/>
        <v>24056.400219264142</v>
      </c>
      <c r="I28" s="42">
        <f t="shared" si="4"/>
        <v>0</v>
      </c>
      <c r="J28" s="4">
        <f t="shared" si="0"/>
        <v>0</v>
      </c>
      <c r="K28" s="4">
        <f t="shared" si="5"/>
        <v>0</v>
      </c>
    </row>
    <row r="29" spans="1:11" x14ac:dyDescent="0.25">
      <c r="A29" s="20">
        <v>60629</v>
      </c>
      <c r="B29" s="17" t="s">
        <v>30</v>
      </c>
      <c r="C29" s="17" t="s">
        <v>20</v>
      </c>
      <c r="D29" s="24">
        <v>7781.369999999999</v>
      </c>
      <c r="E29" s="4">
        <f t="shared" si="1"/>
        <v>3112.5479999999998</v>
      </c>
      <c r="F29" s="4">
        <f>'landesw Umlage § 4_IST'!F29</f>
        <v>34226.341067055779</v>
      </c>
      <c r="G29" s="4">
        <f t="shared" si="2"/>
        <v>-26444.97106705578</v>
      </c>
      <c r="H29" s="4">
        <f t="shared" si="3"/>
        <v>0</v>
      </c>
      <c r="I29" s="42">
        <f t="shared" si="4"/>
        <v>-26444.97106705578</v>
      </c>
      <c r="J29" s="4">
        <f t="shared" si="0"/>
        <v>0</v>
      </c>
      <c r="K29" s="4">
        <f t="shared" si="5"/>
        <v>0</v>
      </c>
    </row>
    <row r="30" spans="1:11" x14ac:dyDescent="0.25">
      <c r="A30" s="20">
        <v>60632</v>
      </c>
      <c r="B30" s="17" t="s">
        <v>31</v>
      </c>
      <c r="C30" s="17" t="s">
        <v>20</v>
      </c>
      <c r="D30" s="24">
        <v>51321.02</v>
      </c>
      <c r="E30" s="4">
        <f t="shared" si="1"/>
        <v>20528.407999999999</v>
      </c>
      <c r="F30" s="4">
        <f>'landesw Umlage § 4_IST'!F30</f>
        <v>18056.579949990784</v>
      </c>
      <c r="G30" s="4">
        <f t="shared" si="2"/>
        <v>33264.440050009216</v>
      </c>
      <c r="H30" s="4">
        <f t="shared" si="3"/>
        <v>33264.440050009216</v>
      </c>
      <c r="I30" s="42">
        <f t="shared" si="4"/>
        <v>0</v>
      </c>
      <c r="J30" s="4">
        <f t="shared" si="0"/>
        <v>0</v>
      </c>
      <c r="K30" s="4">
        <f t="shared" si="5"/>
        <v>0</v>
      </c>
    </row>
    <row r="31" spans="1:11" x14ac:dyDescent="0.25">
      <c r="A31" s="20">
        <v>60639</v>
      </c>
      <c r="B31" s="17" t="s">
        <v>32</v>
      </c>
      <c r="C31" s="17" t="s">
        <v>20</v>
      </c>
      <c r="D31" s="24">
        <v>8728.2000000000007</v>
      </c>
      <c r="E31" s="4">
        <f t="shared" si="1"/>
        <v>3491.2800000000007</v>
      </c>
      <c r="F31" s="4">
        <f>'landesw Umlage § 4_IST'!F31</f>
        <v>7522.3901230237288</v>
      </c>
      <c r="G31" s="4">
        <f t="shared" si="2"/>
        <v>1205.8098769762719</v>
      </c>
      <c r="H31" s="4">
        <f t="shared" si="3"/>
        <v>1205.8098769762719</v>
      </c>
      <c r="I31" s="42">
        <f t="shared" si="4"/>
        <v>0</v>
      </c>
      <c r="J31" s="4">
        <f t="shared" si="0"/>
        <v>0</v>
      </c>
      <c r="K31" s="4">
        <f t="shared" si="5"/>
        <v>0</v>
      </c>
    </row>
    <row r="32" spans="1:11" x14ac:dyDescent="0.25">
      <c r="A32" s="20">
        <v>60641</v>
      </c>
      <c r="B32" s="17" t="s">
        <v>33</v>
      </c>
      <c r="C32" s="17" t="s">
        <v>20</v>
      </c>
      <c r="D32" s="24">
        <v>2137.4</v>
      </c>
      <c r="E32" s="4">
        <f t="shared" si="1"/>
        <v>854.96</v>
      </c>
      <c r="F32" s="4">
        <f>'landesw Umlage § 4_IST'!F32</f>
        <v>5631.5695397005311</v>
      </c>
      <c r="G32" s="4">
        <f t="shared" si="2"/>
        <v>-3494.169539700531</v>
      </c>
      <c r="H32" s="4">
        <f t="shared" si="3"/>
        <v>0</v>
      </c>
      <c r="I32" s="42">
        <f t="shared" si="4"/>
        <v>-3494.169539700531</v>
      </c>
      <c r="J32" s="4">
        <f t="shared" si="0"/>
        <v>0</v>
      </c>
      <c r="K32" s="4">
        <f t="shared" si="5"/>
        <v>0</v>
      </c>
    </row>
    <row r="33" spans="1:11" x14ac:dyDescent="0.25">
      <c r="A33" s="20">
        <v>60642</v>
      </c>
      <c r="B33" s="17" t="s">
        <v>34</v>
      </c>
      <c r="C33" s="17" t="s">
        <v>20</v>
      </c>
      <c r="D33" s="24">
        <v>0</v>
      </c>
      <c r="E33" s="4">
        <f t="shared" si="1"/>
        <v>0</v>
      </c>
      <c r="F33" s="4">
        <f>'landesw Umlage § 4_IST'!F33</f>
        <v>11356.233754973289</v>
      </c>
      <c r="G33" s="4">
        <f t="shared" si="2"/>
        <v>0</v>
      </c>
      <c r="H33" s="4">
        <f t="shared" si="3"/>
        <v>0</v>
      </c>
      <c r="I33" s="42">
        <f t="shared" si="4"/>
        <v>0</v>
      </c>
      <c r="J33" s="4">
        <f t="shared" si="0"/>
        <v>11356.233754973289</v>
      </c>
      <c r="K33" s="4">
        <f t="shared" si="5"/>
        <v>946.35281291444073</v>
      </c>
    </row>
    <row r="34" spans="1:11" x14ac:dyDescent="0.25">
      <c r="A34" s="20">
        <v>60645</v>
      </c>
      <c r="B34" s="17" t="s">
        <v>35</v>
      </c>
      <c r="C34" s="17" t="s">
        <v>20</v>
      </c>
      <c r="D34" s="24">
        <v>13593.1644</v>
      </c>
      <c r="E34" s="4">
        <f t="shared" si="1"/>
        <v>5437.2657600000002</v>
      </c>
      <c r="F34" s="4">
        <f>'landesw Umlage § 4_IST'!F34</f>
        <v>16713.42917856669</v>
      </c>
      <c r="G34" s="4">
        <f t="shared" si="2"/>
        <v>-3120.2647785666904</v>
      </c>
      <c r="H34" s="4">
        <f t="shared" si="3"/>
        <v>0</v>
      </c>
      <c r="I34" s="42">
        <f t="shared" si="4"/>
        <v>-3120.2647785666904</v>
      </c>
      <c r="J34" s="4">
        <f t="shared" si="0"/>
        <v>0</v>
      </c>
      <c r="K34" s="4">
        <f t="shared" si="5"/>
        <v>0</v>
      </c>
    </row>
    <row r="35" spans="1:11" x14ac:dyDescent="0.25">
      <c r="A35" s="20">
        <v>60646</v>
      </c>
      <c r="B35" s="17" t="s">
        <v>36</v>
      </c>
      <c r="C35" s="17" t="s">
        <v>20</v>
      </c>
      <c r="D35" s="24">
        <v>14216.895</v>
      </c>
      <c r="E35" s="4">
        <f t="shared" si="1"/>
        <v>5686.7580000000007</v>
      </c>
      <c r="F35" s="4">
        <f>'landesw Umlage § 4_IST'!F35</f>
        <v>13774.314549305631</v>
      </c>
      <c r="G35" s="4">
        <f t="shared" si="2"/>
        <v>442.58045069436957</v>
      </c>
      <c r="H35" s="4">
        <f t="shared" si="3"/>
        <v>442.58045069436957</v>
      </c>
      <c r="I35" s="42">
        <f t="shared" si="4"/>
        <v>0</v>
      </c>
      <c r="J35" s="4">
        <f t="shared" si="0"/>
        <v>0</v>
      </c>
      <c r="K35" s="4">
        <f t="shared" si="5"/>
        <v>0</v>
      </c>
    </row>
    <row r="36" spans="1:11" x14ac:dyDescent="0.25">
      <c r="A36" s="20">
        <v>60647</v>
      </c>
      <c r="B36" s="17" t="s">
        <v>37</v>
      </c>
      <c r="C36" s="17" t="s">
        <v>20</v>
      </c>
      <c r="D36" s="24">
        <v>0</v>
      </c>
      <c r="E36" s="4">
        <f t="shared" si="1"/>
        <v>0</v>
      </c>
      <c r="F36" s="4">
        <f>'landesw Umlage § 4_IST'!F36</f>
        <v>3137.3325177570396</v>
      </c>
      <c r="G36" s="4">
        <f t="shared" si="2"/>
        <v>0</v>
      </c>
      <c r="H36" s="4">
        <f t="shared" si="3"/>
        <v>0</v>
      </c>
      <c r="I36" s="42">
        <f t="shared" si="4"/>
        <v>0</v>
      </c>
      <c r="J36" s="4">
        <f t="shared" si="0"/>
        <v>3137.3325177570396</v>
      </c>
      <c r="K36" s="4">
        <f t="shared" si="5"/>
        <v>261.44437647975332</v>
      </c>
    </row>
    <row r="37" spans="1:11" x14ac:dyDescent="0.25">
      <c r="A37" s="20">
        <v>60648</v>
      </c>
      <c r="B37" s="17" t="s">
        <v>38</v>
      </c>
      <c r="C37" s="17" t="s">
        <v>20</v>
      </c>
      <c r="D37" s="24">
        <v>21462.65</v>
      </c>
      <c r="E37" s="4">
        <f t="shared" si="1"/>
        <v>8585.0600000000013</v>
      </c>
      <c r="F37" s="4">
        <f>'landesw Umlage § 4_IST'!F37</f>
        <v>11082.687972210348</v>
      </c>
      <c r="G37" s="4">
        <f t="shared" si="2"/>
        <v>10379.962027789654</v>
      </c>
      <c r="H37" s="4">
        <f t="shared" si="3"/>
        <v>10379.962027789654</v>
      </c>
      <c r="I37" s="42">
        <f t="shared" si="4"/>
        <v>0</v>
      </c>
      <c r="J37" s="4">
        <f t="shared" si="0"/>
        <v>0</v>
      </c>
      <c r="K37" s="4">
        <f t="shared" si="5"/>
        <v>0</v>
      </c>
    </row>
    <row r="38" spans="1:11" x14ac:dyDescent="0.25">
      <c r="A38" s="20">
        <v>60651</v>
      </c>
      <c r="B38" s="17" t="s">
        <v>39</v>
      </c>
      <c r="C38" s="17" t="s">
        <v>20</v>
      </c>
      <c r="D38" s="24">
        <v>10675.26</v>
      </c>
      <c r="E38" s="4">
        <f t="shared" si="1"/>
        <v>4270.1040000000003</v>
      </c>
      <c r="F38" s="4">
        <f>'landesw Umlage § 4_IST'!F38</f>
        <v>11743.524132147088</v>
      </c>
      <c r="G38" s="4">
        <f t="shared" si="2"/>
        <v>-1068.2641321470874</v>
      </c>
      <c r="H38" s="4">
        <f t="shared" si="3"/>
        <v>0</v>
      </c>
      <c r="I38" s="42">
        <f t="shared" si="4"/>
        <v>-1068.2641321470874</v>
      </c>
      <c r="J38" s="4">
        <f t="shared" si="0"/>
        <v>0</v>
      </c>
      <c r="K38" s="4">
        <f t="shared" si="5"/>
        <v>0</v>
      </c>
    </row>
    <row r="39" spans="1:11" x14ac:dyDescent="0.25">
      <c r="A39" s="20">
        <v>60653</v>
      </c>
      <c r="B39" s="17" t="s">
        <v>40</v>
      </c>
      <c r="C39" s="17" t="s">
        <v>20</v>
      </c>
      <c r="D39" s="24">
        <v>42273.022499999999</v>
      </c>
      <c r="E39" s="4">
        <f t="shared" si="1"/>
        <v>16909.208999999999</v>
      </c>
      <c r="F39" s="4">
        <f>'landesw Umlage § 4_IST'!F39</f>
        <v>21943.322997206102</v>
      </c>
      <c r="G39" s="4">
        <f t="shared" si="2"/>
        <v>20329.699502793897</v>
      </c>
      <c r="H39" s="4">
        <f t="shared" si="3"/>
        <v>20329.699502793897</v>
      </c>
      <c r="I39" s="42">
        <f t="shared" si="4"/>
        <v>0</v>
      </c>
      <c r="J39" s="4">
        <f t="shared" si="0"/>
        <v>0</v>
      </c>
      <c r="K39" s="4">
        <f t="shared" si="5"/>
        <v>0</v>
      </c>
    </row>
    <row r="40" spans="1:11" x14ac:dyDescent="0.25">
      <c r="A40" s="20">
        <v>60654</v>
      </c>
      <c r="B40" s="17" t="s">
        <v>41</v>
      </c>
      <c r="C40" s="17" t="s">
        <v>20</v>
      </c>
      <c r="D40" s="24">
        <v>6627.0599999999995</v>
      </c>
      <c r="E40" s="4">
        <f t="shared" si="1"/>
        <v>2650.8240000000001</v>
      </c>
      <c r="F40" s="4">
        <f>'landesw Umlage § 4_IST'!F40</f>
        <v>13279.497420859469</v>
      </c>
      <c r="G40" s="4">
        <f t="shared" si="2"/>
        <v>-6652.4374208594691</v>
      </c>
      <c r="H40" s="4">
        <f t="shared" si="3"/>
        <v>0</v>
      </c>
      <c r="I40" s="42">
        <f t="shared" si="4"/>
        <v>-6652.4374208594691</v>
      </c>
      <c r="J40" s="4">
        <f t="shared" si="0"/>
        <v>0</v>
      </c>
      <c r="K40" s="4">
        <f t="shared" si="5"/>
        <v>0</v>
      </c>
    </row>
    <row r="41" spans="1:11" x14ac:dyDescent="0.25">
      <c r="A41" s="20">
        <v>60655</v>
      </c>
      <c r="B41" s="17" t="s">
        <v>42</v>
      </c>
      <c r="C41" s="17" t="s">
        <v>20</v>
      </c>
      <c r="D41" s="24">
        <v>0</v>
      </c>
      <c r="E41" s="4">
        <f t="shared" si="1"/>
        <v>0</v>
      </c>
      <c r="F41" s="4">
        <f>'landesw Umlage § 4_IST'!F41</f>
        <v>19894.905994180735</v>
      </c>
      <c r="G41" s="4">
        <f t="shared" si="2"/>
        <v>0</v>
      </c>
      <c r="H41" s="4">
        <f t="shared" si="3"/>
        <v>0</v>
      </c>
      <c r="I41" s="42">
        <f t="shared" si="4"/>
        <v>0</v>
      </c>
      <c r="J41" s="4">
        <f t="shared" si="0"/>
        <v>19894.905994180735</v>
      </c>
      <c r="K41" s="4">
        <f t="shared" si="5"/>
        <v>1657.9088328483947</v>
      </c>
    </row>
    <row r="42" spans="1:11" x14ac:dyDescent="0.25">
      <c r="A42" s="20">
        <v>60656</v>
      </c>
      <c r="B42" s="17" t="s">
        <v>43</v>
      </c>
      <c r="C42" s="17" t="s">
        <v>20</v>
      </c>
      <c r="D42" s="24">
        <v>8543.58</v>
      </c>
      <c r="E42" s="4">
        <f t="shared" si="1"/>
        <v>3417.4320000000002</v>
      </c>
      <c r="F42" s="4">
        <f>'landesw Umlage § 4_IST'!F42</f>
        <v>14599.734771040516</v>
      </c>
      <c r="G42" s="4">
        <f t="shared" si="2"/>
        <v>-6056.1547710405157</v>
      </c>
      <c r="H42" s="4">
        <f t="shared" si="3"/>
        <v>0</v>
      </c>
      <c r="I42" s="42">
        <f t="shared" si="4"/>
        <v>-6056.1547710405157</v>
      </c>
      <c r="J42" s="4">
        <f t="shared" si="0"/>
        <v>0</v>
      </c>
      <c r="K42" s="4">
        <f t="shared" si="5"/>
        <v>0</v>
      </c>
    </row>
    <row r="43" spans="1:11" x14ac:dyDescent="0.25">
      <c r="A43" s="20">
        <v>60659</v>
      </c>
      <c r="B43" s="17" t="s">
        <v>44</v>
      </c>
      <c r="C43" s="17" t="s">
        <v>20</v>
      </c>
      <c r="D43" s="24">
        <v>9950.8194000000003</v>
      </c>
      <c r="E43" s="4">
        <f t="shared" si="1"/>
        <v>3980.3277600000001</v>
      </c>
      <c r="F43" s="4">
        <f>'landesw Umlage § 4_IST'!F43</f>
        <v>21611.051634022926</v>
      </c>
      <c r="G43" s="4">
        <f t="shared" si="2"/>
        <v>-11660.232234022926</v>
      </c>
      <c r="H43" s="4">
        <f t="shared" si="3"/>
        <v>0</v>
      </c>
      <c r="I43" s="42">
        <f t="shared" si="4"/>
        <v>-11660.232234022926</v>
      </c>
      <c r="J43" s="4">
        <f t="shared" si="0"/>
        <v>0</v>
      </c>
      <c r="K43" s="4">
        <f t="shared" si="5"/>
        <v>0</v>
      </c>
    </row>
    <row r="44" spans="1:11" x14ac:dyDescent="0.25">
      <c r="A44" s="20">
        <v>60660</v>
      </c>
      <c r="B44" s="17" t="s">
        <v>45</v>
      </c>
      <c r="C44" s="17" t="s">
        <v>20</v>
      </c>
      <c r="D44" s="24">
        <v>28604.51</v>
      </c>
      <c r="E44" s="4">
        <f t="shared" si="1"/>
        <v>11441.804</v>
      </c>
      <c r="F44" s="4">
        <f>'landesw Umlage § 4_IST'!F44</f>
        <v>24915.35755693922</v>
      </c>
      <c r="G44" s="4">
        <f t="shared" si="2"/>
        <v>3689.1524430607788</v>
      </c>
      <c r="H44" s="4">
        <f t="shared" si="3"/>
        <v>3689.1524430607788</v>
      </c>
      <c r="I44" s="42">
        <f t="shared" si="4"/>
        <v>0</v>
      </c>
      <c r="J44" s="4">
        <f t="shared" si="0"/>
        <v>0</v>
      </c>
      <c r="K44" s="4">
        <f t="shared" si="5"/>
        <v>0</v>
      </c>
    </row>
    <row r="45" spans="1:11" x14ac:dyDescent="0.25">
      <c r="A45" s="20">
        <v>60661</v>
      </c>
      <c r="B45" s="17" t="s">
        <v>46</v>
      </c>
      <c r="C45" s="17" t="s">
        <v>20</v>
      </c>
      <c r="D45" s="24">
        <v>113115.59</v>
      </c>
      <c r="E45" s="4">
        <f t="shared" si="1"/>
        <v>45246.236000000004</v>
      </c>
      <c r="F45" s="4">
        <f>'landesw Umlage § 4_IST'!F45</f>
        <v>33720.010049302451</v>
      </c>
      <c r="G45" s="4">
        <f t="shared" si="2"/>
        <v>79395.579950697545</v>
      </c>
      <c r="H45" s="4">
        <f t="shared" si="3"/>
        <v>79395.579950697545</v>
      </c>
      <c r="I45" s="42">
        <f t="shared" si="4"/>
        <v>0</v>
      </c>
      <c r="J45" s="4">
        <f t="shared" si="0"/>
        <v>0</v>
      </c>
      <c r="K45" s="4">
        <f t="shared" si="5"/>
        <v>0</v>
      </c>
    </row>
    <row r="46" spans="1:11" x14ac:dyDescent="0.25">
      <c r="A46" s="20">
        <v>60662</v>
      </c>
      <c r="B46" s="17" t="s">
        <v>47</v>
      </c>
      <c r="C46" s="17" t="s">
        <v>20</v>
      </c>
      <c r="D46" s="24">
        <v>6546.15</v>
      </c>
      <c r="E46" s="4">
        <f t="shared" si="1"/>
        <v>2618.46</v>
      </c>
      <c r="F46" s="4">
        <f>'landesw Umlage § 4_IST'!F46</f>
        <v>26570.666749946049</v>
      </c>
      <c r="G46" s="4">
        <f t="shared" si="2"/>
        <v>-20024.516749946051</v>
      </c>
      <c r="H46" s="4">
        <f t="shared" si="3"/>
        <v>0</v>
      </c>
      <c r="I46" s="42">
        <f t="shared" si="4"/>
        <v>-20024.516749946051</v>
      </c>
      <c r="J46" s="4">
        <f t="shared" si="0"/>
        <v>0</v>
      </c>
      <c r="K46" s="4">
        <f t="shared" si="5"/>
        <v>0</v>
      </c>
    </row>
    <row r="47" spans="1:11" x14ac:dyDescent="0.25">
      <c r="A47" s="20">
        <v>60663</v>
      </c>
      <c r="B47" s="17" t="s">
        <v>48</v>
      </c>
      <c r="C47" s="17" t="s">
        <v>20</v>
      </c>
      <c r="D47" s="24">
        <v>87899.73000000001</v>
      </c>
      <c r="E47" s="4">
        <f t="shared" si="1"/>
        <v>35159.892000000007</v>
      </c>
      <c r="F47" s="4">
        <f>'landesw Umlage § 4_IST'!F47</f>
        <v>40938.076267389195</v>
      </c>
      <c r="G47" s="4">
        <f t="shared" si="2"/>
        <v>46961.653732610815</v>
      </c>
      <c r="H47" s="4">
        <f t="shared" si="3"/>
        <v>46961.653732610815</v>
      </c>
      <c r="I47" s="42">
        <f t="shared" si="4"/>
        <v>0</v>
      </c>
      <c r="J47" s="4">
        <f t="shared" si="0"/>
        <v>0</v>
      </c>
      <c r="K47" s="4">
        <f t="shared" si="5"/>
        <v>0</v>
      </c>
    </row>
    <row r="48" spans="1:11" x14ac:dyDescent="0.25">
      <c r="A48" s="20">
        <v>60664</v>
      </c>
      <c r="B48" s="17" t="s">
        <v>49</v>
      </c>
      <c r="C48" s="17" t="s">
        <v>20</v>
      </c>
      <c r="D48" s="24">
        <v>178905.524</v>
      </c>
      <c r="E48" s="4">
        <f t="shared" si="1"/>
        <v>71562.209600000002</v>
      </c>
      <c r="F48" s="4">
        <f>'landesw Umlage § 4_IST'!F48</f>
        <v>72241.157708761239</v>
      </c>
      <c r="G48" s="4">
        <f t="shared" si="2"/>
        <v>106664.36629123877</v>
      </c>
      <c r="H48" s="4">
        <f t="shared" si="3"/>
        <v>106664.36629123877</v>
      </c>
      <c r="I48" s="42">
        <f t="shared" si="4"/>
        <v>0</v>
      </c>
      <c r="J48" s="4">
        <f t="shared" si="0"/>
        <v>0</v>
      </c>
      <c r="K48" s="4">
        <f t="shared" si="5"/>
        <v>0</v>
      </c>
    </row>
    <row r="49" spans="1:11" x14ac:dyDescent="0.25">
      <c r="A49" s="20">
        <v>60665</v>
      </c>
      <c r="B49" s="17" t="s">
        <v>50</v>
      </c>
      <c r="C49" s="17" t="s">
        <v>20</v>
      </c>
      <c r="D49" s="24">
        <v>94191.7</v>
      </c>
      <c r="E49" s="4">
        <f t="shared" si="1"/>
        <v>37676.68</v>
      </c>
      <c r="F49" s="4">
        <f>'landesw Umlage § 4_IST'!F49</f>
        <v>33767.298576766458</v>
      </c>
      <c r="G49" s="4">
        <f t="shared" si="2"/>
        <v>60424.401423233539</v>
      </c>
      <c r="H49" s="4">
        <f t="shared" si="3"/>
        <v>60424.401423233539</v>
      </c>
      <c r="I49" s="42">
        <f t="shared" si="4"/>
        <v>0</v>
      </c>
      <c r="J49" s="4">
        <f t="shared" si="0"/>
        <v>0</v>
      </c>
      <c r="K49" s="4">
        <f t="shared" si="5"/>
        <v>0</v>
      </c>
    </row>
    <row r="50" spans="1:11" x14ac:dyDescent="0.25">
      <c r="A50" s="20">
        <v>60666</v>
      </c>
      <c r="B50" s="17" t="s">
        <v>51</v>
      </c>
      <c r="C50" s="17" t="s">
        <v>20</v>
      </c>
      <c r="D50" s="24">
        <v>28011.38</v>
      </c>
      <c r="E50" s="4">
        <f t="shared" si="1"/>
        <v>11204.552000000001</v>
      </c>
      <c r="F50" s="4">
        <f>'landesw Umlage § 4_IST'!F50</f>
        <v>12815.683381215242</v>
      </c>
      <c r="G50" s="4">
        <f t="shared" si="2"/>
        <v>15195.696618784759</v>
      </c>
      <c r="H50" s="4">
        <f t="shared" si="3"/>
        <v>15195.696618784759</v>
      </c>
      <c r="I50" s="42">
        <f t="shared" si="4"/>
        <v>0</v>
      </c>
      <c r="J50" s="4">
        <f t="shared" si="0"/>
        <v>0</v>
      </c>
      <c r="K50" s="4">
        <f t="shared" si="5"/>
        <v>0</v>
      </c>
    </row>
    <row r="51" spans="1:11" x14ac:dyDescent="0.25">
      <c r="A51" s="20">
        <v>60667</v>
      </c>
      <c r="B51" s="17" t="s">
        <v>52</v>
      </c>
      <c r="C51" s="17" t="s">
        <v>20</v>
      </c>
      <c r="D51" s="24">
        <v>22690.400000000001</v>
      </c>
      <c r="E51" s="4">
        <f t="shared" si="1"/>
        <v>9076.1600000000017</v>
      </c>
      <c r="F51" s="4">
        <f>'landesw Umlage § 4_IST'!F51</f>
        <v>62990.877786776713</v>
      </c>
      <c r="G51" s="4">
        <f t="shared" si="2"/>
        <v>-40300.477786776712</v>
      </c>
      <c r="H51" s="4">
        <f t="shared" si="3"/>
        <v>0</v>
      </c>
      <c r="I51" s="42">
        <f t="shared" si="4"/>
        <v>-40300.477786776712</v>
      </c>
      <c r="J51" s="4">
        <f t="shared" si="0"/>
        <v>0</v>
      </c>
      <c r="K51" s="4">
        <f t="shared" si="5"/>
        <v>0</v>
      </c>
    </row>
    <row r="52" spans="1:11" x14ac:dyDescent="0.25">
      <c r="A52" s="20">
        <v>60668</v>
      </c>
      <c r="B52" s="17" t="s">
        <v>53</v>
      </c>
      <c r="C52" s="17" t="s">
        <v>20</v>
      </c>
      <c r="D52" s="24">
        <v>0</v>
      </c>
      <c r="E52" s="4">
        <f t="shared" si="1"/>
        <v>0</v>
      </c>
      <c r="F52" s="4">
        <f>'landesw Umlage § 4_IST'!F52</f>
        <v>17274.570990578119</v>
      </c>
      <c r="G52" s="4">
        <f t="shared" si="2"/>
        <v>0</v>
      </c>
      <c r="H52" s="4">
        <f t="shared" si="3"/>
        <v>0</v>
      </c>
      <c r="I52" s="42">
        <f t="shared" si="4"/>
        <v>0</v>
      </c>
      <c r="J52" s="4">
        <f t="shared" si="0"/>
        <v>17274.570990578119</v>
      </c>
      <c r="K52" s="4">
        <f t="shared" si="5"/>
        <v>1439.5475825481765</v>
      </c>
    </row>
    <row r="53" spans="1:11" x14ac:dyDescent="0.25">
      <c r="A53" s="20">
        <v>60669</v>
      </c>
      <c r="B53" s="17" t="s">
        <v>54</v>
      </c>
      <c r="C53" s="17" t="s">
        <v>20</v>
      </c>
      <c r="D53" s="24">
        <v>36729.083700000003</v>
      </c>
      <c r="E53" s="4">
        <f t="shared" si="1"/>
        <v>14691.633480000002</v>
      </c>
      <c r="F53" s="4">
        <f>'landesw Umlage § 4_IST'!F53</f>
        <v>87665.479982100791</v>
      </c>
      <c r="G53" s="4">
        <f t="shared" si="2"/>
        <v>-50936.396282100788</v>
      </c>
      <c r="H53" s="4">
        <f t="shared" si="3"/>
        <v>0</v>
      </c>
      <c r="I53" s="42">
        <f t="shared" si="4"/>
        <v>-50936.396282100788</v>
      </c>
      <c r="J53" s="4">
        <f t="shared" si="0"/>
        <v>0</v>
      </c>
      <c r="K53" s="4">
        <f t="shared" si="5"/>
        <v>0</v>
      </c>
    </row>
    <row r="54" spans="1:11" x14ac:dyDescent="0.25">
      <c r="A54" s="20">
        <v>60670</v>
      </c>
      <c r="B54" s="17" t="s">
        <v>55</v>
      </c>
      <c r="C54" s="17" t="s">
        <v>20</v>
      </c>
      <c r="D54" s="24">
        <v>95724.955500000011</v>
      </c>
      <c r="E54" s="4">
        <f t="shared" si="1"/>
        <v>38289.982200000006</v>
      </c>
      <c r="F54" s="4">
        <f>'landesw Umlage § 4_IST'!F54</f>
        <v>69420.201078946222</v>
      </c>
      <c r="G54" s="4">
        <f t="shared" si="2"/>
        <v>26304.754421053789</v>
      </c>
      <c r="H54" s="4">
        <f t="shared" si="3"/>
        <v>26304.754421053789</v>
      </c>
      <c r="I54" s="42">
        <f t="shared" si="4"/>
        <v>0</v>
      </c>
      <c r="J54" s="4">
        <f t="shared" si="0"/>
        <v>0</v>
      </c>
      <c r="K54" s="4">
        <f t="shared" si="5"/>
        <v>0</v>
      </c>
    </row>
    <row r="55" spans="1:11" x14ac:dyDescent="0.25">
      <c r="A55" s="20">
        <v>61001</v>
      </c>
      <c r="B55" s="17" t="s">
        <v>56</v>
      </c>
      <c r="C55" s="17" t="s">
        <v>57</v>
      </c>
      <c r="D55" s="24">
        <v>7346.6649999999991</v>
      </c>
      <c r="E55" s="4">
        <f t="shared" si="1"/>
        <v>2938.6659999999997</v>
      </c>
      <c r="F55" s="4">
        <f>'landesw Umlage § 4_IST'!F55</f>
        <v>7497.4783186795057</v>
      </c>
      <c r="G55" s="4">
        <f t="shared" si="2"/>
        <v>-150.81331867950666</v>
      </c>
      <c r="H55" s="4">
        <f t="shared" si="3"/>
        <v>0</v>
      </c>
      <c r="I55" s="42">
        <f t="shared" si="4"/>
        <v>-150.81331867950666</v>
      </c>
      <c r="J55" s="4">
        <f t="shared" si="0"/>
        <v>0</v>
      </c>
      <c r="K55" s="4">
        <f t="shared" si="5"/>
        <v>0</v>
      </c>
    </row>
    <row r="56" spans="1:11" x14ac:dyDescent="0.25">
      <c r="A56" s="20">
        <v>61002</v>
      </c>
      <c r="B56" s="17" t="s">
        <v>58</v>
      </c>
      <c r="C56" s="17" t="s">
        <v>57</v>
      </c>
      <c r="D56" s="24">
        <v>15232.7863</v>
      </c>
      <c r="E56" s="4">
        <f t="shared" si="1"/>
        <v>6093.1145200000001</v>
      </c>
      <c r="F56" s="4">
        <f>'landesw Umlage § 4_IST'!F56</f>
        <v>5260.116422369666</v>
      </c>
      <c r="G56" s="4">
        <f t="shared" si="2"/>
        <v>9972.6698776303347</v>
      </c>
      <c r="H56" s="4">
        <f t="shared" si="3"/>
        <v>9972.6698776303347</v>
      </c>
      <c r="I56" s="42">
        <f t="shared" si="4"/>
        <v>0</v>
      </c>
      <c r="J56" s="4">
        <f t="shared" si="0"/>
        <v>0</v>
      </c>
      <c r="K56" s="4">
        <f t="shared" si="5"/>
        <v>0</v>
      </c>
    </row>
    <row r="57" spans="1:11" x14ac:dyDescent="0.25">
      <c r="A57" s="20">
        <v>61007</v>
      </c>
      <c r="B57" s="17" t="s">
        <v>59</v>
      </c>
      <c r="C57" s="17" t="s">
        <v>57</v>
      </c>
      <c r="D57" s="24">
        <v>0</v>
      </c>
      <c r="E57" s="4">
        <f t="shared" si="1"/>
        <v>0</v>
      </c>
      <c r="F57" s="4">
        <f>'landesw Umlage § 4_IST'!F57</f>
        <v>6639.4738619777518</v>
      </c>
      <c r="G57" s="4">
        <f t="shared" si="2"/>
        <v>0</v>
      </c>
      <c r="H57" s="4">
        <f t="shared" si="3"/>
        <v>0</v>
      </c>
      <c r="I57" s="42">
        <f t="shared" si="4"/>
        <v>0</v>
      </c>
      <c r="J57" s="4">
        <f t="shared" si="0"/>
        <v>6639.4738619777518</v>
      </c>
      <c r="K57" s="4">
        <f t="shared" si="5"/>
        <v>553.28948849814594</v>
      </c>
    </row>
    <row r="58" spans="1:11" x14ac:dyDescent="0.25">
      <c r="A58" s="20">
        <v>61008</v>
      </c>
      <c r="B58" s="17" t="s">
        <v>60</v>
      </c>
      <c r="C58" s="17" t="s">
        <v>57</v>
      </c>
      <c r="D58" s="24">
        <v>71201.5</v>
      </c>
      <c r="E58" s="4">
        <f t="shared" si="1"/>
        <v>28480.600000000002</v>
      </c>
      <c r="F58" s="4">
        <f>'landesw Umlage § 4_IST'!F58</f>
        <v>8817.4409001556905</v>
      </c>
      <c r="G58" s="4">
        <f t="shared" si="2"/>
        <v>62384.059099844308</v>
      </c>
      <c r="H58" s="4">
        <f t="shared" si="3"/>
        <v>62384.059099844308</v>
      </c>
      <c r="I58" s="42">
        <f t="shared" si="4"/>
        <v>0</v>
      </c>
      <c r="J58" s="4">
        <f t="shared" si="0"/>
        <v>0</v>
      </c>
      <c r="K58" s="4">
        <f t="shared" si="5"/>
        <v>0</v>
      </c>
    </row>
    <row r="59" spans="1:11" x14ac:dyDescent="0.25">
      <c r="A59" s="20">
        <v>61012</v>
      </c>
      <c r="B59" s="17" t="s">
        <v>61</v>
      </c>
      <c r="C59" s="17" t="s">
        <v>57</v>
      </c>
      <c r="D59" s="24">
        <v>0</v>
      </c>
      <c r="E59" s="4">
        <f t="shared" si="1"/>
        <v>0</v>
      </c>
      <c r="F59" s="4">
        <f>'landesw Umlage § 4_IST'!F59</f>
        <v>15103.944355885204</v>
      </c>
      <c r="G59" s="4">
        <f t="shared" si="2"/>
        <v>0</v>
      </c>
      <c r="H59" s="4">
        <f t="shared" si="3"/>
        <v>0</v>
      </c>
      <c r="I59" s="42">
        <f t="shared" si="4"/>
        <v>0</v>
      </c>
      <c r="J59" s="4">
        <f t="shared" si="0"/>
        <v>15103.944355885204</v>
      </c>
      <c r="K59" s="4">
        <f t="shared" si="5"/>
        <v>1258.6620296571002</v>
      </c>
    </row>
    <row r="60" spans="1:11" x14ac:dyDescent="0.25">
      <c r="A60" s="20">
        <v>61013</v>
      </c>
      <c r="B60" s="17" t="s">
        <v>62</v>
      </c>
      <c r="C60" s="17" t="s">
        <v>57</v>
      </c>
      <c r="D60" s="24">
        <v>66332.55</v>
      </c>
      <c r="E60" s="4">
        <f t="shared" si="1"/>
        <v>26533.020000000004</v>
      </c>
      <c r="F60" s="4">
        <f>'landesw Umlage § 4_IST'!F60</f>
        <v>11563.670610006402</v>
      </c>
      <c r="G60" s="4">
        <f t="shared" si="2"/>
        <v>54768.879389993599</v>
      </c>
      <c r="H60" s="4">
        <f t="shared" si="3"/>
        <v>54768.879389993599</v>
      </c>
      <c r="I60" s="42">
        <f t="shared" si="4"/>
        <v>0</v>
      </c>
      <c r="J60" s="4">
        <f t="shared" si="0"/>
        <v>0</v>
      </c>
      <c r="K60" s="4">
        <f t="shared" si="5"/>
        <v>0</v>
      </c>
    </row>
    <row r="61" spans="1:11" x14ac:dyDescent="0.25">
      <c r="A61" s="20">
        <v>61016</v>
      </c>
      <c r="B61" s="17" t="s">
        <v>63</v>
      </c>
      <c r="C61" s="17" t="s">
        <v>57</v>
      </c>
      <c r="D61" s="24">
        <v>2008.1999999999998</v>
      </c>
      <c r="E61" s="4">
        <f t="shared" si="1"/>
        <v>803.28</v>
      </c>
      <c r="F61" s="4">
        <f>'landesw Umlage § 4_IST'!F61</f>
        <v>10037.273036576242</v>
      </c>
      <c r="G61" s="4">
        <f t="shared" si="2"/>
        <v>-8029.073036576242</v>
      </c>
      <c r="H61" s="4">
        <f t="shared" si="3"/>
        <v>0</v>
      </c>
      <c r="I61" s="42">
        <f t="shared" si="4"/>
        <v>-8029.073036576242</v>
      </c>
      <c r="J61" s="4">
        <f t="shared" si="0"/>
        <v>0</v>
      </c>
      <c r="K61" s="4">
        <f t="shared" si="5"/>
        <v>0</v>
      </c>
    </row>
    <row r="62" spans="1:11" x14ac:dyDescent="0.25">
      <c r="A62" s="20">
        <v>61017</v>
      </c>
      <c r="B62" s="17" t="s">
        <v>64</v>
      </c>
      <c r="C62" s="17" t="s">
        <v>57</v>
      </c>
      <c r="D62" s="24">
        <v>37257.482499999998</v>
      </c>
      <c r="E62" s="4">
        <f t="shared" si="1"/>
        <v>14902.993</v>
      </c>
      <c r="F62" s="4">
        <f>'landesw Umlage § 4_IST'!F62</f>
        <v>6988.9386645409004</v>
      </c>
      <c r="G62" s="4">
        <f t="shared" si="2"/>
        <v>30268.543835459099</v>
      </c>
      <c r="H62" s="4">
        <f t="shared" si="3"/>
        <v>30268.543835459099</v>
      </c>
      <c r="I62" s="42">
        <f t="shared" si="4"/>
        <v>0</v>
      </c>
      <c r="J62" s="4">
        <f t="shared" si="0"/>
        <v>0</v>
      </c>
      <c r="K62" s="4">
        <f t="shared" si="5"/>
        <v>0</v>
      </c>
    </row>
    <row r="63" spans="1:11" x14ac:dyDescent="0.25">
      <c r="A63" s="20">
        <v>61019</v>
      </c>
      <c r="B63" s="17" t="s">
        <v>65</v>
      </c>
      <c r="C63" s="17" t="s">
        <v>57</v>
      </c>
      <c r="D63" s="24">
        <v>0</v>
      </c>
      <c r="E63" s="4">
        <f t="shared" si="1"/>
        <v>0</v>
      </c>
      <c r="F63" s="4">
        <f>'landesw Umlage § 4_IST'!F63</f>
        <v>8775.0568604970322</v>
      </c>
      <c r="G63" s="4">
        <f t="shared" si="2"/>
        <v>0</v>
      </c>
      <c r="H63" s="4">
        <f t="shared" si="3"/>
        <v>0</v>
      </c>
      <c r="I63" s="42">
        <f t="shared" si="4"/>
        <v>0</v>
      </c>
      <c r="J63" s="4">
        <f t="shared" si="0"/>
        <v>8775.0568604970322</v>
      </c>
      <c r="K63" s="4">
        <f t="shared" si="5"/>
        <v>731.25473837475272</v>
      </c>
    </row>
    <row r="64" spans="1:11" x14ac:dyDescent="0.25">
      <c r="A64" s="20">
        <v>61020</v>
      </c>
      <c r="B64" s="17" t="s">
        <v>66</v>
      </c>
      <c r="C64" s="17" t="s">
        <v>57</v>
      </c>
      <c r="D64" s="24">
        <v>0</v>
      </c>
      <c r="E64" s="4">
        <f t="shared" si="1"/>
        <v>0</v>
      </c>
      <c r="F64" s="4">
        <f>'landesw Umlage § 4_IST'!F64</f>
        <v>7893.2992852433308</v>
      </c>
      <c r="G64" s="4">
        <f t="shared" si="2"/>
        <v>0</v>
      </c>
      <c r="H64" s="4">
        <f t="shared" si="3"/>
        <v>0</v>
      </c>
      <c r="I64" s="42">
        <f t="shared" si="4"/>
        <v>0</v>
      </c>
      <c r="J64" s="4">
        <f t="shared" si="0"/>
        <v>7893.2992852433308</v>
      </c>
      <c r="K64" s="4">
        <f t="shared" si="5"/>
        <v>657.77494043694423</v>
      </c>
    </row>
    <row r="65" spans="1:11" x14ac:dyDescent="0.25">
      <c r="A65" s="20">
        <v>61021</v>
      </c>
      <c r="B65" s="17" t="s">
        <v>67</v>
      </c>
      <c r="C65" s="17" t="s">
        <v>57</v>
      </c>
      <c r="D65" s="24">
        <v>29547.45</v>
      </c>
      <c r="E65" s="4">
        <f t="shared" si="1"/>
        <v>11818.980000000001</v>
      </c>
      <c r="F65" s="4">
        <f>'landesw Umlage § 4_IST'!F65</f>
        <v>19851.408405600199</v>
      </c>
      <c r="G65" s="4">
        <f t="shared" si="2"/>
        <v>9696.0415943998014</v>
      </c>
      <c r="H65" s="4">
        <f t="shared" si="3"/>
        <v>9696.0415943998014</v>
      </c>
      <c r="I65" s="42">
        <f t="shared" si="4"/>
        <v>0</v>
      </c>
      <c r="J65" s="4">
        <f t="shared" si="0"/>
        <v>0</v>
      </c>
      <c r="K65" s="4">
        <f t="shared" si="5"/>
        <v>0</v>
      </c>
    </row>
    <row r="66" spans="1:11" x14ac:dyDescent="0.25">
      <c r="A66" s="20">
        <v>61024</v>
      </c>
      <c r="B66" s="17" t="s">
        <v>68</v>
      </c>
      <c r="C66" s="17" t="s">
        <v>57</v>
      </c>
      <c r="D66" s="24">
        <v>14848.814399999999</v>
      </c>
      <c r="E66" s="4">
        <f t="shared" si="1"/>
        <v>5939.5257600000004</v>
      </c>
      <c r="F66" s="4">
        <f>'landesw Umlage § 4_IST'!F66</f>
        <v>10275.70245379134</v>
      </c>
      <c r="G66" s="4">
        <f t="shared" si="2"/>
        <v>4573.111946208659</v>
      </c>
      <c r="H66" s="4">
        <f t="shared" si="3"/>
        <v>4573.111946208659</v>
      </c>
      <c r="I66" s="42">
        <f t="shared" si="4"/>
        <v>0</v>
      </c>
      <c r="J66" s="4">
        <f t="shared" si="0"/>
        <v>0</v>
      </c>
      <c r="K66" s="4">
        <f t="shared" si="5"/>
        <v>0</v>
      </c>
    </row>
    <row r="67" spans="1:11" x14ac:dyDescent="0.25">
      <c r="A67" s="20">
        <v>61027</v>
      </c>
      <c r="B67" s="17" t="s">
        <v>69</v>
      </c>
      <c r="C67" s="17" t="s">
        <v>57</v>
      </c>
      <c r="D67" s="24">
        <v>0</v>
      </c>
      <c r="E67" s="4">
        <f t="shared" si="1"/>
        <v>0</v>
      </c>
      <c r="F67" s="4">
        <f>'landesw Umlage § 4_IST'!F67</f>
        <v>8232.7084942245874</v>
      </c>
      <c r="G67" s="4">
        <f t="shared" si="2"/>
        <v>0</v>
      </c>
      <c r="H67" s="4">
        <f t="shared" si="3"/>
        <v>0</v>
      </c>
      <c r="I67" s="42">
        <f t="shared" si="4"/>
        <v>0</v>
      </c>
      <c r="J67" s="4">
        <f t="shared" ref="J67:J130" si="6">IF(E67&lt;1,F67,0)</f>
        <v>8232.7084942245874</v>
      </c>
      <c r="K67" s="4">
        <f t="shared" si="5"/>
        <v>686.05904118538228</v>
      </c>
    </row>
    <row r="68" spans="1:11" x14ac:dyDescent="0.25">
      <c r="A68" s="20">
        <v>61030</v>
      </c>
      <c r="B68" s="17" t="s">
        <v>70</v>
      </c>
      <c r="C68" s="17" t="s">
        <v>57</v>
      </c>
      <c r="D68" s="24">
        <v>6824.1095999999998</v>
      </c>
      <c r="E68" s="4">
        <f t="shared" ref="E68:E131" si="7">D68*0.4</f>
        <v>2729.6438400000002</v>
      </c>
      <c r="F68" s="4">
        <f>'landesw Umlage § 4_IST'!F68</f>
        <v>8192.0898963271302</v>
      </c>
      <c r="G68" s="4">
        <f t="shared" ref="G68:G131" si="8">IF(D68&gt;0,D68-F68,0)</f>
        <v>-1367.9802963271304</v>
      </c>
      <c r="H68" s="4">
        <f t="shared" ref="H68:H131" si="9">IF(G68&lt;0,0,G68)</f>
        <v>0</v>
      </c>
      <c r="I68" s="42">
        <f t="shared" ref="I68:I131" si="10">IF(G68&lt;0,G68,0)</f>
        <v>-1367.9802963271304</v>
      </c>
      <c r="J68" s="4">
        <f t="shared" si="6"/>
        <v>0</v>
      </c>
      <c r="K68" s="4">
        <f t="shared" ref="K68:K131" si="11">J68/12</f>
        <v>0</v>
      </c>
    </row>
    <row r="69" spans="1:11" x14ac:dyDescent="0.25">
      <c r="A69" s="20">
        <v>61032</v>
      </c>
      <c r="B69" s="17" t="s">
        <v>71</v>
      </c>
      <c r="C69" s="17" t="s">
        <v>57</v>
      </c>
      <c r="D69" s="24">
        <v>20882.82</v>
      </c>
      <c r="E69" s="4">
        <f t="shared" si="7"/>
        <v>8353.1280000000006</v>
      </c>
      <c r="F69" s="4">
        <f>'landesw Umlage § 4_IST'!F69</f>
        <v>9778.0380740161963</v>
      </c>
      <c r="G69" s="4">
        <f t="shared" si="8"/>
        <v>11104.781925983803</v>
      </c>
      <c r="H69" s="4">
        <f t="shared" si="9"/>
        <v>11104.781925983803</v>
      </c>
      <c r="I69" s="42">
        <f t="shared" si="10"/>
        <v>0</v>
      </c>
      <c r="J69" s="4">
        <f t="shared" si="6"/>
        <v>0</v>
      </c>
      <c r="K69" s="4">
        <f t="shared" si="11"/>
        <v>0</v>
      </c>
    </row>
    <row r="70" spans="1:11" x14ac:dyDescent="0.25">
      <c r="A70" s="20">
        <v>61033</v>
      </c>
      <c r="B70" s="17" t="s">
        <v>72</v>
      </c>
      <c r="C70" s="17" t="s">
        <v>57</v>
      </c>
      <c r="D70" s="24">
        <v>6760.94</v>
      </c>
      <c r="E70" s="4">
        <f t="shared" si="7"/>
        <v>2704.3760000000002</v>
      </c>
      <c r="F70" s="4">
        <f>'landesw Umlage § 4_IST'!F70</f>
        <v>10999.127064934777</v>
      </c>
      <c r="G70" s="4">
        <f t="shared" si="8"/>
        <v>-4238.1870649347775</v>
      </c>
      <c r="H70" s="4">
        <f t="shared" si="9"/>
        <v>0</v>
      </c>
      <c r="I70" s="42">
        <f t="shared" si="10"/>
        <v>-4238.1870649347775</v>
      </c>
      <c r="J70" s="4">
        <f t="shared" si="6"/>
        <v>0</v>
      </c>
      <c r="K70" s="4">
        <f t="shared" si="11"/>
        <v>0</v>
      </c>
    </row>
    <row r="71" spans="1:11" x14ac:dyDescent="0.25">
      <c r="A71" s="20">
        <v>61043</v>
      </c>
      <c r="B71" s="17" t="s">
        <v>73</v>
      </c>
      <c r="C71" s="17" t="s">
        <v>57</v>
      </c>
      <c r="D71" s="24">
        <v>45273.2624</v>
      </c>
      <c r="E71" s="4">
        <f t="shared" si="7"/>
        <v>18109.304960000001</v>
      </c>
      <c r="F71" s="4">
        <f>'landesw Umlage § 4_IST'!F71</f>
        <v>19771.37112485903</v>
      </c>
      <c r="G71" s="4">
        <f t="shared" si="8"/>
        <v>25501.89127514097</v>
      </c>
      <c r="H71" s="4">
        <f t="shared" si="9"/>
        <v>25501.89127514097</v>
      </c>
      <c r="I71" s="42">
        <f t="shared" si="10"/>
        <v>0</v>
      </c>
      <c r="J71" s="4">
        <f t="shared" si="6"/>
        <v>0</v>
      </c>
      <c r="K71" s="4">
        <f t="shared" si="11"/>
        <v>0</v>
      </c>
    </row>
    <row r="72" spans="1:11" x14ac:dyDescent="0.25">
      <c r="A72" s="20">
        <v>61045</v>
      </c>
      <c r="B72" s="17" t="s">
        <v>74</v>
      </c>
      <c r="C72" s="17" t="s">
        <v>57</v>
      </c>
      <c r="D72" s="24">
        <v>85824.704899999997</v>
      </c>
      <c r="E72" s="4">
        <f t="shared" si="7"/>
        <v>34329.881959999999</v>
      </c>
      <c r="F72" s="4">
        <f>'landesw Umlage § 4_IST'!F72</f>
        <v>31738.714283958878</v>
      </c>
      <c r="G72" s="4">
        <f t="shared" si="8"/>
        <v>54085.990616041119</v>
      </c>
      <c r="H72" s="4">
        <f t="shared" si="9"/>
        <v>54085.990616041119</v>
      </c>
      <c r="I72" s="42">
        <f t="shared" si="10"/>
        <v>0</v>
      </c>
      <c r="J72" s="4">
        <f t="shared" si="6"/>
        <v>0</v>
      </c>
      <c r="K72" s="4">
        <f t="shared" si="11"/>
        <v>0</v>
      </c>
    </row>
    <row r="73" spans="1:11" x14ac:dyDescent="0.25">
      <c r="A73" s="20">
        <v>61049</v>
      </c>
      <c r="B73" s="17" t="s">
        <v>75</v>
      </c>
      <c r="C73" s="17" t="s">
        <v>57</v>
      </c>
      <c r="D73" s="24">
        <v>37640.47</v>
      </c>
      <c r="E73" s="4">
        <f t="shared" si="7"/>
        <v>15056.188000000002</v>
      </c>
      <c r="F73" s="4">
        <f>'landesw Umlage § 4_IST'!F73</f>
        <v>14325.393072138009</v>
      </c>
      <c r="G73" s="4">
        <f t="shared" si="8"/>
        <v>23315.076927861992</v>
      </c>
      <c r="H73" s="4">
        <f t="shared" si="9"/>
        <v>23315.076927861992</v>
      </c>
      <c r="I73" s="42">
        <f t="shared" si="10"/>
        <v>0</v>
      </c>
      <c r="J73" s="4">
        <f t="shared" si="6"/>
        <v>0</v>
      </c>
      <c r="K73" s="4">
        <f t="shared" si="11"/>
        <v>0</v>
      </c>
    </row>
    <row r="74" spans="1:11" x14ac:dyDescent="0.25">
      <c r="A74" s="20">
        <v>61050</v>
      </c>
      <c r="B74" s="17" t="s">
        <v>76</v>
      </c>
      <c r="C74" s="17" t="s">
        <v>57</v>
      </c>
      <c r="D74" s="24">
        <v>270939.15409999999</v>
      </c>
      <c r="E74" s="4">
        <f t="shared" si="7"/>
        <v>108375.66164000001</v>
      </c>
      <c r="F74" s="4">
        <f>'landesw Umlage § 4_IST'!F74</f>
        <v>17659.632435724383</v>
      </c>
      <c r="G74" s="4">
        <f t="shared" si="8"/>
        <v>253279.52166427561</v>
      </c>
      <c r="H74" s="4">
        <f t="shared" si="9"/>
        <v>253279.52166427561</v>
      </c>
      <c r="I74" s="42">
        <f t="shared" si="10"/>
        <v>0</v>
      </c>
      <c r="J74" s="4">
        <f t="shared" si="6"/>
        <v>0</v>
      </c>
      <c r="K74" s="4">
        <f t="shared" si="11"/>
        <v>0</v>
      </c>
    </row>
    <row r="75" spans="1:11" x14ac:dyDescent="0.25">
      <c r="A75" s="20">
        <v>61051</v>
      </c>
      <c r="B75" s="17" t="s">
        <v>77</v>
      </c>
      <c r="C75" s="17" t="s">
        <v>57</v>
      </c>
      <c r="D75" s="24">
        <v>52871.340060000002</v>
      </c>
      <c r="E75" s="4">
        <f t="shared" si="7"/>
        <v>21148.536024000001</v>
      </c>
      <c r="F75" s="4">
        <f>'landesw Umlage § 4_IST'!F75</f>
        <v>16262.645379858881</v>
      </c>
      <c r="G75" s="4">
        <f t="shared" si="8"/>
        <v>36608.694680141125</v>
      </c>
      <c r="H75" s="4">
        <f t="shared" si="9"/>
        <v>36608.694680141125</v>
      </c>
      <c r="I75" s="42">
        <f t="shared" si="10"/>
        <v>0</v>
      </c>
      <c r="J75" s="4">
        <f t="shared" si="6"/>
        <v>0</v>
      </c>
      <c r="K75" s="4">
        <f t="shared" si="11"/>
        <v>0</v>
      </c>
    </row>
    <row r="76" spans="1:11" x14ac:dyDescent="0.25">
      <c r="A76" s="20">
        <v>61052</v>
      </c>
      <c r="B76" s="17" t="s">
        <v>78</v>
      </c>
      <c r="C76" s="17" t="s">
        <v>57</v>
      </c>
      <c r="D76" s="24">
        <v>50576.01</v>
      </c>
      <c r="E76" s="4">
        <f t="shared" si="7"/>
        <v>20230.404000000002</v>
      </c>
      <c r="F76" s="4">
        <f>'landesw Umlage § 4_IST'!F76</f>
        <v>13598.889863268027</v>
      </c>
      <c r="G76" s="4">
        <f t="shared" si="8"/>
        <v>36977.120136731974</v>
      </c>
      <c r="H76" s="4">
        <f t="shared" si="9"/>
        <v>36977.120136731974</v>
      </c>
      <c r="I76" s="42">
        <f t="shared" si="10"/>
        <v>0</v>
      </c>
      <c r="J76" s="4">
        <f t="shared" si="6"/>
        <v>0</v>
      </c>
      <c r="K76" s="4">
        <f t="shared" si="11"/>
        <v>0</v>
      </c>
    </row>
    <row r="77" spans="1:11" x14ac:dyDescent="0.25">
      <c r="A77" s="20">
        <v>61053</v>
      </c>
      <c r="B77" s="17" t="s">
        <v>57</v>
      </c>
      <c r="C77" s="17" t="s">
        <v>57</v>
      </c>
      <c r="D77" s="24">
        <v>581795.92790000001</v>
      </c>
      <c r="E77" s="4">
        <f t="shared" si="7"/>
        <v>232718.37116000001</v>
      </c>
      <c r="F77" s="4">
        <f>'landesw Umlage § 4_IST'!F77</f>
        <v>83352.477927744432</v>
      </c>
      <c r="G77" s="4">
        <f t="shared" si="8"/>
        <v>498443.44997225556</v>
      </c>
      <c r="H77" s="4">
        <f t="shared" si="9"/>
        <v>498443.44997225556</v>
      </c>
      <c r="I77" s="42">
        <f t="shared" si="10"/>
        <v>0</v>
      </c>
      <c r="J77" s="4">
        <f t="shared" si="6"/>
        <v>0</v>
      </c>
      <c r="K77" s="4">
        <f t="shared" si="11"/>
        <v>0</v>
      </c>
    </row>
    <row r="78" spans="1:11" x14ac:dyDescent="0.25">
      <c r="A78" s="20">
        <v>61054</v>
      </c>
      <c r="B78" s="17" t="s">
        <v>79</v>
      </c>
      <c r="C78" s="17" t="s">
        <v>57</v>
      </c>
      <c r="D78" s="24">
        <v>21030.295769999997</v>
      </c>
      <c r="E78" s="4">
        <f t="shared" si="7"/>
        <v>8412.1183079999992</v>
      </c>
      <c r="F78" s="4">
        <f>'landesw Umlage § 4_IST'!F78</f>
        <v>18389.876701653746</v>
      </c>
      <c r="G78" s="4">
        <f t="shared" si="8"/>
        <v>2640.4190683462512</v>
      </c>
      <c r="H78" s="4">
        <f t="shared" si="9"/>
        <v>2640.4190683462512</v>
      </c>
      <c r="I78" s="42">
        <f t="shared" si="10"/>
        <v>0</v>
      </c>
      <c r="J78" s="4">
        <f t="shared" si="6"/>
        <v>0</v>
      </c>
      <c r="K78" s="4">
        <f t="shared" si="11"/>
        <v>0</v>
      </c>
    </row>
    <row r="79" spans="1:11" x14ac:dyDescent="0.25">
      <c r="A79" s="20">
        <v>61055</v>
      </c>
      <c r="B79" s="17" t="s">
        <v>80</v>
      </c>
      <c r="C79" s="17" t="s">
        <v>57</v>
      </c>
      <c r="D79" s="24">
        <v>30651.156599999998</v>
      </c>
      <c r="E79" s="4">
        <f t="shared" si="7"/>
        <v>12260.46264</v>
      </c>
      <c r="F79" s="4">
        <f>'landesw Umlage § 4_IST'!F79</f>
        <v>7409.2606979030488</v>
      </c>
      <c r="G79" s="4">
        <f t="shared" si="8"/>
        <v>23241.895902096949</v>
      </c>
      <c r="H79" s="4">
        <f t="shared" si="9"/>
        <v>23241.895902096949</v>
      </c>
      <c r="I79" s="42">
        <f t="shared" si="10"/>
        <v>0</v>
      </c>
      <c r="J79" s="4">
        <f t="shared" si="6"/>
        <v>0</v>
      </c>
      <c r="K79" s="4">
        <f t="shared" si="11"/>
        <v>0</v>
      </c>
    </row>
    <row r="80" spans="1:11" x14ac:dyDescent="0.25">
      <c r="A80" s="20">
        <v>61057</v>
      </c>
      <c r="B80" s="17" t="s">
        <v>81</v>
      </c>
      <c r="C80" s="17" t="s">
        <v>57</v>
      </c>
      <c r="D80" s="24">
        <v>7586.7000000000016</v>
      </c>
      <c r="E80" s="4">
        <f t="shared" si="7"/>
        <v>3034.6800000000007</v>
      </c>
      <c r="F80" s="4">
        <f>'landesw Umlage § 4_IST'!F80</f>
        <v>13988.63988088995</v>
      </c>
      <c r="G80" s="4">
        <f t="shared" si="8"/>
        <v>-6401.9398808899487</v>
      </c>
      <c r="H80" s="4">
        <f t="shared" si="9"/>
        <v>0</v>
      </c>
      <c r="I80" s="42">
        <f t="shared" si="10"/>
        <v>-6401.9398808899487</v>
      </c>
      <c r="J80" s="4">
        <f t="shared" si="6"/>
        <v>0</v>
      </c>
      <c r="K80" s="4">
        <f t="shared" si="11"/>
        <v>0</v>
      </c>
    </row>
    <row r="81" spans="1:11" x14ac:dyDescent="0.25">
      <c r="A81" s="20">
        <v>61059</v>
      </c>
      <c r="B81" s="17" t="s">
        <v>82</v>
      </c>
      <c r="C81" s="17" t="s">
        <v>57</v>
      </c>
      <c r="D81" s="24">
        <v>180379.10989999998</v>
      </c>
      <c r="E81" s="4">
        <f t="shared" si="7"/>
        <v>72151.643960000001</v>
      </c>
      <c r="F81" s="4">
        <f>'landesw Umlage § 4_IST'!F81</f>
        <v>30255.508389153703</v>
      </c>
      <c r="G81" s="4">
        <f t="shared" si="8"/>
        <v>150123.60151084629</v>
      </c>
      <c r="H81" s="4">
        <f t="shared" si="9"/>
        <v>150123.60151084629</v>
      </c>
      <c r="I81" s="42">
        <f t="shared" si="10"/>
        <v>0</v>
      </c>
      <c r="J81" s="4">
        <f t="shared" si="6"/>
        <v>0</v>
      </c>
      <c r="K81" s="4">
        <f t="shared" si="11"/>
        <v>0</v>
      </c>
    </row>
    <row r="82" spans="1:11" x14ac:dyDescent="0.25">
      <c r="A82" s="20">
        <v>61060</v>
      </c>
      <c r="B82" s="17" t="s">
        <v>83</v>
      </c>
      <c r="C82" s="17" t="s">
        <v>57</v>
      </c>
      <c r="D82" s="24">
        <v>22624.046499999997</v>
      </c>
      <c r="E82" s="4">
        <f t="shared" si="7"/>
        <v>9049.6185999999998</v>
      </c>
      <c r="F82" s="4">
        <f>'landesw Umlage § 4_IST'!F82</f>
        <v>22286.105349904734</v>
      </c>
      <c r="G82" s="4">
        <f t="shared" si="8"/>
        <v>337.94115009526286</v>
      </c>
      <c r="H82" s="4">
        <f t="shared" si="9"/>
        <v>337.94115009526286</v>
      </c>
      <c r="I82" s="42">
        <f t="shared" si="10"/>
        <v>0</v>
      </c>
      <c r="J82" s="4">
        <f t="shared" si="6"/>
        <v>0</v>
      </c>
      <c r="K82" s="4">
        <f t="shared" si="11"/>
        <v>0</v>
      </c>
    </row>
    <row r="83" spans="1:11" x14ac:dyDescent="0.25">
      <c r="A83" s="20">
        <v>61061</v>
      </c>
      <c r="B83" s="17" t="s">
        <v>84</v>
      </c>
      <c r="C83" s="17" t="s">
        <v>57</v>
      </c>
      <c r="D83" s="24">
        <v>88438.684249999991</v>
      </c>
      <c r="E83" s="4">
        <f t="shared" si="7"/>
        <v>35375.473699999995</v>
      </c>
      <c r="F83" s="4">
        <f>'landesw Umlage § 4_IST'!F83</f>
        <v>34844.330773653652</v>
      </c>
      <c r="G83" s="4">
        <f t="shared" si="8"/>
        <v>53594.353476346339</v>
      </c>
      <c r="H83" s="4">
        <f t="shared" si="9"/>
        <v>53594.353476346339</v>
      </c>
      <c r="I83" s="42">
        <f t="shared" si="10"/>
        <v>0</v>
      </c>
      <c r="J83" s="4">
        <f t="shared" si="6"/>
        <v>0</v>
      </c>
      <c r="K83" s="4">
        <f t="shared" si="11"/>
        <v>0</v>
      </c>
    </row>
    <row r="84" spans="1:11" x14ac:dyDescent="0.25">
      <c r="A84" s="20">
        <v>61101</v>
      </c>
      <c r="B84" s="17" t="s">
        <v>85</v>
      </c>
      <c r="C84" s="17" t="s">
        <v>86</v>
      </c>
      <c r="D84" s="24">
        <v>12530.11</v>
      </c>
      <c r="E84" s="4">
        <f t="shared" si="7"/>
        <v>5012.0440000000008</v>
      </c>
      <c r="F84" s="4">
        <f>'landesw Umlage § 4_IST'!F84</f>
        <v>21926.721879566187</v>
      </c>
      <c r="G84" s="4">
        <f t="shared" si="8"/>
        <v>-9396.611879566186</v>
      </c>
      <c r="H84" s="4">
        <f t="shared" si="9"/>
        <v>0</v>
      </c>
      <c r="I84" s="42">
        <f t="shared" si="10"/>
        <v>-9396.611879566186</v>
      </c>
      <c r="J84" s="4">
        <f t="shared" si="6"/>
        <v>0</v>
      </c>
      <c r="K84" s="4">
        <f t="shared" si="11"/>
        <v>0</v>
      </c>
    </row>
    <row r="85" spans="1:11" x14ac:dyDescent="0.25">
      <c r="A85" s="20">
        <v>61105</v>
      </c>
      <c r="B85" s="17" t="s">
        <v>87</v>
      </c>
      <c r="C85" s="17" t="s">
        <v>86</v>
      </c>
      <c r="D85" s="24">
        <v>0</v>
      </c>
      <c r="E85" s="4">
        <f t="shared" si="7"/>
        <v>0</v>
      </c>
      <c r="F85" s="4">
        <f>'landesw Umlage § 4_IST'!F85</f>
        <v>5533.9896468107854</v>
      </c>
      <c r="G85" s="4">
        <f t="shared" si="8"/>
        <v>0</v>
      </c>
      <c r="H85" s="4">
        <f t="shared" si="9"/>
        <v>0</v>
      </c>
      <c r="I85" s="42">
        <f t="shared" si="10"/>
        <v>0</v>
      </c>
      <c r="J85" s="4">
        <f t="shared" si="6"/>
        <v>5533.9896468107854</v>
      </c>
      <c r="K85" s="4">
        <f t="shared" si="11"/>
        <v>461.16580390089877</v>
      </c>
    </row>
    <row r="86" spans="1:11" x14ac:dyDescent="0.25">
      <c r="A86" s="20">
        <v>61106</v>
      </c>
      <c r="B86" s="17" t="s">
        <v>88</v>
      </c>
      <c r="C86" s="17" t="s">
        <v>86</v>
      </c>
      <c r="D86" s="24">
        <v>56779.130000000005</v>
      </c>
      <c r="E86" s="4">
        <f t="shared" si="7"/>
        <v>22711.652000000002</v>
      </c>
      <c r="F86" s="4">
        <f>'landesw Umlage § 4_IST'!F86</f>
        <v>8617.3981184199256</v>
      </c>
      <c r="G86" s="4">
        <f t="shared" si="8"/>
        <v>48161.731881580083</v>
      </c>
      <c r="H86" s="4">
        <f t="shared" si="9"/>
        <v>48161.731881580083</v>
      </c>
      <c r="I86" s="42">
        <f t="shared" si="10"/>
        <v>0</v>
      </c>
      <c r="J86" s="4">
        <f t="shared" si="6"/>
        <v>0</v>
      </c>
      <c r="K86" s="4">
        <f t="shared" si="11"/>
        <v>0</v>
      </c>
    </row>
    <row r="87" spans="1:11" x14ac:dyDescent="0.25">
      <c r="A87" s="20">
        <v>61107</v>
      </c>
      <c r="B87" s="17" t="s">
        <v>89</v>
      </c>
      <c r="C87" s="17" t="s">
        <v>86</v>
      </c>
      <c r="D87" s="24">
        <v>6660.53</v>
      </c>
      <c r="E87" s="4">
        <f t="shared" si="7"/>
        <v>2664.212</v>
      </c>
      <c r="F87" s="4">
        <f>'landesw Umlage § 4_IST'!F87</f>
        <v>6568.2518279744581</v>
      </c>
      <c r="G87" s="4">
        <f t="shared" si="8"/>
        <v>92.278172025541608</v>
      </c>
      <c r="H87" s="4">
        <f t="shared" si="9"/>
        <v>92.278172025541608</v>
      </c>
      <c r="I87" s="42">
        <f t="shared" si="10"/>
        <v>0</v>
      </c>
      <c r="J87" s="4">
        <f t="shared" si="6"/>
        <v>0</v>
      </c>
      <c r="K87" s="4">
        <f t="shared" si="11"/>
        <v>0</v>
      </c>
    </row>
    <row r="88" spans="1:11" x14ac:dyDescent="0.25">
      <c r="A88" s="20">
        <v>61108</v>
      </c>
      <c r="B88" s="17" t="s">
        <v>86</v>
      </c>
      <c r="C88" s="17" t="s">
        <v>86</v>
      </c>
      <c r="D88" s="24">
        <v>741300.14000000013</v>
      </c>
      <c r="E88" s="4">
        <f t="shared" si="7"/>
        <v>296520.05600000004</v>
      </c>
      <c r="F88" s="4">
        <f>'landesw Umlage § 4_IST'!F88</f>
        <v>209067.24113755792</v>
      </c>
      <c r="G88" s="4">
        <f t="shared" si="8"/>
        <v>532232.89886244223</v>
      </c>
      <c r="H88" s="4">
        <f t="shared" si="9"/>
        <v>532232.89886244223</v>
      </c>
      <c r="I88" s="42">
        <f t="shared" si="10"/>
        <v>0</v>
      </c>
      <c r="J88" s="4">
        <f t="shared" si="6"/>
        <v>0</v>
      </c>
      <c r="K88" s="4">
        <f t="shared" si="11"/>
        <v>0</v>
      </c>
    </row>
    <row r="89" spans="1:11" x14ac:dyDescent="0.25">
      <c r="A89" s="20">
        <v>61109</v>
      </c>
      <c r="B89" s="17" t="s">
        <v>90</v>
      </c>
      <c r="C89" s="17" t="s">
        <v>86</v>
      </c>
      <c r="D89" s="24">
        <v>12019.077000000001</v>
      </c>
      <c r="E89" s="4">
        <f t="shared" si="7"/>
        <v>4807.6308000000008</v>
      </c>
      <c r="F89" s="4">
        <f>'landesw Umlage § 4_IST'!F89</f>
        <v>9070.5142014238809</v>
      </c>
      <c r="G89" s="4">
        <f t="shared" si="8"/>
        <v>2948.5627985761203</v>
      </c>
      <c r="H89" s="4">
        <f t="shared" si="9"/>
        <v>2948.5627985761203</v>
      </c>
      <c r="I89" s="42">
        <f t="shared" si="10"/>
        <v>0</v>
      </c>
      <c r="J89" s="4">
        <f t="shared" si="6"/>
        <v>0</v>
      </c>
      <c r="K89" s="4">
        <f t="shared" si="11"/>
        <v>0</v>
      </c>
    </row>
    <row r="90" spans="1:11" x14ac:dyDescent="0.25">
      <c r="A90" s="20">
        <v>61110</v>
      </c>
      <c r="B90" s="17" t="s">
        <v>91</v>
      </c>
      <c r="C90" s="17" t="s">
        <v>86</v>
      </c>
      <c r="D90" s="24">
        <v>36389.879999999997</v>
      </c>
      <c r="E90" s="4">
        <f t="shared" si="7"/>
        <v>14555.951999999999</v>
      </c>
      <c r="F90" s="4">
        <f>'landesw Umlage § 4_IST'!F90</f>
        <v>16878.807282447062</v>
      </c>
      <c r="G90" s="4">
        <f t="shared" si="8"/>
        <v>19511.072717552936</v>
      </c>
      <c r="H90" s="4">
        <f t="shared" si="9"/>
        <v>19511.072717552936</v>
      </c>
      <c r="I90" s="42">
        <f t="shared" si="10"/>
        <v>0</v>
      </c>
      <c r="J90" s="4">
        <f t="shared" si="6"/>
        <v>0</v>
      </c>
      <c r="K90" s="4">
        <f t="shared" si="11"/>
        <v>0</v>
      </c>
    </row>
    <row r="91" spans="1:11" x14ac:dyDescent="0.25">
      <c r="A91" s="20">
        <v>61111</v>
      </c>
      <c r="B91" s="17" t="s">
        <v>92</v>
      </c>
      <c r="C91" s="17" t="s">
        <v>86</v>
      </c>
      <c r="D91" s="24">
        <v>5404.77</v>
      </c>
      <c r="E91" s="4">
        <f t="shared" si="7"/>
        <v>2161.9080000000004</v>
      </c>
      <c r="F91" s="4">
        <f>'landesw Umlage § 4_IST'!F91</f>
        <v>7335.4485172883687</v>
      </c>
      <c r="G91" s="4">
        <f t="shared" si="8"/>
        <v>-1930.6785172883683</v>
      </c>
      <c r="H91" s="4">
        <f t="shared" si="9"/>
        <v>0</v>
      </c>
      <c r="I91" s="42">
        <f t="shared" si="10"/>
        <v>-1930.6785172883683</v>
      </c>
      <c r="J91" s="4">
        <f t="shared" si="6"/>
        <v>0</v>
      </c>
      <c r="K91" s="4">
        <f t="shared" si="11"/>
        <v>0</v>
      </c>
    </row>
    <row r="92" spans="1:11" x14ac:dyDescent="0.25">
      <c r="A92" s="20">
        <v>61112</v>
      </c>
      <c r="B92" s="17" t="s">
        <v>93</v>
      </c>
      <c r="C92" s="17" t="s">
        <v>86</v>
      </c>
      <c r="D92" s="24">
        <v>0</v>
      </c>
      <c r="E92" s="4">
        <f t="shared" si="7"/>
        <v>0</v>
      </c>
      <c r="F92" s="4">
        <f>'landesw Umlage § 4_IST'!F92</f>
        <v>2612.7171200106231</v>
      </c>
      <c r="G92" s="4">
        <f t="shared" si="8"/>
        <v>0</v>
      </c>
      <c r="H92" s="4">
        <f t="shared" si="9"/>
        <v>0</v>
      </c>
      <c r="I92" s="42">
        <f t="shared" si="10"/>
        <v>0</v>
      </c>
      <c r="J92" s="4">
        <f t="shared" si="6"/>
        <v>2612.7171200106231</v>
      </c>
      <c r="K92" s="4">
        <f t="shared" si="11"/>
        <v>217.72642666755192</v>
      </c>
    </row>
    <row r="93" spans="1:11" x14ac:dyDescent="0.25">
      <c r="A93" s="20">
        <v>61113</v>
      </c>
      <c r="B93" s="17" t="s">
        <v>94</v>
      </c>
      <c r="C93" s="17" t="s">
        <v>86</v>
      </c>
      <c r="D93" s="24">
        <v>18944.52</v>
      </c>
      <c r="E93" s="4">
        <f t="shared" si="7"/>
        <v>7577.8080000000009</v>
      </c>
      <c r="F93" s="4">
        <f>'landesw Umlage § 4_IST'!F93</f>
        <v>16240.062988914453</v>
      </c>
      <c r="G93" s="4">
        <f t="shared" si="8"/>
        <v>2704.4570110855475</v>
      </c>
      <c r="H93" s="4">
        <f t="shared" si="9"/>
        <v>2704.4570110855475</v>
      </c>
      <c r="I93" s="42">
        <f t="shared" si="10"/>
        <v>0</v>
      </c>
      <c r="J93" s="4">
        <f t="shared" si="6"/>
        <v>0</v>
      </c>
      <c r="K93" s="4">
        <f t="shared" si="11"/>
        <v>0</v>
      </c>
    </row>
    <row r="94" spans="1:11" x14ac:dyDescent="0.25">
      <c r="A94" s="20">
        <v>61114</v>
      </c>
      <c r="B94" s="17" t="s">
        <v>95</v>
      </c>
      <c r="C94" s="17" t="s">
        <v>86</v>
      </c>
      <c r="D94" s="24">
        <v>10043.880000000001</v>
      </c>
      <c r="E94" s="4">
        <f t="shared" si="7"/>
        <v>4017.5520000000006</v>
      </c>
      <c r="F94" s="4">
        <f>'landesw Umlage § 4_IST'!F94</f>
        <v>14887.77873986677</v>
      </c>
      <c r="G94" s="4">
        <f t="shared" si="8"/>
        <v>-4843.8987398667687</v>
      </c>
      <c r="H94" s="4">
        <f t="shared" si="9"/>
        <v>0</v>
      </c>
      <c r="I94" s="42">
        <f t="shared" si="10"/>
        <v>-4843.8987398667687</v>
      </c>
      <c r="J94" s="4">
        <f t="shared" si="6"/>
        <v>0</v>
      </c>
      <c r="K94" s="4">
        <f t="shared" si="11"/>
        <v>0</v>
      </c>
    </row>
    <row r="95" spans="1:11" x14ac:dyDescent="0.25">
      <c r="A95" s="20">
        <v>61115</v>
      </c>
      <c r="B95" s="17" t="s">
        <v>96</v>
      </c>
      <c r="C95" s="17" t="s">
        <v>86</v>
      </c>
      <c r="D95" s="24">
        <v>18073.8</v>
      </c>
      <c r="E95" s="4">
        <f t="shared" si="7"/>
        <v>7229.52</v>
      </c>
      <c r="F95" s="4">
        <f>'landesw Umlage § 4_IST'!F95</f>
        <v>9383.9822302250886</v>
      </c>
      <c r="G95" s="4">
        <f t="shared" si="8"/>
        <v>8689.8177697749106</v>
      </c>
      <c r="H95" s="4">
        <f t="shared" si="9"/>
        <v>8689.8177697749106</v>
      </c>
      <c r="I95" s="42">
        <f t="shared" si="10"/>
        <v>0</v>
      </c>
      <c r="J95" s="4">
        <f t="shared" si="6"/>
        <v>0</v>
      </c>
      <c r="K95" s="4">
        <f t="shared" si="11"/>
        <v>0</v>
      </c>
    </row>
    <row r="96" spans="1:11" x14ac:dyDescent="0.25">
      <c r="A96" s="20">
        <v>61116</v>
      </c>
      <c r="B96" s="17" t="s">
        <v>97</v>
      </c>
      <c r="C96" s="17" t="s">
        <v>86</v>
      </c>
      <c r="D96" s="24">
        <v>16545.04</v>
      </c>
      <c r="E96" s="4">
        <f t="shared" si="7"/>
        <v>6618.0160000000005</v>
      </c>
      <c r="F96" s="4">
        <f>'landesw Umlage § 4_IST'!F96</f>
        <v>11183.209856008634</v>
      </c>
      <c r="G96" s="4">
        <f t="shared" si="8"/>
        <v>5361.8301439913666</v>
      </c>
      <c r="H96" s="4">
        <f t="shared" si="9"/>
        <v>5361.8301439913666</v>
      </c>
      <c r="I96" s="42">
        <f t="shared" si="10"/>
        <v>0</v>
      </c>
      <c r="J96" s="4">
        <f t="shared" si="6"/>
        <v>0</v>
      </c>
      <c r="K96" s="4">
        <f t="shared" si="11"/>
        <v>0</v>
      </c>
    </row>
    <row r="97" spans="1:11" x14ac:dyDescent="0.25">
      <c r="A97" s="20">
        <v>61118</v>
      </c>
      <c r="B97" s="17" t="s">
        <v>98</v>
      </c>
      <c r="C97" s="17" t="s">
        <v>86</v>
      </c>
      <c r="D97" s="24">
        <v>0</v>
      </c>
      <c r="E97" s="4">
        <f t="shared" si="7"/>
        <v>0</v>
      </c>
      <c r="F97" s="4">
        <f>'landesw Umlage § 4_IST'!F97</f>
        <v>5241.2823853461732</v>
      </c>
      <c r="G97" s="4">
        <f t="shared" si="8"/>
        <v>0</v>
      </c>
      <c r="H97" s="4">
        <f t="shared" si="9"/>
        <v>0</v>
      </c>
      <c r="I97" s="42">
        <f t="shared" si="10"/>
        <v>0</v>
      </c>
      <c r="J97" s="4">
        <f t="shared" si="6"/>
        <v>5241.2823853461732</v>
      </c>
      <c r="K97" s="4">
        <f t="shared" si="11"/>
        <v>436.7735321121811</v>
      </c>
    </row>
    <row r="98" spans="1:11" x14ac:dyDescent="0.25">
      <c r="A98" s="20">
        <v>61119</v>
      </c>
      <c r="B98" s="17" t="s">
        <v>99</v>
      </c>
      <c r="C98" s="17" t="s">
        <v>86</v>
      </c>
      <c r="D98" s="24">
        <v>0</v>
      </c>
      <c r="E98" s="4">
        <f t="shared" si="7"/>
        <v>0</v>
      </c>
      <c r="F98" s="4">
        <f>'landesw Umlage § 4_IST'!F98</f>
        <v>2958.4176192286664</v>
      </c>
      <c r="G98" s="4">
        <f t="shared" si="8"/>
        <v>0</v>
      </c>
      <c r="H98" s="4">
        <f t="shared" si="9"/>
        <v>0</v>
      </c>
      <c r="I98" s="42">
        <f t="shared" si="10"/>
        <v>0</v>
      </c>
      <c r="J98" s="4">
        <f t="shared" si="6"/>
        <v>2958.4176192286664</v>
      </c>
      <c r="K98" s="4">
        <f t="shared" si="11"/>
        <v>246.53480160238885</v>
      </c>
    </row>
    <row r="99" spans="1:11" x14ac:dyDescent="0.25">
      <c r="A99" s="20">
        <v>61120</v>
      </c>
      <c r="B99" s="17" t="s">
        <v>100</v>
      </c>
      <c r="C99" s="17" t="s">
        <v>86</v>
      </c>
      <c r="D99" s="24">
        <v>226059.63</v>
      </c>
      <c r="E99" s="4">
        <f t="shared" si="7"/>
        <v>90423.852000000014</v>
      </c>
      <c r="F99" s="4">
        <f>'landesw Umlage § 4_IST'!F99</f>
        <v>61915.078440504163</v>
      </c>
      <c r="G99" s="4">
        <f t="shared" si="8"/>
        <v>164144.55155949586</v>
      </c>
      <c r="H99" s="4">
        <f t="shared" si="9"/>
        <v>164144.55155949586</v>
      </c>
      <c r="I99" s="42">
        <f t="shared" si="10"/>
        <v>0</v>
      </c>
      <c r="J99" s="4">
        <f t="shared" si="6"/>
        <v>0</v>
      </c>
      <c r="K99" s="4">
        <f t="shared" si="11"/>
        <v>0</v>
      </c>
    </row>
    <row r="100" spans="1:11" x14ac:dyDescent="0.25">
      <c r="A100" s="20">
        <v>61203</v>
      </c>
      <c r="B100" s="17" t="s">
        <v>101</v>
      </c>
      <c r="C100" s="17" t="s">
        <v>102</v>
      </c>
      <c r="D100" s="24">
        <v>5945.25</v>
      </c>
      <c r="E100" s="4">
        <f t="shared" si="7"/>
        <v>2378.1</v>
      </c>
      <c r="F100" s="4">
        <f>'landesw Umlage § 4_IST'!F100</f>
        <v>13892.670042496447</v>
      </c>
      <c r="G100" s="4">
        <f t="shared" si="8"/>
        <v>-7947.4200424964474</v>
      </c>
      <c r="H100" s="4">
        <f t="shared" si="9"/>
        <v>0</v>
      </c>
      <c r="I100" s="42">
        <f t="shared" si="10"/>
        <v>-7947.4200424964474</v>
      </c>
      <c r="J100" s="4">
        <f t="shared" si="6"/>
        <v>0</v>
      </c>
      <c r="K100" s="4">
        <f t="shared" si="11"/>
        <v>0</v>
      </c>
    </row>
    <row r="101" spans="1:11" x14ac:dyDescent="0.25">
      <c r="A101" s="20">
        <v>61204</v>
      </c>
      <c r="B101" s="17" t="s">
        <v>103</v>
      </c>
      <c r="C101" s="17" t="s">
        <v>102</v>
      </c>
      <c r="D101" s="24">
        <v>4886.62</v>
      </c>
      <c r="E101" s="4">
        <f t="shared" si="7"/>
        <v>1954.6480000000001</v>
      </c>
      <c r="F101" s="4">
        <f>'landesw Umlage § 4_IST'!F101</f>
        <v>12614.978578755807</v>
      </c>
      <c r="G101" s="4">
        <f t="shared" si="8"/>
        <v>-7728.3585787558068</v>
      </c>
      <c r="H101" s="4">
        <f t="shared" si="9"/>
        <v>0</v>
      </c>
      <c r="I101" s="42">
        <f t="shared" si="10"/>
        <v>-7728.3585787558068</v>
      </c>
      <c r="J101" s="4">
        <f t="shared" si="6"/>
        <v>0</v>
      </c>
      <c r="K101" s="4">
        <f t="shared" si="11"/>
        <v>0</v>
      </c>
    </row>
    <row r="102" spans="1:11" x14ac:dyDescent="0.25">
      <c r="A102" s="20">
        <v>61205</v>
      </c>
      <c r="B102" s="17" t="s">
        <v>104</v>
      </c>
      <c r="C102" s="17" t="s">
        <v>102</v>
      </c>
      <c r="D102" s="24">
        <v>0</v>
      </c>
      <c r="E102" s="4">
        <f t="shared" si="7"/>
        <v>0</v>
      </c>
      <c r="F102" s="4">
        <f>'landesw Umlage § 4_IST'!F102</f>
        <v>7818.0010569053184</v>
      </c>
      <c r="G102" s="4">
        <f t="shared" si="8"/>
        <v>0</v>
      </c>
      <c r="H102" s="4">
        <f t="shared" si="9"/>
        <v>0</v>
      </c>
      <c r="I102" s="42">
        <f t="shared" si="10"/>
        <v>0</v>
      </c>
      <c r="J102" s="4">
        <f t="shared" si="6"/>
        <v>7818.0010569053184</v>
      </c>
      <c r="K102" s="4">
        <f t="shared" si="11"/>
        <v>651.50008807544316</v>
      </c>
    </row>
    <row r="103" spans="1:11" x14ac:dyDescent="0.25">
      <c r="A103" s="20">
        <v>61206</v>
      </c>
      <c r="B103" s="17" t="s">
        <v>105</v>
      </c>
      <c r="C103" s="17" t="s">
        <v>102</v>
      </c>
      <c r="D103" s="24">
        <v>0</v>
      </c>
      <c r="E103" s="4">
        <f t="shared" si="7"/>
        <v>0</v>
      </c>
      <c r="F103" s="4">
        <f>'landesw Umlage § 4_IST'!F103</f>
        <v>6226.706472740766</v>
      </c>
      <c r="G103" s="4">
        <f t="shared" si="8"/>
        <v>0</v>
      </c>
      <c r="H103" s="4">
        <f t="shared" si="9"/>
        <v>0</v>
      </c>
      <c r="I103" s="42">
        <f t="shared" si="10"/>
        <v>0</v>
      </c>
      <c r="J103" s="4">
        <f t="shared" si="6"/>
        <v>6226.706472740766</v>
      </c>
      <c r="K103" s="4">
        <f t="shared" si="11"/>
        <v>518.89220606173046</v>
      </c>
    </row>
    <row r="104" spans="1:11" x14ac:dyDescent="0.25">
      <c r="A104" s="20">
        <v>61207</v>
      </c>
      <c r="B104" s="17" t="s">
        <v>106</v>
      </c>
      <c r="C104" s="17" t="s">
        <v>102</v>
      </c>
      <c r="D104" s="24">
        <v>192929.27000000002</v>
      </c>
      <c r="E104" s="4">
        <f t="shared" si="7"/>
        <v>77171.708000000013</v>
      </c>
      <c r="F104" s="4">
        <f>'landesw Umlage § 4_IST'!F104</f>
        <v>29796.821571023327</v>
      </c>
      <c r="G104" s="4">
        <f t="shared" si="8"/>
        <v>163132.4484289767</v>
      </c>
      <c r="H104" s="4">
        <f t="shared" si="9"/>
        <v>163132.4484289767</v>
      </c>
      <c r="I104" s="42">
        <f t="shared" si="10"/>
        <v>0</v>
      </c>
      <c r="J104" s="4">
        <f t="shared" si="6"/>
        <v>0</v>
      </c>
      <c r="K104" s="4">
        <f t="shared" si="11"/>
        <v>0</v>
      </c>
    </row>
    <row r="105" spans="1:11" x14ac:dyDescent="0.25">
      <c r="A105" s="20">
        <v>61213</v>
      </c>
      <c r="B105" s="17" t="s">
        <v>107</v>
      </c>
      <c r="C105" s="17" t="s">
        <v>102</v>
      </c>
      <c r="D105" s="24">
        <v>464564.42000000004</v>
      </c>
      <c r="E105" s="4">
        <f t="shared" si="7"/>
        <v>185825.76800000004</v>
      </c>
      <c r="F105" s="4">
        <f>'landesw Umlage § 4_IST'!F105</f>
        <v>18913.426279130108</v>
      </c>
      <c r="G105" s="4">
        <f t="shared" si="8"/>
        <v>445650.99372086994</v>
      </c>
      <c r="H105" s="4">
        <f t="shared" si="9"/>
        <v>445650.99372086994</v>
      </c>
      <c r="I105" s="42">
        <f t="shared" si="10"/>
        <v>0</v>
      </c>
      <c r="J105" s="4">
        <f t="shared" si="6"/>
        <v>0</v>
      </c>
      <c r="K105" s="4">
        <f t="shared" si="11"/>
        <v>0</v>
      </c>
    </row>
    <row r="106" spans="1:11" x14ac:dyDescent="0.25">
      <c r="A106" s="20">
        <v>61215</v>
      </c>
      <c r="B106" s="17" t="s">
        <v>108</v>
      </c>
      <c r="C106" s="17" t="s">
        <v>102</v>
      </c>
      <c r="D106" s="24">
        <v>15815.37</v>
      </c>
      <c r="E106" s="4">
        <f t="shared" si="7"/>
        <v>6326.148000000001</v>
      </c>
      <c r="F106" s="4">
        <f>'landesw Umlage § 4_IST'!F106</f>
        <v>7727.4070516748916</v>
      </c>
      <c r="G106" s="4">
        <f t="shared" si="8"/>
        <v>8087.9629483251092</v>
      </c>
      <c r="H106" s="4">
        <f t="shared" si="9"/>
        <v>8087.9629483251092</v>
      </c>
      <c r="I106" s="42">
        <f t="shared" si="10"/>
        <v>0</v>
      </c>
      <c r="J106" s="4">
        <f t="shared" si="6"/>
        <v>0</v>
      </c>
      <c r="K106" s="4">
        <f t="shared" si="11"/>
        <v>0</v>
      </c>
    </row>
    <row r="107" spans="1:11" x14ac:dyDescent="0.25">
      <c r="A107" s="20">
        <v>61217</v>
      </c>
      <c r="B107" s="17" t="s">
        <v>109</v>
      </c>
      <c r="C107" s="17" t="s">
        <v>102</v>
      </c>
      <c r="D107" s="24">
        <v>56000.380000000005</v>
      </c>
      <c r="E107" s="4">
        <f t="shared" si="7"/>
        <v>22400.152000000002</v>
      </c>
      <c r="F107" s="4">
        <f>'landesw Umlage § 4_IST'!F107</f>
        <v>16985.690155465749</v>
      </c>
      <c r="G107" s="4">
        <f t="shared" si="8"/>
        <v>39014.689844534252</v>
      </c>
      <c r="H107" s="4">
        <f t="shared" si="9"/>
        <v>39014.689844534252</v>
      </c>
      <c r="I107" s="42">
        <f t="shared" si="10"/>
        <v>0</v>
      </c>
      <c r="J107" s="4">
        <f t="shared" si="6"/>
        <v>0</v>
      </c>
      <c r="K107" s="4">
        <f t="shared" si="11"/>
        <v>0</v>
      </c>
    </row>
    <row r="108" spans="1:11" x14ac:dyDescent="0.25">
      <c r="A108" s="20">
        <v>61222</v>
      </c>
      <c r="B108" s="17" t="s">
        <v>110</v>
      </c>
      <c r="C108" s="17" t="s">
        <v>102</v>
      </c>
      <c r="D108" s="24">
        <v>0</v>
      </c>
      <c r="E108" s="4">
        <f t="shared" si="7"/>
        <v>0</v>
      </c>
      <c r="F108" s="4">
        <f>'landesw Umlage § 4_IST'!F108</f>
        <v>8595.8714198612033</v>
      </c>
      <c r="G108" s="4">
        <f t="shared" si="8"/>
        <v>0</v>
      </c>
      <c r="H108" s="4">
        <f t="shared" si="9"/>
        <v>0</v>
      </c>
      <c r="I108" s="42">
        <f t="shared" si="10"/>
        <v>0</v>
      </c>
      <c r="J108" s="4">
        <f t="shared" si="6"/>
        <v>8595.8714198612033</v>
      </c>
      <c r="K108" s="4">
        <f t="shared" si="11"/>
        <v>716.32261832176698</v>
      </c>
    </row>
    <row r="109" spans="1:11" x14ac:dyDescent="0.25">
      <c r="A109" s="20">
        <v>61236</v>
      </c>
      <c r="B109" s="17" t="s">
        <v>111</v>
      </c>
      <c r="C109" s="17" t="s">
        <v>102</v>
      </c>
      <c r="D109" s="24">
        <v>5675.6</v>
      </c>
      <c r="E109" s="4">
        <f t="shared" si="7"/>
        <v>2270.2400000000002</v>
      </c>
      <c r="F109" s="4">
        <f>'landesw Umlage § 4_IST'!F109</f>
        <v>19148.260616390529</v>
      </c>
      <c r="G109" s="4">
        <f t="shared" si="8"/>
        <v>-13472.660616390529</v>
      </c>
      <c r="H109" s="4">
        <f t="shared" si="9"/>
        <v>0</v>
      </c>
      <c r="I109" s="42">
        <f t="shared" si="10"/>
        <v>-13472.660616390529</v>
      </c>
      <c r="J109" s="4">
        <f t="shared" si="6"/>
        <v>0</v>
      </c>
      <c r="K109" s="4">
        <f t="shared" si="11"/>
        <v>0</v>
      </c>
    </row>
    <row r="110" spans="1:11" x14ac:dyDescent="0.25">
      <c r="A110" s="20">
        <v>61243</v>
      </c>
      <c r="B110" s="17" t="s">
        <v>112</v>
      </c>
      <c r="C110" s="17" t="s">
        <v>102</v>
      </c>
      <c r="D110" s="24">
        <v>3508.35</v>
      </c>
      <c r="E110" s="4">
        <f t="shared" si="7"/>
        <v>1403.3400000000001</v>
      </c>
      <c r="F110" s="4">
        <f>'landesw Umlage § 4_IST'!F110</f>
        <v>7842.7318751587909</v>
      </c>
      <c r="G110" s="4">
        <f t="shared" si="8"/>
        <v>-4334.3818751587914</v>
      </c>
      <c r="H110" s="4">
        <f t="shared" si="9"/>
        <v>0</v>
      </c>
      <c r="I110" s="42">
        <f t="shared" si="10"/>
        <v>-4334.3818751587914</v>
      </c>
      <c r="J110" s="4">
        <f t="shared" si="6"/>
        <v>0</v>
      </c>
      <c r="K110" s="4">
        <f t="shared" si="11"/>
        <v>0</v>
      </c>
    </row>
    <row r="111" spans="1:11" x14ac:dyDescent="0.25">
      <c r="A111" s="20">
        <v>61247</v>
      </c>
      <c r="B111" s="17" t="s">
        <v>113</v>
      </c>
      <c r="C111" s="17" t="s">
        <v>102</v>
      </c>
      <c r="D111" s="24">
        <v>26248.82</v>
      </c>
      <c r="E111" s="4">
        <f t="shared" si="7"/>
        <v>10499.528</v>
      </c>
      <c r="F111" s="4">
        <f>'landesw Umlage § 4_IST'!F111</f>
        <v>19810.342506101941</v>
      </c>
      <c r="G111" s="4">
        <f t="shared" si="8"/>
        <v>6438.477493898059</v>
      </c>
      <c r="H111" s="4">
        <f t="shared" si="9"/>
        <v>6438.477493898059</v>
      </c>
      <c r="I111" s="42">
        <f t="shared" si="10"/>
        <v>0</v>
      </c>
      <c r="J111" s="4">
        <f t="shared" si="6"/>
        <v>0</v>
      </c>
      <c r="K111" s="4">
        <f t="shared" si="11"/>
        <v>0</v>
      </c>
    </row>
    <row r="112" spans="1:11" x14ac:dyDescent="0.25">
      <c r="A112" s="20">
        <v>61251</v>
      </c>
      <c r="B112" s="17" t="s">
        <v>114</v>
      </c>
      <c r="C112" s="17" t="s">
        <v>102</v>
      </c>
      <c r="D112" s="24">
        <v>0</v>
      </c>
      <c r="E112" s="4">
        <f t="shared" si="7"/>
        <v>0</v>
      </c>
      <c r="F112" s="4">
        <f>'landesw Umlage § 4_IST'!F112</f>
        <v>2819.7797616791845</v>
      </c>
      <c r="G112" s="4">
        <f t="shared" si="8"/>
        <v>0</v>
      </c>
      <c r="H112" s="4">
        <f t="shared" si="9"/>
        <v>0</v>
      </c>
      <c r="I112" s="42">
        <f t="shared" si="10"/>
        <v>0</v>
      </c>
      <c r="J112" s="4">
        <f t="shared" si="6"/>
        <v>2819.7797616791845</v>
      </c>
      <c r="K112" s="4">
        <f t="shared" si="11"/>
        <v>234.98164680659872</v>
      </c>
    </row>
    <row r="113" spans="1:11" x14ac:dyDescent="0.25">
      <c r="A113" s="20">
        <v>61252</v>
      </c>
      <c r="B113" s="17" t="s">
        <v>115</v>
      </c>
      <c r="C113" s="17" t="s">
        <v>102</v>
      </c>
      <c r="D113" s="24">
        <v>2492.7800000000002</v>
      </c>
      <c r="E113" s="4">
        <f t="shared" si="7"/>
        <v>997.11200000000008</v>
      </c>
      <c r="F113" s="4">
        <f>'landesw Umlage § 4_IST'!F113</f>
        <v>5942.512336046716</v>
      </c>
      <c r="G113" s="4">
        <f t="shared" si="8"/>
        <v>-3449.7323360467158</v>
      </c>
      <c r="H113" s="4">
        <f t="shared" si="9"/>
        <v>0</v>
      </c>
      <c r="I113" s="42">
        <f t="shared" si="10"/>
        <v>-3449.7323360467158</v>
      </c>
      <c r="J113" s="4">
        <f t="shared" si="6"/>
        <v>0</v>
      </c>
      <c r="K113" s="4">
        <f t="shared" si="11"/>
        <v>0</v>
      </c>
    </row>
    <row r="114" spans="1:11" x14ac:dyDescent="0.25">
      <c r="A114" s="20">
        <v>61253</v>
      </c>
      <c r="B114" s="17" t="s">
        <v>116</v>
      </c>
      <c r="C114" s="17" t="s">
        <v>102</v>
      </c>
      <c r="D114" s="24">
        <v>32606.54</v>
      </c>
      <c r="E114" s="4">
        <f t="shared" si="7"/>
        <v>13042.616000000002</v>
      </c>
      <c r="F114" s="4">
        <f>'landesw Umlage § 4_IST'!F114</f>
        <v>27044.985399336063</v>
      </c>
      <c r="G114" s="4">
        <f t="shared" si="8"/>
        <v>5561.5546006639379</v>
      </c>
      <c r="H114" s="4">
        <f t="shared" si="9"/>
        <v>5561.5546006639379</v>
      </c>
      <c r="I114" s="42">
        <f t="shared" si="10"/>
        <v>0</v>
      </c>
      <c r="J114" s="4">
        <f t="shared" si="6"/>
        <v>0</v>
      </c>
      <c r="K114" s="4">
        <f t="shared" si="11"/>
        <v>0</v>
      </c>
    </row>
    <row r="115" spans="1:11" x14ac:dyDescent="0.25">
      <c r="A115" s="20">
        <v>61254</v>
      </c>
      <c r="B115" s="17" t="s">
        <v>117</v>
      </c>
      <c r="C115" s="17" t="s">
        <v>102</v>
      </c>
      <c r="D115" s="24">
        <v>0</v>
      </c>
      <c r="E115" s="4">
        <f t="shared" si="7"/>
        <v>0</v>
      </c>
      <c r="F115" s="4">
        <f>'landesw Umlage § 4_IST'!F115</f>
        <v>7052.1981478959233</v>
      </c>
      <c r="G115" s="4">
        <f t="shared" si="8"/>
        <v>0</v>
      </c>
      <c r="H115" s="4">
        <f t="shared" si="9"/>
        <v>0</v>
      </c>
      <c r="I115" s="42">
        <f t="shared" si="10"/>
        <v>0</v>
      </c>
      <c r="J115" s="4">
        <f t="shared" si="6"/>
        <v>7052.1981478959233</v>
      </c>
      <c r="K115" s="4">
        <f t="shared" si="11"/>
        <v>587.68317899132694</v>
      </c>
    </row>
    <row r="116" spans="1:11" x14ac:dyDescent="0.25">
      <c r="A116" s="20">
        <v>61255</v>
      </c>
      <c r="B116" s="17" t="s">
        <v>118</v>
      </c>
      <c r="C116" s="17" t="s">
        <v>102</v>
      </c>
      <c r="D116" s="24">
        <v>6733.49</v>
      </c>
      <c r="E116" s="4">
        <f t="shared" si="7"/>
        <v>2693.3960000000002</v>
      </c>
      <c r="F116" s="4">
        <f>'landesw Umlage § 4_IST'!F116</f>
        <v>31284.882829407408</v>
      </c>
      <c r="G116" s="4">
        <f t="shared" si="8"/>
        <v>-24551.392829407407</v>
      </c>
      <c r="H116" s="4">
        <f t="shared" si="9"/>
        <v>0</v>
      </c>
      <c r="I116" s="42">
        <f t="shared" si="10"/>
        <v>-24551.392829407407</v>
      </c>
      <c r="J116" s="4">
        <f t="shared" si="6"/>
        <v>0</v>
      </c>
      <c r="K116" s="4">
        <f t="shared" si="11"/>
        <v>0</v>
      </c>
    </row>
    <row r="117" spans="1:11" x14ac:dyDescent="0.25">
      <c r="A117" s="20">
        <v>61256</v>
      </c>
      <c r="B117" s="17" t="s">
        <v>119</v>
      </c>
      <c r="C117" s="17" t="s">
        <v>102</v>
      </c>
      <c r="D117" s="24">
        <v>29072.03</v>
      </c>
      <c r="E117" s="4">
        <f t="shared" si="7"/>
        <v>11628.812</v>
      </c>
      <c r="F117" s="4">
        <f>'landesw Umlage § 4_IST'!F117</f>
        <v>7773.3894807937422</v>
      </c>
      <c r="G117" s="4">
        <f t="shared" si="8"/>
        <v>21298.640519206256</v>
      </c>
      <c r="H117" s="4">
        <f t="shared" si="9"/>
        <v>21298.640519206256</v>
      </c>
      <c r="I117" s="42">
        <f t="shared" si="10"/>
        <v>0</v>
      </c>
      <c r="J117" s="4">
        <f t="shared" si="6"/>
        <v>0</v>
      </c>
      <c r="K117" s="4">
        <f t="shared" si="11"/>
        <v>0</v>
      </c>
    </row>
    <row r="118" spans="1:11" x14ac:dyDescent="0.25">
      <c r="A118" s="20">
        <v>61257</v>
      </c>
      <c r="B118" s="17" t="s">
        <v>120</v>
      </c>
      <c r="C118" s="17" t="s">
        <v>102</v>
      </c>
      <c r="D118" s="24">
        <v>35313.589999999997</v>
      </c>
      <c r="E118" s="4">
        <f t="shared" si="7"/>
        <v>14125.436</v>
      </c>
      <c r="F118" s="4">
        <f>'landesw Umlage § 4_IST'!F118</f>
        <v>22317.881746537474</v>
      </c>
      <c r="G118" s="4">
        <f t="shared" si="8"/>
        <v>12995.708253462522</v>
      </c>
      <c r="H118" s="4">
        <f t="shared" si="9"/>
        <v>12995.708253462522</v>
      </c>
      <c r="I118" s="42">
        <f t="shared" si="10"/>
        <v>0</v>
      </c>
      <c r="J118" s="4">
        <f t="shared" si="6"/>
        <v>0</v>
      </c>
      <c r="K118" s="4">
        <f t="shared" si="11"/>
        <v>0</v>
      </c>
    </row>
    <row r="119" spans="1:11" x14ac:dyDescent="0.25">
      <c r="A119" s="20">
        <v>61258</v>
      </c>
      <c r="B119" s="17" t="s">
        <v>121</v>
      </c>
      <c r="C119" s="17" t="s">
        <v>102</v>
      </c>
      <c r="D119" s="24">
        <v>10339.56</v>
      </c>
      <c r="E119" s="4">
        <f t="shared" si="7"/>
        <v>4135.8239999999996</v>
      </c>
      <c r="F119" s="4">
        <f>'landesw Umlage § 4_IST'!F119</f>
        <v>14386.754574016994</v>
      </c>
      <c r="G119" s="4">
        <f t="shared" si="8"/>
        <v>-4047.194574016994</v>
      </c>
      <c r="H119" s="4">
        <f t="shared" si="9"/>
        <v>0</v>
      </c>
      <c r="I119" s="42">
        <f t="shared" si="10"/>
        <v>-4047.194574016994</v>
      </c>
      <c r="J119" s="4">
        <f t="shared" si="6"/>
        <v>0</v>
      </c>
      <c r="K119" s="4">
        <f t="shared" si="11"/>
        <v>0</v>
      </c>
    </row>
    <row r="120" spans="1:11" x14ac:dyDescent="0.25">
      <c r="A120" s="20">
        <v>61259</v>
      </c>
      <c r="B120" s="17" t="s">
        <v>102</v>
      </c>
      <c r="C120" s="17" t="s">
        <v>102</v>
      </c>
      <c r="D120" s="24">
        <v>348247.61</v>
      </c>
      <c r="E120" s="4">
        <f t="shared" si="7"/>
        <v>139299.04399999999</v>
      </c>
      <c r="F120" s="4">
        <f>'landesw Umlage § 4_IST'!F120</f>
        <v>57754.017658396151</v>
      </c>
      <c r="G120" s="4">
        <f t="shared" si="8"/>
        <v>290493.59234160383</v>
      </c>
      <c r="H120" s="4">
        <f t="shared" si="9"/>
        <v>290493.59234160383</v>
      </c>
      <c r="I120" s="42">
        <f t="shared" si="10"/>
        <v>0</v>
      </c>
      <c r="J120" s="4">
        <f t="shared" si="6"/>
        <v>0</v>
      </c>
      <c r="K120" s="4">
        <f t="shared" si="11"/>
        <v>0</v>
      </c>
    </row>
    <row r="121" spans="1:11" x14ac:dyDescent="0.25">
      <c r="A121" s="20">
        <v>61260</v>
      </c>
      <c r="B121" s="17" t="s">
        <v>122</v>
      </c>
      <c r="C121" s="17" t="s">
        <v>102</v>
      </c>
      <c r="D121" s="24">
        <v>11041.17</v>
      </c>
      <c r="E121" s="4">
        <f t="shared" si="7"/>
        <v>4416.4679999999998</v>
      </c>
      <c r="F121" s="4">
        <f>'landesw Umlage § 4_IST'!F121</f>
        <v>7187.8763106760362</v>
      </c>
      <c r="G121" s="4">
        <f t="shared" si="8"/>
        <v>3853.2936893239639</v>
      </c>
      <c r="H121" s="4">
        <f t="shared" si="9"/>
        <v>3853.2936893239639</v>
      </c>
      <c r="I121" s="42">
        <f t="shared" si="10"/>
        <v>0</v>
      </c>
      <c r="J121" s="4">
        <f t="shared" si="6"/>
        <v>0</v>
      </c>
      <c r="K121" s="4">
        <f t="shared" si="11"/>
        <v>0</v>
      </c>
    </row>
    <row r="122" spans="1:11" x14ac:dyDescent="0.25">
      <c r="A122" s="20">
        <v>61261</v>
      </c>
      <c r="B122" s="17" t="s">
        <v>123</v>
      </c>
      <c r="C122" s="17" t="s">
        <v>102</v>
      </c>
      <c r="D122" s="24">
        <v>6799.93</v>
      </c>
      <c r="E122" s="4">
        <f t="shared" si="7"/>
        <v>2719.9720000000002</v>
      </c>
      <c r="F122" s="4">
        <f>'landesw Umlage § 4_IST'!F122</f>
        <v>10148.767884961024</v>
      </c>
      <c r="G122" s="4">
        <f t="shared" si="8"/>
        <v>-3348.8378849610235</v>
      </c>
      <c r="H122" s="4">
        <f t="shared" si="9"/>
        <v>0</v>
      </c>
      <c r="I122" s="42">
        <f t="shared" si="10"/>
        <v>-3348.8378849610235</v>
      </c>
      <c r="J122" s="4">
        <f t="shared" si="6"/>
        <v>0</v>
      </c>
      <c r="K122" s="4">
        <f t="shared" si="11"/>
        <v>0</v>
      </c>
    </row>
    <row r="123" spans="1:11" x14ac:dyDescent="0.25">
      <c r="A123" s="20">
        <v>61262</v>
      </c>
      <c r="B123" s="17" t="s">
        <v>124</v>
      </c>
      <c r="C123" s="17" t="s">
        <v>102</v>
      </c>
      <c r="D123" s="24">
        <v>0</v>
      </c>
      <c r="E123" s="4">
        <f t="shared" si="7"/>
        <v>0</v>
      </c>
      <c r="F123" s="4">
        <f>'landesw Umlage § 4_IST'!F123</f>
        <v>10128.227379172193</v>
      </c>
      <c r="G123" s="4">
        <f t="shared" si="8"/>
        <v>0</v>
      </c>
      <c r="H123" s="4">
        <f t="shared" si="9"/>
        <v>0</v>
      </c>
      <c r="I123" s="42">
        <f t="shared" si="10"/>
        <v>0</v>
      </c>
      <c r="J123" s="4">
        <f t="shared" si="6"/>
        <v>10128.227379172193</v>
      </c>
      <c r="K123" s="4">
        <f t="shared" si="11"/>
        <v>844.01894826434943</v>
      </c>
    </row>
    <row r="124" spans="1:11" x14ac:dyDescent="0.25">
      <c r="A124" s="20">
        <v>61263</v>
      </c>
      <c r="B124" s="17" t="s">
        <v>125</v>
      </c>
      <c r="C124" s="17" t="s">
        <v>102</v>
      </c>
      <c r="D124" s="24">
        <v>19987.93</v>
      </c>
      <c r="E124" s="4">
        <f t="shared" si="7"/>
        <v>7995.1720000000005</v>
      </c>
      <c r="F124" s="4">
        <f>'landesw Umlage § 4_IST'!F124</f>
        <v>33333.151223673085</v>
      </c>
      <c r="G124" s="4">
        <f t="shared" si="8"/>
        <v>-13345.221223673085</v>
      </c>
      <c r="H124" s="4">
        <f t="shared" si="9"/>
        <v>0</v>
      </c>
      <c r="I124" s="42">
        <f t="shared" si="10"/>
        <v>-13345.221223673085</v>
      </c>
      <c r="J124" s="4">
        <f t="shared" si="6"/>
        <v>0</v>
      </c>
      <c r="K124" s="4">
        <f t="shared" si="11"/>
        <v>0</v>
      </c>
    </row>
    <row r="125" spans="1:11" x14ac:dyDescent="0.25">
      <c r="A125" s="20">
        <v>61264</v>
      </c>
      <c r="B125" s="17" t="s">
        <v>126</v>
      </c>
      <c r="C125" s="17" t="s">
        <v>102</v>
      </c>
      <c r="D125" s="24">
        <v>0</v>
      </c>
      <c r="E125" s="4">
        <f t="shared" si="7"/>
        <v>0</v>
      </c>
      <c r="F125" s="4">
        <f>'landesw Umlage § 4_IST'!F125</f>
        <v>10791.304991434437</v>
      </c>
      <c r="G125" s="4">
        <f t="shared" si="8"/>
        <v>0</v>
      </c>
      <c r="H125" s="4">
        <f t="shared" si="9"/>
        <v>0</v>
      </c>
      <c r="I125" s="42">
        <f t="shared" si="10"/>
        <v>0</v>
      </c>
      <c r="J125" s="4">
        <f t="shared" si="6"/>
        <v>10791.304991434437</v>
      </c>
      <c r="K125" s="4">
        <f t="shared" si="11"/>
        <v>899.27541595286982</v>
      </c>
    </row>
    <row r="126" spans="1:11" x14ac:dyDescent="0.25">
      <c r="A126" s="20">
        <v>61265</v>
      </c>
      <c r="B126" s="17" t="s">
        <v>127</v>
      </c>
      <c r="C126" s="17" t="s">
        <v>102</v>
      </c>
      <c r="D126" s="24">
        <v>103593.83</v>
      </c>
      <c r="E126" s="4">
        <f t="shared" si="7"/>
        <v>41437.532000000007</v>
      </c>
      <c r="F126" s="4">
        <f>'landesw Umlage § 4_IST'!F126</f>
        <v>54159.579588294357</v>
      </c>
      <c r="G126" s="4">
        <f t="shared" si="8"/>
        <v>49434.250411705645</v>
      </c>
      <c r="H126" s="4">
        <f t="shared" si="9"/>
        <v>49434.250411705645</v>
      </c>
      <c r="I126" s="42">
        <f t="shared" si="10"/>
        <v>0</v>
      </c>
      <c r="J126" s="4">
        <f t="shared" si="6"/>
        <v>0</v>
      </c>
      <c r="K126" s="4">
        <f t="shared" si="11"/>
        <v>0</v>
      </c>
    </row>
    <row r="127" spans="1:11" x14ac:dyDescent="0.25">
      <c r="A127" s="20">
        <v>61266</v>
      </c>
      <c r="B127" s="17" t="s">
        <v>128</v>
      </c>
      <c r="C127" s="17" t="s">
        <v>102</v>
      </c>
      <c r="D127" s="24">
        <v>52565.299999999996</v>
      </c>
      <c r="E127" s="4">
        <f t="shared" si="7"/>
        <v>21026.12</v>
      </c>
      <c r="F127" s="4">
        <f>'landesw Umlage § 4_IST'!F127</f>
        <v>7310.459398110489</v>
      </c>
      <c r="G127" s="4">
        <f t="shared" si="8"/>
        <v>45254.840601889504</v>
      </c>
      <c r="H127" s="4">
        <f t="shared" si="9"/>
        <v>45254.840601889504</v>
      </c>
      <c r="I127" s="42">
        <f t="shared" si="10"/>
        <v>0</v>
      </c>
      <c r="J127" s="4">
        <f t="shared" si="6"/>
        <v>0</v>
      </c>
      <c r="K127" s="4">
        <f t="shared" si="11"/>
        <v>0</v>
      </c>
    </row>
    <row r="128" spans="1:11" x14ac:dyDescent="0.25">
      <c r="A128" s="20">
        <v>61267</v>
      </c>
      <c r="B128" s="17" t="s">
        <v>129</v>
      </c>
      <c r="C128" s="17" t="s">
        <v>102</v>
      </c>
      <c r="D128" s="24">
        <v>8246.4699999999993</v>
      </c>
      <c r="E128" s="4">
        <f t="shared" si="7"/>
        <v>3298.5879999999997</v>
      </c>
      <c r="F128" s="4">
        <f>'landesw Umlage § 4_IST'!F128</f>
        <v>18021.454732512524</v>
      </c>
      <c r="G128" s="4">
        <f t="shared" si="8"/>
        <v>-9774.9847325125247</v>
      </c>
      <c r="H128" s="4">
        <f t="shared" si="9"/>
        <v>0</v>
      </c>
      <c r="I128" s="42">
        <f t="shared" si="10"/>
        <v>-9774.9847325125247</v>
      </c>
      <c r="J128" s="4">
        <f t="shared" si="6"/>
        <v>0</v>
      </c>
      <c r="K128" s="4">
        <f t="shared" si="11"/>
        <v>0</v>
      </c>
    </row>
    <row r="129" spans="1:11" x14ac:dyDescent="0.25">
      <c r="A129" s="20">
        <v>61410</v>
      </c>
      <c r="B129" s="17" t="s">
        <v>130</v>
      </c>
      <c r="C129" s="17" t="s">
        <v>131</v>
      </c>
      <c r="D129" s="24">
        <v>0</v>
      </c>
      <c r="E129" s="4">
        <f t="shared" si="7"/>
        <v>0</v>
      </c>
      <c r="F129" s="4">
        <f>'landesw Umlage § 4_IST'!F129</f>
        <v>4185.7498527437256</v>
      </c>
      <c r="G129" s="4">
        <f t="shared" si="8"/>
        <v>0</v>
      </c>
      <c r="H129" s="4">
        <f t="shared" si="9"/>
        <v>0</v>
      </c>
      <c r="I129" s="42">
        <f t="shared" si="10"/>
        <v>0</v>
      </c>
      <c r="J129" s="4">
        <f t="shared" si="6"/>
        <v>4185.7498527437256</v>
      </c>
      <c r="K129" s="4">
        <f t="shared" si="11"/>
        <v>348.81248772864382</v>
      </c>
    </row>
    <row r="130" spans="1:11" x14ac:dyDescent="0.25">
      <c r="A130" s="20">
        <v>61413</v>
      </c>
      <c r="B130" s="17" t="s">
        <v>132</v>
      </c>
      <c r="C130" s="17" t="s">
        <v>131</v>
      </c>
      <c r="D130" s="24">
        <v>4025.05</v>
      </c>
      <c r="E130" s="4">
        <f t="shared" si="7"/>
        <v>1610.0200000000002</v>
      </c>
      <c r="F130" s="4">
        <f>'landesw Umlage § 4_IST'!F130</f>
        <v>3275.3055235600618</v>
      </c>
      <c r="G130" s="4">
        <f t="shared" si="8"/>
        <v>749.74447643993835</v>
      </c>
      <c r="H130" s="4">
        <f t="shared" si="9"/>
        <v>749.74447643993835</v>
      </c>
      <c r="I130" s="42">
        <f t="shared" si="10"/>
        <v>0</v>
      </c>
      <c r="J130" s="4">
        <f t="shared" si="6"/>
        <v>0</v>
      </c>
      <c r="K130" s="4">
        <f t="shared" si="11"/>
        <v>0</v>
      </c>
    </row>
    <row r="131" spans="1:11" x14ac:dyDescent="0.25">
      <c r="A131" s="20">
        <v>61425</v>
      </c>
      <c r="B131" s="17" t="s">
        <v>133</v>
      </c>
      <c r="C131" s="17" t="s">
        <v>131</v>
      </c>
      <c r="D131" s="24">
        <v>0</v>
      </c>
      <c r="E131" s="4">
        <f t="shared" si="7"/>
        <v>0</v>
      </c>
      <c r="F131" s="4">
        <f>'landesw Umlage § 4_IST'!F131</f>
        <v>9960.6037957367153</v>
      </c>
      <c r="G131" s="4">
        <f t="shared" si="8"/>
        <v>0</v>
      </c>
      <c r="H131" s="4">
        <f t="shared" si="9"/>
        <v>0</v>
      </c>
      <c r="I131" s="42">
        <f t="shared" si="10"/>
        <v>0</v>
      </c>
      <c r="J131" s="4">
        <f t="shared" ref="J131:J194" si="12">IF(E131&lt;1,F131,0)</f>
        <v>9960.6037957367153</v>
      </c>
      <c r="K131" s="4">
        <f t="shared" si="11"/>
        <v>830.05031631139298</v>
      </c>
    </row>
    <row r="132" spans="1:11" x14ac:dyDescent="0.25">
      <c r="A132" s="20">
        <v>61428</v>
      </c>
      <c r="B132" s="17" t="s">
        <v>134</v>
      </c>
      <c r="C132" s="17" t="s">
        <v>131</v>
      </c>
      <c r="D132" s="24">
        <v>0</v>
      </c>
      <c r="E132" s="4">
        <f t="shared" ref="E132:E195" si="13">D132*0.4</f>
        <v>0</v>
      </c>
      <c r="F132" s="4">
        <f>'landesw Umlage § 4_IST'!F132</f>
        <v>4452.65274021409</v>
      </c>
      <c r="G132" s="4">
        <f t="shared" ref="G132:G195" si="14">IF(D132&gt;0,D132-F132,0)</f>
        <v>0</v>
      </c>
      <c r="H132" s="4">
        <f t="shared" ref="H132:H195" si="15">IF(G132&lt;0,0,G132)</f>
        <v>0</v>
      </c>
      <c r="I132" s="42">
        <f t="shared" ref="I132:I195" si="16">IF(G132&lt;0,G132,0)</f>
        <v>0</v>
      </c>
      <c r="J132" s="4">
        <f t="shared" si="12"/>
        <v>4452.65274021409</v>
      </c>
      <c r="K132" s="4">
        <f t="shared" ref="K132:K195" si="17">J132/12</f>
        <v>371.05439501784082</v>
      </c>
    </row>
    <row r="133" spans="1:11" x14ac:dyDescent="0.25">
      <c r="A133" s="20">
        <v>61437</v>
      </c>
      <c r="B133" s="17" t="s">
        <v>135</v>
      </c>
      <c r="C133" s="17" t="s">
        <v>131</v>
      </c>
      <c r="D133" s="24">
        <v>3971.1</v>
      </c>
      <c r="E133" s="4">
        <f t="shared" si="13"/>
        <v>1588.44</v>
      </c>
      <c r="F133" s="4">
        <f>'landesw Umlage § 4_IST'!F133</f>
        <v>6707.2275342013863</v>
      </c>
      <c r="G133" s="4">
        <f t="shared" si="14"/>
        <v>-2736.1275342013864</v>
      </c>
      <c r="H133" s="4">
        <f t="shared" si="15"/>
        <v>0</v>
      </c>
      <c r="I133" s="42">
        <f t="shared" si="16"/>
        <v>-2736.1275342013864</v>
      </c>
      <c r="J133" s="4">
        <f t="shared" si="12"/>
        <v>0</v>
      </c>
      <c r="K133" s="4">
        <f t="shared" si="17"/>
        <v>0</v>
      </c>
    </row>
    <row r="134" spans="1:11" x14ac:dyDescent="0.25">
      <c r="A134" s="20">
        <v>61438</v>
      </c>
      <c r="B134" s="17" t="s">
        <v>131</v>
      </c>
      <c r="C134" s="17" t="s">
        <v>131</v>
      </c>
      <c r="D134" s="24">
        <v>12704.32</v>
      </c>
      <c r="E134" s="4">
        <f t="shared" si="13"/>
        <v>5081.7280000000001</v>
      </c>
      <c r="F134" s="4">
        <f>'landesw Umlage § 4_IST'!F134</f>
        <v>23485.378080468818</v>
      </c>
      <c r="G134" s="4">
        <f t="shared" si="14"/>
        <v>-10781.058080468818</v>
      </c>
      <c r="H134" s="4">
        <f t="shared" si="15"/>
        <v>0</v>
      </c>
      <c r="I134" s="42">
        <f t="shared" si="16"/>
        <v>-10781.058080468818</v>
      </c>
      <c r="J134" s="4">
        <f t="shared" si="12"/>
        <v>0</v>
      </c>
      <c r="K134" s="4">
        <f t="shared" si="17"/>
        <v>0</v>
      </c>
    </row>
    <row r="135" spans="1:11" x14ac:dyDescent="0.25">
      <c r="A135" s="20">
        <v>61439</v>
      </c>
      <c r="B135" s="17" t="s">
        <v>136</v>
      </c>
      <c r="C135" s="17" t="s">
        <v>131</v>
      </c>
      <c r="D135" s="24">
        <v>37892.350000000006</v>
      </c>
      <c r="E135" s="4">
        <f t="shared" si="13"/>
        <v>15156.940000000002</v>
      </c>
      <c r="F135" s="4">
        <f>'landesw Umlage § 4_IST'!F135</f>
        <v>26434.988866280859</v>
      </c>
      <c r="G135" s="4">
        <f t="shared" si="14"/>
        <v>11457.361133719147</v>
      </c>
      <c r="H135" s="4">
        <f t="shared" si="15"/>
        <v>11457.361133719147</v>
      </c>
      <c r="I135" s="42">
        <f t="shared" si="16"/>
        <v>0</v>
      </c>
      <c r="J135" s="4">
        <f t="shared" si="12"/>
        <v>0</v>
      </c>
      <c r="K135" s="4">
        <f t="shared" si="17"/>
        <v>0</v>
      </c>
    </row>
    <row r="136" spans="1:11" x14ac:dyDescent="0.25">
      <c r="A136" s="20">
        <v>61440</v>
      </c>
      <c r="B136" s="17" t="s">
        <v>137</v>
      </c>
      <c r="C136" s="17" t="s">
        <v>131</v>
      </c>
      <c r="D136" s="24">
        <v>126746.23</v>
      </c>
      <c r="E136" s="4">
        <f t="shared" si="13"/>
        <v>50698.491999999998</v>
      </c>
      <c r="F136" s="4">
        <f>'landesw Umlage § 4_IST'!F136</f>
        <v>15295.383220753327</v>
      </c>
      <c r="G136" s="4">
        <f t="shared" si="14"/>
        <v>111450.84677924667</v>
      </c>
      <c r="H136" s="4">
        <f t="shared" si="15"/>
        <v>111450.84677924667</v>
      </c>
      <c r="I136" s="42">
        <f t="shared" si="16"/>
        <v>0</v>
      </c>
      <c r="J136" s="4">
        <f t="shared" si="12"/>
        <v>0</v>
      </c>
      <c r="K136" s="4">
        <f t="shared" si="17"/>
        <v>0</v>
      </c>
    </row>
    <row r="137" spans="1:11" x14ac:dyDescent="0.25">
      <c r="A137" s="20">
        <v>61441</v>
      </c>
      <c r="B137" s="17" t="s">
        <v>138</v>
      </c>
      <c r="C137" s="17" t="s">
        <v>131</v>
      </c>
      <c r="D137" s="24">
        <v>7274.62</v>
      </c>
      <c r="E137" s="4">
        <f t="shared" si="13"/>
        <v>2909.848</v>
      </c>
      <c r="F137" s="4">
        <f>'landesw Umlage § 4_IST'!F137</f>
        <v>5344.9619760148798</v>
      </c>
      <c r="G137" s="4">
        <f t="shared" si="14"/>
        <v>1929.6580239851201</v>
      </c>
      <c r="H137" s="4">
        <f t="shared" si="15"/>
        <v>1929.6580239851201</v>
      </c>
      <c r="I137" s="42">
        <f t="shared" si="16"/>
        <v>0</v>
      </c>
      <c r="J137" s="4">
        <f t="shared" si="12"/>
        <v>0</v>
      </c>
      <c r="K137" s="4">
        <f t="shared" si="17"/>
        <v>0</v>
      </c>
    </row>
    <row r="138" spans="1:11" x14ac:dyDescent="0.25">
      <c r="A138" s="20">
        <v>61442</v>
      </c>
      <c r="B138" s="17" t="s">
        <v>139</v>
      </c>
      <c r="C138" s="17" t="s">
        <v>131</v>
      </c>
      <c r="D138" s="24">
        <v>0</v>
      </c>
      <c r="E138" s="4">
        <f t="shared" si="13"/>
        <v>0</v>
      </c>
      <c r="F138" s="4">
        <f>'landesw Umlage § 4_IST'!F138</f>
        <v>11038.3992523175</v>
      </c>
      <c r="G138" s="4">
        <f t="shared" si="14"/>
        <v>0</v>
      </c>
      <c r="H138" s="4">
        <f t="shared" si="15"/>
        <v>0</v>
      </c>
      <c r="I138" s="42">
        <f t="shared" si="16"/>
        <v>0</v>
      </c>
      <c r="J138" s="4">
        <f t="shared" si="12"/>
        <v>11038.3992523175</v>
      </c>
      <c r="K138" s="4">
        <f t="shared" si="17"/>
        <v>919.86660435979172</v>
      </c>
    </row>
    <row r="139" spans="1:11" x14ac:dyDescent="0.25">
      <c r="A139" s="20">
        <v>61443</v>
      </c>
      <c r="B139" s="17" t="s">
        <v>140</v>
      </c>
      <c r="C139" s="17" t="s">
        <v>131</v>
      </c>
      <c r="D139" s="24">
        <v>7680.83</v>
      </c>
      <c r="E139" s="4">
        <f t="shared" si="13"/>
        <v>3072.3320000000003</v>
      </c>
      <c r="F139" s="4">
        <f>'landesw Umlage § 4_IST'!F139</f>
        <v>9979.7065406838865</v>
      </c>
      <c r="G139" s="4">
        <f t="shared" si="14"/>
        <v>-2298.8765406838866</v>
      </c>
      <c r="H139" s="4">
        <f t="shared" si="15"/>
        <v>0</v>
      </c>
      <c r="I139" s="42">
        <f t="shared" si="16"/>
        <v>-2298.8765406838866</v>
      </c>
      <c r="J139" s="4">
        <f t="shared" si="12"/>
        <v>0</v>
      </c>
      <c r="K139" s="4">
        <f t="shared" si="17"/>
        <v>0</v>
      </c>
    </row>
    <row r="140" spans="1:11" x14ac:dyDescent="0.25">
      <c r="A140" s="20">
        <v>61444</v>
      </c>
      <c r="B140" s="17" t="s">
        <v>141</v>
      </c>
      <c r="C140" s="17" t="s">
        <v>131</v>
      </c>
      <c r="D140" s="24">
        <v>39337.490000000005</v>
      </c>
      <c r="E140" s="4">
        <f t="shared" si="13"/>
        <v>15734.996000000003</v>
      </c>
      <c r="F140" s="4">
        <f>'landesw Umlage § 4_IST'!F140</f>
        <v>12555.306918367465</v>
      </c>
      <c r="G140" s="4">
        <f t="shared" si="14"/>
        <v>26782.183081632538</v>
      </c>
      <c r="H140" s="4">
        <f t="shared" si="15"/>
        <v>26782.183081632538</v>
      </c>
      <c r="I140" s="42">
        <f t="shared" si="16"/>
        <v>0</v>
      </c>
      <c r="J140" s="4">
        <f t="shared" si="12"/>
        <v>0</v>
      </c>
      <c r="K140" s="4">
        <f t="shared" si="17"/>
        <v>0</v>
      </c>
    </row>
    <row r="141" spans="1:11" x14ac:dyDescent="0.25">
      <c r="A141" s="20">
        <v>61445</v>
      </c>
      <c r="B141" s="17" t="s">
        <v>142</v>
      </c>
      <c r="C141" s="17" t="s">
        <v>131</v>
      </c>
      <c r="D141" s="24">
        <v>0</v>
      </c>
      <c r="E141" s="4">
        <f t="shared" si="13"/>
        <v>0</v>
      </c>
      <c r="F141" s="4">
        <f>'landesw Umlage § 4_IST'!F141</f>
        <v>11142.100454455953</v>
      </c>
      <c r="G141" s="4">
        <f t="shared" si="14"/>
        <v>0</v>
      </c>
      <c r="H141" s="4">
        <f t="shared" si="15"/>
        <v>0</v>
      </c>
      <c r="I141" s="42">
        <f t="shared" si="16"/>
        <v>0</v>
      </c>
      <c r="J141" s="4">
        <f t="shared" si="12"/>
        <v>11142.100454455953</v>
      </c>
      <c r="K141" s="4">
        <f t="shared" si="17"/>
        <v>928.50837120466269</v>
      </c>
    </row>
    <row r="142" spans="1:11" x14ac:dyDescent="0.25">
      <c r="A142" s="20">
        <v>61446</v>
      </c>
      <c r="B142" s="17" t="s">
        <v>143</v>
      </c>
      <c r="C142" s="17" t="s">
        <v>131</v>
      </c>
      <c r="D142" s="24">
        <v>20768.580000000002</v>
      </c>
      <c r="E142" s="4">
        <f t="shared" si="13"/>
        <v>8307.4320000000007</v>
      </c>
      <c r="F142" s="4">
        <f>'landesw Umlage § 4_IST'!F142</f>
        <v>12359.391528617996</v>
      </c>
      <c r="G142" s="4">
        <f t="shared" si="14"/>
        <v>8409.1884713820054</v>
      </c>
      <c r="H142" s="4">
        <f t="shared" si="15"/>
        <v>8409.1884713820054</v>
      </c>
      <c r="I142" s="42">
        <f t="shared" si="16"/>
        <v>0</v>
      </c>
      <c r="J142" s="4">
        <f t="shared" si="12"/>
        <v>0</v>
      </c>
      <c r="K142" s="4">
        <f t="shared" si="17"/>
        <v>0</v>
      </c>
    </row>
    <row r="143" spans="1:11" x14ac:dyDescent="0.25">
      <c r="A143" s="20">
        <v>61611</v>
      </c>
      <c r="B143" s="17" t="s">
        <v>144</v>
      </c>
      <c r="C143" s="17" t="s">
        <v>145</v>
      </c>
      <c r="D143" s="24">
        <v>7217.71</v>
      </c>
      <c r="E143" s="4">
        <f t="shared" si="13"/>
        <v>2887.0840000000003</v>
      </c>
      <c r="F143" s="4">
        <f>'landesw Umlage § 4_IST'!F143</f>
        <v>12341.291404347612</v>
      </c>
      <c r="G143" s="4">
        <f t="shared" si="14"/>
        <v>-5123.5814043476121</v>
      </c>
      <c r="H143" s="4">
        <f t="shared" si="15"/>
        <v>0</v>
      </c>
      <c r="I143" s="42">
        <f t="shared" si="16"/>
        <v>-5123.5814043476121</v>
      </c>
      <c r="J143" s="4">
        <f t="shared" si="12"/>
        <v>0</v>
      </c>
      <c r="K143" s="4">
        <f t="shared" si="17"/>
        <v>0</v>
      </c>
    </row>
    <row r="144" spans="1:11" x14ac:dyDescent="0.25">
      <c r="A144" s="20">
        <v>61612</v>
      </c>
      <c r="B144" s="17" t="s">
        <v>146</v>
      </c>
      <c r="C144" s="17" t="s">
        <v>145</v>
      </c>
      <c r="D144" s="24">
        <v>12914.24</v>
      </c>
      <c r="E144" s="4">
        <f t="shared" si="13"/>
        <v>5165.6959999999999</v>
      </c>
      <c r="F144" s="4">
        <f>'landesw Umlage § 4_IST'!F144</f>
        <v>16215.784456456835</v>
      </c>
      <c r="G144" s="4">
        <f t="shared" si="14"/>
        <v>-3301.5444564568352</v>
      </c>
      <c r="H144" s="4">
        <f t="shared" si="15"/>
        <v>0</v>
      </c>
      <c r="I144" s="42">
        <f t="shared" si="16"/>
        <v>-3301.5444564568352</v>
      </c>
      <c r="J144" s="4">
        <f t="shared" si="12"/>
        <v>0</v>
      </c>
      <c r="K144" s="4">
        <f t="shared" si="17"/>
        <v>0</v>
      </c>
    </row>
    <row r="145" spans="1:11" x14ac:dyDescent="0.25">
      <c r="A145" s="20">
        <v>61615</v>
      </c>
      <c r="B145" s="17" t="s">
        <v>147</v>
      </c>
      <c r="C145" s="17" t="s">
        <v>145</v>
      </c>
      <c r="D145" s="24">
        <v>34644.239999999998</v>
      </c>
      <c r="E145" s="4">
        <f t="shared" si="13"/>
        <v>13857.696</v>
      </c>
      <c r="F145" s="4">
        <f>'landesw Umlage § 4_IST'!F145</f>
        <v>10597.175219467745</v>
      </c>
      <c r="G145" s="4">
        <f t="shared" si="14"/>
        <v>24047.064780532251</v>
      </c>
      <c r="H145" s="4">
        <f t="shared" si="15"/>
        <v>24047.064780532251</v>
      </c>
      <c r="I145" s="42">
        <f t="shared" si="16"/>
        <v>0</v>
      </c>
      <c r="J145" s="4">
        <f t="shared" si="12"/>
        <v>0</v>
      </c>
      <c r="K145" s="4">
        <f t="shared" si="17"/>
        <v>0</v>
      </c>
    </row>
    <row r="146" spans="1:11" x14ac:dyDescent="0.25">
      <c r="A146" s="20">
        <v>61618</v>
      </c>
      <c r="B146" s="17" t="s">
        <v>148</v>
      </c>
      <c r="C146" s="17" t="s">
        <v>145</v>
      </c>
      <c r="D146" s="24">
        <v>5924.7699999999995</v>
      </c>
      <c r="E146" s="4">
        <f t="shared" si="13"/>
        <v>2369.9079999999999</v>
      </c>
      <c r="F146" s="4">
        <f>'landesw Umlage § 4_IST'!F146</f>
        <v>9630.4791054259258</v>
      </c>
      <c r="G146" s="4">
        <f t="shared" si="14"/>
        <v>-3705.7091054259263</v>
      </c>
      <c r="H146" s="4">
        <f t="shared" si="15"/>
        <v>0</v>
      </c>
      <c r="I146" s="42">
        <f t="shared" si="16"/>
        <v>-3705.7091054259263</v>
      </c>
      <c r="J146" s="4">
        <f t="shared" si="12"/>
        <v>0</v>
      </c>
      <c r="K146" s="4">
        <f t="shared" si="17"/>
        <v>0</v>
      </c>
    </row>
    <row r="147" spans="1:11" x14ac:dyDescent="0.25">
      <c r="A147" s="20">
        <v>61621</v>
      </c>
      <c r="B147" s="17" t="s">
        <v>149</v>
      </c>
      <c r="C147" s="17" t="s">
        <v>145</v>
      </c>
      <c r="D147" s="24">
        <v>4464.8100000000004</v>
      </c>
      <c r="E147" s="4">
        <f t="shared" si="13"/>
        <v>1785.9240000000002</v>
      </c>
      <c r="F147" s="4">
        <f>'landesw Umlage § 4_IST'!F147</f>
        <v>3587.5651043655903</v>
      </c>
      <c r="G147" s="4">
        <f t="shared" si="14"/>
        <v>877.24489563441011</v>
      </c>
      <c r="H147" s="4">
        <f t="shared" si="15"/>
        <v>877.24489563441011</v>
      </c>
      <c r="I147" s="42">
        <f t="shared" si="16"/>
        <v>0</v>
      </c>
      <c r="J147" s="4">
        <f t="shared" si="12"/>
        <v>0</v>
      </c>
      <c r="K147" s="4">
        <f t="shared" si="17"/>
        <v>0</v>
      </c>
    </row>
    <row r="148" spans="1:11" x14ac:dyDescent="0.25">
      <c r="A148" s="20">
        <v>61624</v>
      </c>
      <c r="B148" s="17" t="s">
        <v>150</v>
      </c>
      <c r="C148" s="17" t="s">
        <v>145</v>
      </c>
      <c r="D148" s="24">
        <v>8097.8799999999992</v>
      </c>
      <c r="E148" s="4">
        <f t="shared" si="13"/>
        <v>3239.152</v>
      </c>
      <c r="F148" s="4">
        <f>'landesw Umlage § 4_IST'!F148</f>
        <v>14937.481372172899</v>
      </c>
      <c r="G148" s="4">
        <f t="shared" si="14"/>
        <v>-6839.6013721728996</v>
      </c>
      <c r="H148" s="4">
        <f t="shared" si="15"/>
        <v>0</v>
      </c>
      <c r="I148" s="42">
        <f t="shared" si="16"/>
        <v>-6839.6013721728996</v>
      </c>
      <c r="J148" s="4">
        <f t="shared" si="12"/>
        <v>0</v>
      </c>
      <c r="K148" s="4">
        <f t="shared" si="17"/>
        <v>0</v>
      </c>
    </row>
    <row r="149" spans="1:11" x14ac:dyDescent="0.25">
      <c r="A149" s="20">
        <v>61625</v>
      </c>
      <c r="B149" s="17" t="s">
        <v>145</v>
      </c>
      <c r="C149" s="17" t="s">
        <v>145</v>
      </c>
      <c r="D149" s="24">
        <v>227161.68</v>
      </c>
      <c r="E149" s="4">
        <f t="shared" si="13"/>
        <v>90864.672000000006</v>
      </c>
      <c r="F149" s="4">
        <f>'landesw Umlage § 4_IST'!F149</f>
        <v>57544.260720376376</v>
      </c>
      <c r="G149" s="4">
        <f t="shared" si="14"/>
        <v>169617.4192796236</v>
      </c>
      <c r="H149" s="4">
        <f t="shared" si="15"/>
        <v>169617.4192796236</v>
      </c>
      <c r="I149" s="42">
        <f t="shared" si="16"/>
        <v>0</v>
      </c>
      <c r="J149" s="4">
        <f t="shared" si="12"/>
        <v>0</v>
      </c>
      <c r="K149" s="4">
        <f t="shared" si="17"/>
        <v>0</v>
      </c>
    </row>
    <row r="150" spans="1:11" x14ac:dyDescent="0.25">
      <c r="A150" s="20">
        <v>61626</v>
      </c>
      <c r="B150" s="17" t="s">
        <v>151</v>
      </c>
      <c r="C150" s="17" t="s">
        <v>145</v>
      </c>
      <c r="D150" s="24">
        <v>49655.51</v>
      </c>
      <c r="E150" s="4">
        <f t="shared" si="13"/>
        <v>19862.204000000002</v>
      </c>
      <c r="F150" s="4">
        <f>'landesw Umlage § 4_IST'!F150</f>
        <v>29731.712592441738</v>
      </c>
      <c r="G150" s="4">
        <f t="shared" si="14"/>
        <v>19923.797407558264</v>
      </c>
      <c r="H150" s="4">
        <f t="shared" si="15"/>
        <v>19923.797407558264</v>
      </c>
      <c r="I150" s="42">
        <f t="shared" si="16"/>
        <v>0</v>
      </c>
      <c r="J150" s="4">
        <f t="shared" si="12"/>
        <v>0</v>
      </c>
      <c r="K150" s="4">
        <f t="shared" si="17"/>
        <v>0</v>
      </c>
    </row>
    <row r="151" spans="1:11" x14ac:dyDescent="0.25">
      <c r="A151" s="20">
        <v>61627</v>
      </c>
      <c r="B151" s="17" t="s">
        <v>152</v>
      </c>
      <c r="C151" s="17" t="s">
        <v>145</v>
      </c>
      <c r="D151" s="24">
        <v>17513.189999999999</v>
      </c>
      <c r="E151" s="4">
        <f t="shared" si="13"/>
        <v>7005.2759999999998</v>
      </c>
      <c r="F151" s="4">
        <f>'landesw Umlage § 4_IST'!F151</f>
        <v>8296.1041856620122</v>
      </c>
      <c r="G151" s="4">
        <f t="shared" si="14"/>
        <v>9217.0858143379864</v>
      </c>
      <c r="H151" s="4">
        <f t="shared" si="15"/>
        <v>9217.0858143379864</v>
      </c>
      <c r="I151" s="42">
        <f t="shared" si="16"/>
        <v>0</v>
      </c>
      <c r="J151" s="4">
        <f t="shared" si="12"/>
        <v>0</v>
      </c>
      <c r="K151" s="4">
        <f t="shared" si="17"/>
        <v>0</v>
      </c>
    </row>
    <row r="152" spans="1:11" x14ac:dyDescent="0.25">
      <c r="A152" s="20">
        <v>61628</v>
      </c>
      <c r="B152" s="17" t="s">
        <v>153</v>
      </c>
      <c r="C152" s="17" t="s">
        <v>145</v>
      </c>
      <c r="D152" s="24">
        <v>0</v>
      </c>
      <c r="E152" s="4">
        <f t="shared" si="13"/>
        <v>0</v>
      </c>
      <c r="F152" s="4">
        <f>'landesw Umlage § 4_IST'!F152</f>
        <v>6965.883452916999</v>
      </c>
      <c r="G152" s="4">
        <f t="shared" si="14"/>
        <v>0</v>
      </c>
      <c r="H152" s="4">
        <f t="shared" si="15"/>
        <v>0</v>
      </c>
      <c r="I152" s="42">
        <f t="shared" si="16"/>
        <v>0</v>
      </c>
      <c r="J152" s="4">
        <f t="shared" si="12"/>
        <v>6965.883452916999</v>
      </c>
      <c r="K152" s="4">
        <f t="shared" si="17"/>
        <v>580.49028774308329</v>
      </c>
    </row>
    <row r="153" spans="1:11" x14ac:dyDescent="0.25">
      <c r="A153" s="20">
        <v>61629</v>
      </c>
      <c r="B153" s="17" t="s">
        <v>154</v>
      </c>
      <c r="C153" s="17" t="s">
        <v>145</v>
      </c>
      <c r="D153" s="24">
        <v>0</v>
      </c>
      <c r="E153" s="4">
        <f t="shared" si="13"/>
        <v>0</v>
      </c>
      <c r="F153" s="4">
        <f>'landesw Umlage § 4_IST'!F153</f>
        <v>5028.1602384475536</v>
      </c>
      <c r="G153" s="4">
        <f t="shared" si="14"/>
        <v>0</v>
      </c>
      <c r="H153" s="4">
        <f t="shared" si="15"/>
        <v>0</v>
      </c>
      <c r="I153" s="42">
        <f t="shared" si="16"/>
        <v>0</v>
      </c>
      <c r="J153" s="4">
        <f t="shared" si="12"/>
        <v>5028.1602384475536</v>
      </c>
      <c r="K153" s="4">
        <f t="shared" si="17"/>
        <v>419.01335320396282</v>
      </c>
    </row>
    <row r="154" spans="1:11" x14ac:dyDescent="0.25">
      <c r="A154" s="20">
        <v>61630</v>
      </c>
      <c r="B154" s="17" t="s">
        <v>155</v>
      </c>
      <c r="C154" s="17" t="s">
        <v>145</v>
      </c>
      <c r="D154" s="24">
        <v>0</v>
      </c>
      <c r="E154" s="4">
        <f t="shared" si="13"/>
        <v>0</v>
      </c>
      <c r="F154" s="4">
        <f>'landesw Umlage § 4_IST'!F154</f>
        <v>7588.0043394894155</v>
      </c>
      <c r="G154" s="4">
        <f t="shared" si="14"/>
        <v>0</v>
      </c>
      <c r="H154" s="4">
        <f t="shared" si="15"/>
        <v>0</v>
      </c>
      <c r="I154" s="42">
        <f t="shared" si="16"/>
        <v>0</v>
      </c>
      <c r="J154" s="4">
        <f t="shared" si="12"/>
        <v>7588.0043394894155</v>
      </c>
      <c r="K154" s="4">
        <f t="shared" si="17"/>
        <v>632.33369495745126</v>
      </c>
    </row>
    <row r="155" spans="1:11" x14ac:dyDescent="0.25">
      <c r="A155" s="20">
        <v>61631</v>
      </c>
      <c r="B155" s="17" t="s">
        <v>156</v>
      </c>
      <c r="C155" s="17" t="s">
        <v>145</v>
      </c>
      <c r="D155" s="24">
        <v>53054.78</v>
      </c>
      <c r="E155" s="4">
        <f t="shared" si="13"/>
        <v>21221.912</v>
      </c>
      <c r="F155" s="4">
        <f>'landesw Umlage § 4_IST'!F155</f>
        <v>61786.792875699663</v>
      </c>
      <c r="G155" s="4">
        <f t="shared" si="14"/>
        <v>-8732.0128756996637</v>
      </c>
      <c r="H155" s="4">
        <f t="shared" si="15"/>
        <v>0</v>
      </c>
      <c r="I155" s="42">
        <f t="shared" si="16"/>
        <v>-8732.0128756996637</v>
      </c>
      <c r="J155" s="4">
        <f t="shared" si="12"/>
        <v>0</v>
      </c>
      <c r="K155" s="4">
        <f t="shared" si="17"/>
        <v>0</v>
      </c>
    </row>
    <row r="156" spans="1:11" x14ac:dyDescent="0.25">
      <c r="A156" s="20">
        <v>61632</v>
      </c>
      <c r="B156" s="17" t="s">
        <v>157</v>
      </c>
      <c r="C156" s="17" t="s">
        <v>145</v>
      </c>
      <c r="D156" s="24">
        <v>26117.47</v>
      </c>
      <c r="E156" s="4">
        <f t="shared" si="13"/>
        <v>10446.988000000001</v>
      </c>
      <c r="F156" s="4">
        <f>'landesw Umlage § 4_IST'!F156</f>
        <v>13538.262633004195</v>
      </c>
      <c r="G156" s="4">
        <f t="shared" si="14"/>
        <v>12579.207366995806</v>
      </c>
      <c r="H156" s="4">
        <f t="shared" si="15"/>
        <v>12579.207366995806</v>
      </c>
      <c r="I156" s="42">
        <f t="shared" si="16"/>
        <v>0</v>
      </c>
      <c r="J156" s="4">
        <f t="shared" si="12"/>
        <v>0</v>
      </c>
      <c r="K156" s="4">
        <f t="shared" si="17"/>
        <v>0</v>
      </c>
    </row>
    <row r="157" spans="1:11" x14ac:dyDescent="0.25">
      <c r="A157" s="20">
        <v>61633</v>
      </c>
      <c r="B157" s="17" t="s">
        <v>158</v>
      </c>
      <c r="C157" s="17" t="s">
        <v>145</v>
      </c>
      <c r="D157" s="24">
        <v>38064.080000000002</v>
      </c>
      <c r="E157" s="4">
        <f t="shared" si="13"/>
        <v>15225.632000000001</v>
      </c>
      <c r="F157" s="4">
        <f>'landesw Umlage § 4_IST'!F157</f>
        <v>22252.617460438047</v>
      </c>
      <c r="G157" s="4">
        <f t="shared" si="14"/>
        <v>15811.462539561955</v>
      </c>
      <c r="H157" s="4">
        <f t="shared" si="15"/>
        <v>15811.462539561955</v>
      </c>
      <c r="I157" s="42">
        <f t="shared" si="16"/>
        <v>0</v>
      </c>
      <c r="J157" s="4">
        <f t="shared" si="12"/>
        <v>0</v>
      </c>
      <c r="K157" s="4">
        <f t="shared" si="17"/>
        <v>0</v>
      </c>
    </row>
    <row r="158" spans="1:11" x14ac:dyDescent="0.25">
      <c r="A158" s="20">
        <v>61701</v>
      </c>
      <c r="B158" s="17" t="s">
        <v>159</v>
      </c>
      <c r="C158" s="17" t="s">
        <v>160</v>
      </c>
      <c r="D158" s="24">
        <v>59091.869999999995</v>
      </c>
      <c r="E158" s="4">
        <f t="shared" si="13"/>
        <v>23636.748</v>
      </c>
      <c r="F158" s="4">
        <f>'landesw Umlage § 4_IST'!F158</f>
        <v>19483.635538149068</v>
      </c>
      <c r="G158" s="4">
        <f t="shared" si="14"/>
        <v>39608.234461850923</v>
      </c>
      <c r="H158" s="4">
        <f t="shared" si="15"/>
        <v>39608.234461850923</v>
      </c>
      <c r="I158" s="42">
        <f t="shared" si="16"/>
        <v>0</v>
      </c>
      <c r="J158" s="4">
        <f t="shared" si="12"/>
        <v>0</v>
      </c>
      <c r="K158" s="4">
        <f t="shared" si="17"/>
        <v>0</v>
      </c>
    </row>
    <row r="159" spans="1:11" x14ac:dyDescent="0.25">
      <c r="A159" s="20">
        <v>61708</v>
      </c>
      <c r="B159" s="17" t="s">
        <v>161</v>
      </c>
      <c r="C159" s="17" t="s">
        <v>160</v>
      </c>
      <c r="D159" s="24">
        <v>13095.25</v>
      </c>
      <c r="E159" s="4">
        <f t="shared" si="13"/>
        <v>5238.1000000000004</v>
      </c>
      <c r="F159" s="4">
        <f>'landesw Umlage § 4_IST'!F159</f>
        <v>7594.4679233807783</v>
      </c>
      <c r="G159" s="4">
        <f t="shared" si="14"/>
        <v>5500.7820766192217</v>
      </c>
      <c r="H159" s="4">
        <f t="shared" si="15"/>
        <v>5500.7820766192217</v>
      </c>
      <c r="I159" s="42">
        <f t="shared" si="16"/>
        <v>0</v>
      </c>
      <c r="J159" s="4">
        <f t="shared" si="12"/>
        <v>0</v>
      </c>
      <c r="K159" s="4">
        <f t="shared" si="17"/>
        <v>0</v>
      </c>
    </row>
    <row r="160" spans="1:11" x14ac:dyDescent="0.25">
      <c r="A160" s="20">
        <v>61710</v>
      </c>
      <c r="B160" s="17" t="s">
        <v>162</v>
      </c>
      <c r="C160" s="17" t="s">
        <v>160</v>
      </c>
      <c r="D160" s="24">
        <v>2125.9899999999998</v>
      </c>
      <c r="E160" s="4">
        <f t="shared" si="13"/>
        <v>850.39599999999996</v>
      </c>
      <c r="F160" s="4">
        <f>'landesw Umlage § 4_IST'!F160</f>
        <v>5827.8436319995444</v>
      </c>
      <c r="G160" s="4">
        <f t="shared" si="14"/>
        <v>-3701.8536319995446</v>
      </c>
      <c r="H160" s="4">
        <f t="shared" si="15"/>
        <v>0</v>
      </c>
      <c r="I160" s="42">
        <f t="shared" si="16"/>
        <v>-3701.8536319995446</v>
      </c>
      <c r="J160" s="4">
        <f t="shared" si="12"/>
        <v>0</v>
      </c>
      <c r="K160" s="4">
        <f t="shared" si="17"/>
        <v>0</v>
      </c>
    </row>
    <row r="161" spans="1:11" x14ac:dyDescent="0.25">
      <c r="A161" s="20">
        <v>61711</v>
      </c>
      <c r="B161" s="17" t="s">
        <v>163</v>
      </c>
      <c r="C161" s="17" t="s">
        <v>160</v>
      </c>
      <c r="D161" s="24">
        <v>0</v>
      </c>
      <c r="E161" s="4">
        <f t="shared" si="13"/>
        <v>0</v>
      </c>
      <c r="F161" s="4">
        <f>'landesw Umlage § 4_IST'!F161</f>
        <v>4645.4500972857568</v>
      </c>
      <c r="G161" s="4">
        <f t="shared" si="14"/>
        <v>0</v>
      </c>
      <c r="H161" s="4">
        <f t="shared" si="15"/>
        <v>0</v>
      </c>
      <c r="I161" s="42">
        <f t="shared" si="16"/>
        <v>0</v>
      </c>
      <c r="J161" s="4">
        <f t="shared" si="12"/>
        <v>4645.4500972857568</v>
      </c>
      <c r="K161" s="4">
        <f t="shared" si="17"/>
        <v>387.12084144047975</v>
      </c>
    </row>
    <row r="162" spans="1:11" x14ac:dyDescent="0.25">
      <c r="A162" s="20">
        <v>61716</v>
      </c>
      <c r="B162" s="17" t="s">
        <v>164</v>
      </c>
      <c r="C162" s="17" t="s">
        <v>160</v>
      </c>
      <c r="D162" s="24">
        <v>144946.63999999998</v>
      </c>
      <c r="E162" s="4">
        <f t="shared" si="13"/>
        <v>57978.655999999995</v>
      </c>
      <c r="F162" s="4">
        <f>'landesw Umlage § 4_IST'!F162</f>
        <v>14699.450411447089</v>
      </c>
      <c r="G162" s="4">
        <f t="shared" si="14"/>
        <v>130247.18958855289</v>
      </c>
      <c r="H162" s="4">
        <f t="shared" si="15"/>
        <v>130247.18958855289</v>
      </c>
      <c r="I162" s="42">
        <f t="shared" si="16"/>
        <v>0</v>
      </c>
      <c r="J162" s="4">
        <f t="shared" si="12"/>
        <v>0</v>
      </c>
      <c r="K162" s="4">
        <f t="shared" si="17"/>
        <v>0</v>
      </c>
    </row>
    <row r="163" spans="1:11" x14ac:dyDescent="0.25">
      <c r="A163" s="20">
        <v>61719</v>
      </c>
      <c r="B163" s="17" t="s">
        <v>165</v>
      </c>
      <c r="C163" s="17" t="s">
        <v>160</v>
      </c>
      <c r="D163" s="24">
        <v>262990.55</v>
      </c>
      <c r="E163" s="4">
        <f t="shared" si="13"/>
        <v>105196.22</v>
      </c>
      <c r="F163" s="4">
        <f>'landesw Umlage § 4_IST'!F163</f>
        <v>14760.159741371828</v>
      </c>
      <c r="G163" s="4">
        <f t="shared" si="14"/>
        <v>248230.39025862815</v>
      </c>
      <c r="H163" s="4">
        <f t="shared" si="15"/>
        <v>248230.39025862815</v>
      </c>
      <c r="I163" s="42">
        <f t="shared" si="16"/>
        <v>0</v>
      </c>
      <c r="J163" s="4">
        <f t="shared" si="12"/>
        <v>0</v>
      </c>
      <c r="K163" s="4">
        <f t="shared" si="17"/>
        <v>0</v>
      </c>
    </row>
    <row r="164" spans="1:11" x14ac:dyDescent="0.25">
      <c r="A164" s="20">
        <v>61727</v>
      </c>
      <c r="B164" s="17" t="s">
        <v>166</v>
      </c>
      <c r="C164" s="17" t="s">
        <v>160</v>
      </c>
      <c r="D164" s="24">
        <v>19256.93</v>
      </c>
      <c r="E164" s="4">
        <f t="shared" si="13"/>
        <v>7702.7720000000008</v>
      </c>
      <c r="F164" s="4">
        <f>'landesw Umlage § 4_IST'!F164</f>
        <v>14509.950557948678</v>
      </c>
      <c r="G164" s="4">
        <f t="shared" si="14"/>
        <v>4746.9794420513226</v>
      </c>
      <c r="H164" s="4">
        <f t="shared" si="15"/>
        <v>4746.9794420513226</v>
      </c>
      <c r="I164" s="42">
        <f t="shared" si="16"/>
        <v>0</v>
      </c>
      <c r="J164" s="4">
        <f t="shared" si="12"/>
        <v>0</v>
      </c>
      <c r="K164" s="4">
        <f t="shared" si="17"/>
        <v>0</v>
      </c>
    </row>
    <row r="165" spans="1:11" x14ac:dyDescent="0.25">
      <c r="A165" s="20">
        <v>61728</v>
      </c>
      <c r="B165" s="17" t="s">
        <v>167</v>
      </c>
      <c r="C165" s="17" t="s">
        <v>160</v>
      </c>
      <c r="D165" s="24">
        <v>0</v>
      </c>
      <c r="E165" s="4">
        <f t="shared" si="13"/>
        <v>0</v>
      </c>
      <c r="F165" s="4">
        <f>'landesw Umlage § 4_IST'!F165</f>
        <v>3289.3223958755343</v>
      </c>
      <c r="G165" s="4">
        <f t="shared" si="14"/>
        <v>0</v>
      </c>
      <c r="H165" s="4">
        <f t="shared" si="15"/>
        <v>0</v>
      </c>
      <c r="I165" s="42">
        <f t="shared" si="16"/>
        <v>0</v>
      </c>
      <c r="J165" s="4">
        <f t="shared" si="12"/>
        <v>3289.3223958755343</v>
      </c>
      <c r="K165" s="4">
        <f t="shared" si="17"/>
        <v>274.11019965629453</v>
      </c>
    </row>
    <row r="166" spans="1:11" x14ac:dyDescent="0.25">
      <c r="A166" s="20">
        <v>61729</v>
      </c>
      <c r="B166" s="17" t="s">
        <v>168</v>
      </c>
      <c r="C166" s="17" t="s">
        <v>160</v>
      </c>
      <c r="D166" s="24">
        <v>12695.18</v>
      </c>
      <c r="E166" s="4">
        <f t="shared" si="13"/>
        <v>5078.0720000000001</v>
      </c>
      <c r="F166" s="4">
        <f>'landesw Umlage § 4_IST'!F166</f>
        <v>9546.7132879233504</v>
      </c>
      <c r="G166" s="4">
        <f t="shared" si="14"/>
        <v>3148.4667120766499</v>
      </c>
      <c r="H166" s="4">
        <f t="shared" si="15"/>
        <v>3148.4667120766499</v>
      </c>
      <c r="I166" s="42">
        <f t="shared" si="16"/>
        <v>0</v>
      </c>
      <c r="J166" s="4">
        <f t="shared" si="12"/>
        <v>0</v>
      </c>
      <c r="K166" s="4">
        <f t="shared" si="17"/>
        <v>0</v>
      </c>
    </row>
    <row r="167" spans="1:11" x14ac:dyDescent="0.25">
      <c r="A167" s="20">
        <v>61730</v>
      </c>
      <c r="B167" s="17" t="s">
        <v>169</v>
      </c>
      <c r="C167" s="17" t="s">
        <v>160</v>
      </c>
      <c r="D167" s="24">
        <v>35500.269999999997</v>
      </c>
      <c r="E167" s="4">
        <f t="shared" si="13"/>
        <v>14200.108</v>
      </c>
      <c r="F167" s="4">
        <f>'landesw Umlage § 4_IST'!F167</f>
        <v>9857.5751010683216</v>
      </c>
      <c r="G167" s="4">
        <f t="shared" si="14"/>
        <v>25642.694898931673</v>
      </c>
      <c r="H167" s="4">
        <f t="shared" si="15"/>
        <v>25642.694898931673</v>
      </c>
      <c r="I167" s="42">
        <f t="shared" si="16"/>
        <v>0</v>
      </c>
      <c r="J167" s="4">
        <f t="shared" si="12"/>
        <v>0</v>
      </c>
      <c r="K167" s="4">
        <f t="shared" si="17"/>
        <v>0</v>
      </c>
    </row>
    <row r="168" spans="1:11" x14ac:dyDescent="0.25">
      <c r="A168" s="20">
        <v>61731</v>
      </c>
      <c r="B168" s="17" t="s">
        <v>170</v>
      </c>
      <c r="C168" s="17" t="s">
        <v>160</v>
      </c>
      <c r="D168" s="24">
        <v>25015.02</v>
      </c>
      <c r="E168" s="4">
        <f t="shared" si="13"/>
        <v>10006.008000000002</v>
      </c>
      <c r="F168" s="4">
        <f>'landesw Umlage § 4_IST'!F168</f>
        <v>7800.5216842235686</v>
      </c>
      <c r="G168" s="4">
        <f t="shared" si="14"/>
        <v>17214.498315776433</v>
      </c>
      <c r="H168" s="4">
        <f t="shared" si="15"/>
        <v>17214.498315776433</v>
      </c>
      <c r="I168" s="42">
        <f t="shared" si="16"/>
        <v>0</v>
      </c>
      <c r="J168" s="4">
        <f t="shared" si="12"/>
        <v>0</v>
      </c>
      <c r="K168" s="4">
        <f t="shared" si="17"/>
        <v>0</v>
      </c>
    </row>
    <row r="169" spans="1:11" x14ac:dyDescent="0.25">
      <c r="A169" s="20">
        <v>61740</v>
      </c>
      <c r="B169" s="17" t="s">
        <v>171</v>
      </c>
      <c r="C169" s="17" t="s">
        <v>160</v>
      </c>
      <c r="D169" s="24">
        <v>25719.25</v>
      </c>
      <c r="E169" s="4">
        <f t="shared" si="13"/>
        <v>10287.700000000001</v>
      </c>
      <c r="F169" s="4">
        <f>'landesw Umlage § 4_IST'!F169</f>
        <v>9918.6640272882705</v>
      </c>
      <c r="G169" s="4">
        <f t="shared" si="14"/>
        <v>15800.585972711729</v>
      </c>
      <c r="H169" s="4">
        <f t="shared" si="15"/>
        <v>15800.585972711729</v>
      </c>
      <c r="I169" s="42">
        <f t="shared" si="16"/>
        <v>0</v>
      </c>
      <c r="J169" s="4">
        <f t="shared" si="12"/>
        <v>0</v>
      </c>
      <c r="K169" s="4">
        <f t="shared" si="17"/>
        <v>0</v>
      </c>
    </row>
    <row r="170" spans="1:11" x14ac:dyDescent="0.25">
      <c r="A170" s="20">
        <v>61741</v>
      </c>
      <c r="B170" s="17" t="s">
        <v>172</v>
      </c>
      <c r="C170" s="17" t="s">
        <v>160</v>
      </c>
      <c r="D170" s="24">
        <v>65568.639999999999</v>
      </c>
      <c r="E170" s="4">
        <f t="shared" si="13"/>
        <v>26227.456000000002</v>
      </c>
      <c r="F170" s="4">
        <f>'landesw Umlage § 4_IST'!F170</f>
        <v>6369.4999128837617</v>
      </c>
      <c r="G170" s="4">
        <f t="shared" si="14"/>
        <v>59199.14008711624</v>
      </c>
      <c r="H170" s="4">
        <f t="shared" si="15"/>
        <v>59199.14008711624</v>
      </c>
      <c r="I170" s="42">
        <f t="shared" si="16"/>
        <v>0</v>
      </c>
      <c r="J170" s="4">
        <f t="shared" si="12"/>
        <v>0</v>
      </c>
      <c r="K170" s="4">
        <f t="shared" si="17"/>
        <v>0</v>
      </c>
    </row>
    <row r="171" spans="1:11" x14ac:dyDescent="0.25">
      <c r="A171" s="20">
        <v>61743</v>
      </c>
      <c r="B171" s="17" t="s">
        <v>173</v>
      </c>
      <c r="C171" s="17" t="s">
        <v>160</v>
      </c>
      <c r="D171" s="24">
        <v>0</v>
      </c>
      <c r="E171" s="4">
        <f t="shared" si="13"/>
        <v>0</v>
      </c>
      <c r="F171" s="4">
        <f>'landesw Umlage § 4_IST'!F171</f>
        <v>3632.5809983798363</v>
      </c>
      <c r="G171" s="4">
        <f t="shared" si="14"/>
        <v>0</v>
      </c>
      <c r="H171" s="4">
        <f t="shared" si="15"/>
        <v>0</v>
      </c>
      <c r="I171" s="42">
        <f t="shared" si="16"/>
        <v>0</v>
      </c>
      <c r="J171" s="4">
        <f t="shared" si="12"/>
        <v>3632.5809983798363</v>
      </c>
      <c r="K171" s="4">
        <f t="shared" si="17"/>
        <v>302.71508319831969</v>
      </c>
    </row>
    <row r="172" spans="1:11" x14ac:dyDescent="0.25">
      <c r="A172" s="20">
        <v>61744</v>
      </c>
      <c r="B172" s="17" t="s">
        <v>174</v>
      </c>
      <c r="C172" s="17" t="s">
        <v>160</v>
      </c>
      <c r="D172" s="24">
        <v>0</v>
      </c>
      <c r="E172" s="4">
        <f t="shared" si="13"/>
        <v>0</v>
      </c>
      <c r="F172" s="4">
        <f>'landesw Umlage § 4_IST'!F172</f>
        <v>3047.4002541353598</v>
      </c>
      <c r="G172" s="4">
        <f t="shared" si="14"/>
        <v>0</v>
      </c>
      <c r="H172" s="4">
        <f t="shared" si="15"/>
        <v>0</v>
      </c>
      <c r="I172" s="42">
        <f t="shared" si="16"/>
        <v>0</v>
      </c>
      <c r="J172" s="4">
        <f t="shared" si="12"/>
        <v>3047.4002541353598</v>
      </c>
      <c r="K172" s="4">
        <f t="shared" si="17"/>
        <v>253.95002117794664</v>
      </c>
    </row>
    <row r="173" spans="1:11" x14ac:dyDescent="0.25">
      <c r="A173" s="20">
        <v>61745</v>
      </c>
      <c r="B173" s="17" t="s">
        <v>175</v>
      </c>
      <c r="C173" s="17" t="s">
        <v>160</v>
      </c>
      <c r="D173" s="24">
        <v>18217.43</v>
      </c>
      <c r="E173" s="4">
        <f t="shared" si="13"/>
        <v>7286.9720000000007</v>
      </c>
      <c r="F173" s="4">
        <f>'landesw Umlage § 4_IST'!F173</f>
        <v>5298.4303284747912</v>
      </c>
      <c r="G173" s="4">
        <f t="shared" si="14"/>
        <v>12918.999671525209</v>
      </c>
      <c r="H173" s="4">
        <f t="shared" si="15"/>
        <v>12918.999671525209</v>
      </c>
      <c r="I173" s="42">
        <f t="shared" si="16"/>
        <v>0</v>
      </c>
      <c r="J173" s="4">
        <f t="shared" si="12"/>
        <v>0</v>
      </c>
      <c r="K173" s="4">
        <f t="shared" si="17"/>
        <v>0</v>
      </c>
    </row>
    <row r="174" spans="1:11" x14ac:dyDescent="0.25">
      <c r="A174" s="20">
        <v>61746</v>
      </c>
      <c r="B174" s="17" t="s">
        <v>176</v>
      </c>
      <c r="C174" s="17" t="s">
        <v>160</v>
      </c>
      <c r="D174" s="24">
        <v>36714.649999999994</v>
      </c>
      <c r="E174" s="4">
        <f t="shared" si="13"/>
        <v>14685.859999999999</v>
      </c>
      <c r="F174" s="4">
        <f>'landesw Umlage § 4_IST'!F174</f>
        <v>22099.545533510409</v>
      </c>
      <c r="G174" s="4">
        <f t="shared" si="14"/>
        <v>14615.104466489585</v>
      </c>
      <c r="H174" s="4">
        <f t="shared" si="15"/>
        <v>14615.104466489585</v>
      </c>
      <c r="I174" s="42">
        <f t="shared" si="16"/>
        <v>0</v>
      </c>
      <c r="J174" s="4">
        <f t="shared" si="12"/>
        <v>0</v>
      </c>
      <c r="K174" s="4">
        <f t="shared" si="17"/>
        <v>0</v>
      </c>
    </row>
    <row r="175" spans="1:11" x14ac:dyDescent="0.25">
      <c r="A175" s="20">
        <v>61748</v>
      </c>
      <c r="B175" s="17" t="s">
        <v>177</v>
      </c>
      <c r="C175" s="17" t="s">
        <v>160</v>
      </c>
      <c r="D175" s="24">
        <v>85824.28</v>
      </c>
      <c r="E175" s="4">
        <f t="shared" si="13"/>
        <v>34329.712</v>
      </c>
      <c r="F175" s="4">
        <f>'landesw Umlage § 4_IST'!F175</f>
        <v>26384.983713271817</v>
      </c>
      <c r="G175" s="4">
        <f t="shared" si="14"/>
        <v>59439.296286728182</v>
      </c>
      <c r="H175" s="4">
        <f t="shared" si="15"/>
        <v>59439.296286728182</v>
      </c>
      <c r="I175" s="42">
        <f t="shared" si="16"/>
        <v>0</v>
      </c>
      <c r="J175" s="4">
        <f t="shared" si="12"/>
        <v>0</v>
      </c>
      <c r="K175" s="4">
        <f t="shared" si="17"/>
        <v>0</v>
      </c>
    </row>
    <row r="176" spans="1:11" x14ac:dyDescent="0.25">
      <c r="A176" s="20">
        <v>61750</v>
      </c>
      <c r="B176" s="17" t="s">
        <v>178</v>
      </c>
      <c r="C176" s="17" t="s">
        <v>160</v>
      </c>
      <c r="D176" s="24">
        <v>8224.65</v>
      </c>
      <c r="E176" s="4">
        <f t="shared" si="13"/>
        <v>3289.86</v>
      </c>
      <c r="F176" s="4">
        <f>'landesw Umlage § 4_IST'!F176</f>
        <v>8978.4748992488767</v>
      </c>
      <c r="G176" s="4">
        <f t="shared" si="14"/>
        <v>-753.82489924887705</v>
      </c>
      <c r="H176" s="4">
        <f t="shared" si="15"/>
        <v>0</v>
      </c>
      <c r="I176" s="42">
        <f t="shared" si="16"/>
        <v>-753.82489924887705</v>
      </c>
      <c r="J176" s="4">
        <f t="shared" si="12"/>
        <v>0</v>
      </c>
      <c r="K176" s="4">
        <f t="shared" si="17"/>
        <v>0</v>
      </c>
    </row>
    <row r="177" spans="1:11" x14ac:dyDescent="0.25">
      <c r="A177" s="20">
        <v>61751</v>
      </c>
      <c r="B177" s="17" t="s">
        <v>179</v>
      </c>
      <c r="C177" s="17" t="s">
        <v>160</v>
      </c>
      <c r="D177" s="24">
        <v>7508.6</v>
      </c>
      <c r="E177" s="4">
        <f t="shared" si="13"/>
        <v>3003.4400000000005</v>
      </c>
      <c r="F177" s="4">
        <f>'landesw Umlage § 4_IST'!F177</f>
        <v>11708.59226156331</v>
      </c>
      <c r="G177" s="4">
        <f t="shared" si="14"/>
        <v>-4199.9922615633095</v>
      </c>
      <c r="H177" s="4">
        <f t="shared" si="15"/>
        <v>0</v>
      </c>
      <c r="I177" s="42">
        <f t="shared" si="16"/>
        <v>-4199.9922615633095</v>
      </c>
      <c r="J177" s="4">
        <f t="shared" si="12"/>
        <v>0</v>
      </c>
      <c r="K177" s="4">
        <f t="shared" si="17"/>
        <v>0</v>
      </c>
    </row>
    <row r="178" spans="1:11" x14ac:dyDescent="0.25">
      <c r="A178" s="20">
        <v>61756</v>
      </c>
      <c r="B178" s="17" t="s">
        <v>180</v>
      </c>
      <c r="C178" s="17" t="s">
        <v>160</v>
      </c>
      <c r="D178" s="24">
        <v>63400.32</v>
      </c>
      <c r="E178" s="4">
        <f t="shared" si="13"/>
        <v>25360.128000000001</v>
      </c>
      <c r="F178" s="4">
        <f>'landesw Umlage § 4_IST'!F178</f>
        <v>23587.939457009077</v>
      </c>
      <c r="G178" s="4">
        <f t="shared" si="14"/>
        <v>39812.380542990926</v>
      </c>
      <c r="H178" s="4">
        <f t="shared" si="15"/>
        <v>39812.380542990926</v>
      </c>
      <c r="I178" s="42">
        <f t="shared" si="16"/>
        <v>0</v>
      </c>
      <c r="J178" s="4">
        <f t="shared" si="12"/>
        <v>0</v>
      </c>
      <c r="K178" s="4">
        <f t="shared" si="17"/>
        <v>0</v>
      </c>
    </row>
    <row r="179" spans="1:11" x14ac:dyDescent="0.25">
      <c r="A179" s="20">
        <v>61757</v>
      </c>
      <c r="B179" s="17" t="s">
        <v>181</v>
      </c>
      <c r="C179" s="17" t="s">
        <v>160</v>
      </c>
      <c r="D179" s="24">
        <v>82370.659999999989</v>
      </c>
      <c r="E179" s="4">
        <f t="shared" si="13"/>
        <v>32948.263999999996</v>
      </c>
      <c r="F179" s="4">
        <f>'landesw Umlage § 4_IST'!F179</f>
        <v>26346.258790505875</v>
      </c>
      <c r="G179" s="4">
        <f t="shared" si="14"/>
        <v>56024.401209494114</v>
      </c>
      <c r="H179" s="4">
        <f t="shared" si="15"/>
        <v>56024.401209494114</v>
      </c>
      <c r="I179" s="42">
        <f t="shared" si="16"/>
        <v>0</v>
      </c>
      <c r="J179" s="4">
        <f t="shared" si="12"/>
        <v>0</v>
      </c>
      <c r="K179" s="4">
        <f t="shared" si="17"/>
        <v>0</v>
      </c>
    </row>
    <row r="180" spans="1:11" x14ac:dyDescent="0.25">
      <c r="A180" s="20">
        <v>61758</v>
      </c>
      <c r="B180" s="17" t="s">
        <v>182</v>
      </c>
      <c r="C180" s="17" t="s">
        <v>160</v>
      </c>
      <c r="D180" s="24">
        <v>4599.09</v>
      </c>
      <c r="E180" s="4">
        <f t="shared" si="13"/>
        <v>1839.6360000000002</v>
      </c>
      <c r="F180" s="4">
        <f>'landesw Umlage § 4_IST'!F180</f>
        <v>11032.475237445751</v>
      </c>
      <c r="G180" s="4">
        <f t="shared" si="14"/>
        <v>-6433.385237445751</v>
      </c>
      <c r="H180" s="4">
        <f t="shared" si="15"/>
        <v>0</v>
      </c>
      <c r="I180" s="42">
        <f t="shared" si="16"/>
        <v>-6433.385237445751</v>
      </c>
      <c r="J180" s="4">
        <f t="shared" si="12"/>
        <v>0</v>
      </c>
      <c r="K180" s="4">
        <f t="shared" si="17"/>
        <v>0</v>
      </c>
    </row>
    <row r="181" spans="1:11" x14ac:dyDescent="0.25">
      <c r="A181" s="20">
        <v>61759</v>
      </c>
      <c r="B181" s="17" t="s">
        <v>183</v>
      </c>
      <c r="C181" s="17" t="s">
        <v>160</v>
      </c>
      <c r="D181" s="24">
        <v>23583.1</v>
      </c>
      <c r="E181" s="4">
        <f t="shared" si="13"/>
        <v>9433.24</v>
      </c>
      <c r="F181" s="4">
        <f>'landesw Umlage § 4_IST'!F181</f>
        <v>9592.8365105840476</v>
      </c>
      <c r="G181" s="4">
        <f t="shared" si="14"/>
        <v>13990.263489415951</v>
      </c>
      <c r="H181" s="4">
        <f t="shared" si="15"/>
        <v>13990.263489415951</v>
      </c>
      <c r="I181" s="42">
        <f t="shared" si="16"/>
        <v>0</v>
      </c>
      <c r="J181" s="4">
        <f t="shared" si="12"/>
        <v>0</v>
      </c>
      <c r="K181" s="4">
        <f t="shared" si="17"/>
        <v>0</v>
      </c>
    </row>
    <row r="182" spans="1:11" x14ac:dyDescent="0.25">
      <c r="A182" s="20">
        <v>61760</v>
      </c>
      <c r="B182" s="17" t="s">
        <v>184</v>
      </c>
      <c r="C182" s="17" t="s">
        <v>160</v>
      </c>
      <c r="D182" s="24">
        <v>1488377.65</v>
      </c>
      <c r="E182" s="4">
        <f t="shared" si="13"/>
        <v>595351.05999999994</v>
      </c>
      <c r="F182" s="4">
        <f>'landesw Umlage § 4_IST'!F182</f>
        <v>78075.65348671937</v>
      </c>
      <c r="G182" s="4">
        <f t="shared" si="14"/>
        <v>1410301.9965132806</v>
      </c>
      <c r="H182" s="4">
        <f t="shared" si="15"/>
        <v>1410301.9965132806</v>
      </c>
      <c r="I182" s="42">
        <f t="shared" si="16"/>
        <v>0</v>
      </c>
      <c r="J182" s="4">
        <f t="shared" si="12"/>
        <v>0</v>
      </c>
      <c r="K182" s="4">
        <f t="shared" si="17"/>
        <v>0</v>
      </c>
    </row>
    <row r="183" spans="1:11" x14ac:dyDescent="0.25">
      <c r="A183" s="20">
        <v>61761</v>
      </c>
      <c r="B183" s="17" t="s">
        <v>303</v>
      </c>
      <c r="C183" s="17" t="s">
        <v>160</v>
      </c>
      <c r="D183" s="24">
        <v>0</v>
      </c>
      <c r="E183" s="4">
        <f t="shared" si="13"/>
        <v>0</v>
      </c>
      <c r="F183" s="4">
        <f>'landesw Umlage § 4_IST'!F183</f>
        <v>7162.9838450086172</v>
      </c>
      <c r="G183" s="4">
        <f t="shared" si="14"/>
        <v>0</v>
      </c>
      <c r="H183" s="4">
        <f t="shared" si="15"/>
        <v>0</v>
      </c>
      <c r="I183" s="42">
        <f t="shared" si="16"/>
        <v>0</v>
      </c>
      <c r="J183" s="4">
        <f t="shared" si="12"/>
        <v>7162.9838450086172</v>
      </c>
      <c r="K183" s="4">
        <f t="shared" si="17"/>
        <v>596.91532041738481</v>
      </c>
    </row>
    <row r="184" spans="1:11" x14ac:dyDescent="0.25">
      <c r="A184" s="20">
        <v>61762</v>
      </c>
      <c r="B184" s="17" t="s">
        <v>186</v>
      </c>
      <c r="C184" s="17" t="s">
        <v>160</v>
      </c>
      <c r="D184" s="24">
        <v>0</v>
      </c>
      <c r="E184" s="4">
        <f t="shared" si="13"/>
        <v>0</v>
      </c>
      <c r="F184" s="4">
        <f>'landesw Umlage § 4_IST'!F184</f>
        <v>10549.33328685866</v>
      </c>
      <c r="G184" s="4">
        <f t="shared" si="14"/>
        <v>0</v>
      </c>
      <c r="H184" s="4">
        <f t="shared" si="15"/>
        <v>0</v>
      </c>
      <c r="I184" s="42">
        <f t="shared" si="16"/>
        <v>0</v>
      </c>
      <c r="J184" s="4">
        <f t="shared" si="12"/>
        <v>10549.33328685866</v>
      </c>
      <c r="K184" s="4">
        <f t="shared" si="17"/>
        <v>879.11110723822173</v>
      </c>
    </row>
    <row r="185" spans="1:11" x14ac:dyDescent="0.25">
      <c r="A185" s="20">
        <v>61763</v>
      </c>
      <c r="B185" s="17" t="s">
        <v>187</v>
      </c>
      <c r="C185" s="17" t="s">
        <v>160</v>
      </c>
      <c r="D185" s="24">
        <v>173431.87000000002</v>
      </c>
      <c r="E185" s="4">
        <f t="shared" si="13"/>
        <v>69372.748000000007</v>
      </c>
      <c r="F185" s="4">
        <f>'landesw Umlage § 4_IST'!F185</f>
        <v>23286.497573145763</v>
      </c>
      <c r="G185" s="4">
        <f t="shared" si="14"/>
        <v>150145.37242685427</v>
      </c>
      <c r="H185" s="4">
        <f t="shared" si="15"/>
        <v>150145.37242685427</v>
      </c>
      <c r="I185" s="42">
        <f t="shared" si="16"/>
        <v>0</v>
      </c>
      <c r="J185" s="4">
        <f t="shared" si="12"/>
        <v>0</v>
      </c>
      <c r="K185" s="4">
        <f t="shared" si="17"/>
        <v>0</v>
      </c>
    </row>
    <row r="186" spans="1:11" x14ac:dyDescent="0.25">
      <c r="A186" s="20">
        <v>61764</v>
      </c>
      <c r="B186" s="17" t="s">
        <v>188</v>
      </c>
      <c r="C186" s="17" t="s">
        <v>160</v>
      </c>
      <c r="D186" s="24">
        <v>15541.76</v>
      </c>
      <c r="E186" s="4">
        <f t="shared" si="13"/>
        <v>6216.7040000000006</v>
      </c>
      <c r="F186" s="4">
        <f>'landesw Umlage § 4_IST'!F186</f>
        <v>22027.907418904117</v>
      </c>
      <c r="G186" s="4">
        <f t="shared" si="14"/>
        <v>-6486.1474189041164</v>
      </c>
      <c r="H186" s="4">
        <f t="shared" si="15"/>
        <v>0</v>
      </c>
      <c r="I186" s="42">
        <f t="shared" si="16"/>
        <v>-6486.1474189041164</v>
      </c>
      <c r="J186" s="4">
        <f t="shared" si="12"/>
        <v>0</v>
      </c>
      <c r="K186" s="4">
        <f t="shared" si="17"/>
        <v>0</v>
      </c>
    </row>
    <row r="187" spans="1:11" x14ac:dyDescent="0.25">
      <c r="A187" s="20">
        <v>61765</v>
      </c>
      <c r="B187" s="17" t="s">
        <v>189</v>
      </c>
      <c r="C187" s="17" t="s">
        <v>160</v>
      </c>
      <c r="D187" s="24">
        <v>66311.350000000006</v>
      </c>
      <c r="E187" s="4">
        <f t="shared" si="13"/>
        <v>26524.540000000005</v>
      </c>
      <c r="F187" s="4">
        <f>'landesw Umlage § 4_IST'!F187</f>
        <v>35027.077800453408</v>
      </c>
      <c r="G187" s="4">
        <f t="shared" si="14"/>
        <v>31284.272199546598</v>
      </c>
      <c r="H187" s="4">
        <f t="shared" si="15"/>
        <v>31284.272199546598</v>
      </c>
      <c r="I187" s="42">
        <f t="shared" si="16"/>
        <v>0</v>
      </c>
      <c r="J187" s="4">
        <f t="shared" si="12"/>
        <v>0</v>
      </c>
      <c r="K187" s="4">
        <f t="shared" si="17"/>
        <v>0</v>
      </c>
    </row>
    <row r="188" spans="1:11" x14ac:dyDescent="0.25">
      <c r="A188" s="20">
        <v>61766</v>
      </c>
      <c r="B188" s="17" t="s">
        <v>160</v>
      </c>
      <c r="C188" s="17" t="s">
        <v>160</v>
      </c>
      <c r="D188" s="24">
        <v>976679.71</v>
      </c>
      <c r="E188" s="4">
        <f t="shared" si="13"/>
        <v>390671.88400000002</v>
      </c>
      <c r="F188" s="4">
        <f>'landesw Umlage § 4_IST'!F188</f>
        <v>106040.61451137501</v>
      </c>
      <c r="G188" s="4">
        <f t="shared" si="14"/>
        <v>870639.095488625</v>
      </c>
      <c r="H188" s="4">
        <f t="shared" si="15"/>
        <v>870639.095488625</v>
      </c>
      <c r="I188" s="42">
        <f t="shared" si="16"/>
        <v>0</v>
      </c>
      <c r="J188" s="4">
        <f t="shared" si="12"/>
        <v>0</v>
      </c>
      <c r="K188" s="4">
        <f t="shared" si="17"/>
        <v>0</v>
      </c>
    </row>
    <row r="189" spans="1:11" x14ac:dyDescent="0.25">
      <c r="A189" s="20">
        <v>62007</v>
      </c>
      <c r="B189" s="17" t="s">
        <v>190</v>
      </c>
      <c r="C189" s="17" t="s">
        <v>191</v>
      </c>
      <c r="D189" s="24">
        <v>21942.26</v>
      </c>
      <c r="E189" s="4">
        <f t="shared" si="13"/>
        <v>8776.9040000000005</v>
      </c>
      <c r="F189" s="4">
        <f>'landesw Umlage § 4_IST'!F189</f>
        <v>44743.762666291186</v>
      </c>
      <c r="G189" s="4">
        <f t="shared" si="14"/>
        <v>-22801.502666291188</v>
      </c>
      <c r="H189" s="4">
        <f t="shared" si="15"/>
        <v>0</v>
      </c>
      <c r="I189" s="42">
        <f t="shared" si="16"/>
        <v>-22801.502666291188</v>
      </c>
      <c r="J189" s="4">
        <f t="shared" si="12"/>
        <v>0</v>
      </c>
      <c r="K189" s="4">
        <f t="shared" si="17"/>
        <v>0</v>
      </c>
    </row>
    <row r="190" spans="1:11" x14ac:dyDescent="0.25">
      <c r="A190" s="20">
        <v>62008</v>
      </c>
      <c r="B190" s="17" t="s">
        <v>192</v>
      </c>
      <c r="C190" s="17" t="s">
        <v>191</v>
      </c>
      <c r="D190" s="24">
        <v>9278.09</v>
      </c>
      <c r="E190" s="4">
        <f t="shared" si="13"/>
        <v>3711.2360000000003</v>
      </c>
      <c r="F190" s="4">
        <f>'landesw Umlage § 4_IST'!F190</f>
        <v>6698.5056314684589</v>
      </c>
      <c r="G190" s="4">
        <f t="shared" si="14"/>
        <v>2579.5843685315413</v>
      </c>
      <c r="H190" s="4">
        <f t="shared" si="15"/>
        <v>2579.5843685315413</v>
      </c>
      <c r="I190" s="42">
        <f t="shared" si="16"/>
        <v>0</v>
      </c>
      <c r="J190" s="4">
        <f t="shared" si="12"/>
        <v>0</v>
      </c>
      <c r="K190" s="4">
        <f t="shared" si="17"/>
        <v>0</v>
      </c>
    </row>
    <row r="191" spans="1:11" x14ac:dyDescent="0.25">
      <c r="A191" s="20">
        <v>62010</v>
      </c>
      <c r="B191" s="17" t="s">
        <v>193</v>
      </c>
      <c r="C191" s="17" t="s">
        <v>191</v>
      </c>
      <c r="D191" s="24">
        <v>0</v>
      </c>
      <c r="E191" s="4">
        <f t="shared" si="13"/>
        <v>0</v>
      </c>
      <c r="F191" s="4">
        <f>'landesw Umlage § 4_IST'!F191</f>
        <v>2553.527929703374</v>
      </c>
      <c r="G191" s="4">
        <f t="shared" si="14"/>
        <v>0</v>
      </c>
      <c r="H191" s="4">
        <f t="shared" si="15"/>
        <v>0</v>
      </c>
      <c r="I191" s="42">
        <f t="shared" si="16"/>
        <v>0</v>
      </c>
      <c r="J191" s="4">
        <f t="shared" si="12"/>
        <v>2553.527929703374</v>
      </c>
      <c r="K191" s="4">
        <f t="shared" si="17"/>
        <v>212.79399414194782</v>
      </c>
    </row>
    <row r="192" spans="1:11" x14ac:dyDescent="0.25">
      <c r="A192" s="20">
        <v>62014</v>
      </c>
      <c r="B192" s="17" t="s">
        <v>194</v>
      </c>
      <c r="C192" s="17" t="s">
        <v>191</v>
      </c>
      <c r="D192" s="24">
        <v>35356.6</v>
      </c>
      <c r="E192" s="4">
        <f t="shared" si="13"/>
        <v>14142.64</v>
      </c>
      <c r="F192" s="4">
        <f>'landesw Umlage § 4_IST'!F192</f>
        <v>10691.859813388199</v>
      </c>
      <c r="G192" s="4">
        <f t="shared" si="14"/>
        <v>24664.740186611802</v>
      </c>
      <c r="H192" s="4">
        <f t="shared" si="15"/>
        <v>24664.740186611802</v>
      </c>
      <c r="I192" s="42">
        <f t="shared" si="16"/>
        <v>0</v>
      </c>
      <c r="J192" s="4">
        <f t="shared" si="12"/>
        <v>0</v>
      </c>
      <c r="K192" s="4">
        <f t="shared" si="17"/>
        <v>0</v>
      </c>
    </row>
    <row r="193" spans="1:11" x14ac:dyDescent="0.25">
      <c r="A193" s="20">
        <v>62021</v>
      </c>
      <c r="B193" s="17" t="s">
        <v>195</v>
      </c>
      <c r="C193" s="17" t="s">
        <v>191</v>
      </c>
      <c r="D193" s="24">
        <v>0</v>
      </c>
      <c r="E193" s="4">
        <f t="shared" si="13"/>
        <v>0</v>
      </c>
      <c r="F193" s="4">
        <f>'landesw Umlage § 4_IST'!F193</f>
        <v>2126.014340857254</v>
      </c>
      <c r="G193" s="4">
        <f t="shared" si="14"/>
        <v>0</v>
      </c>
      <c r="H193" s="4">
        <f t="shared" si="15"/>
        <v>0</v>
      </c>
      <c r="I193" s="42">
        <f t="shared" si="16"/>
        <v>0</v>
      </c>
      <c r="J193" s="4">
        <f t="shared" si="12"/>
        <v>2126.014340857254</v>
      </c>
      <c r="K193" s="4">
        <f t="shared" si="17"/>
        <v>177.16786173810451</v>
      </c>
    </row>
    <row r="194" spans="1:11" x14ac:dyDescent="0.25">
      <c r="A194" s="20">
        <v>62026</v>
      </c>
      <c r="B194" s="17" t="s">
        <v>196</v>
      </c>
      <c r="C194" s="17" t="s">
        <v>191</v>
      </c>
      <c r="D194" s="24">
        <v>0</v>
      </c>
      <c r="E194" s="4">
        <f t="shared" si="13"/>
        <v>0</v>
      </c>
      <c r="F194" s="4">
        <f>'landesw Umlage § 4_IST'!F194</f>
        <v>4419.6474005756145</v>
      </c>
      <c r="G194" s="4">
        <f t="shared" si="14"/>
        <v>0</v>
      </c>
      <c r="H194" s="4">
        <f t="shared" si="15"/>
        <v>0</v>
      </c>
      <c r="I194" s="42">
        <f t="shared" si="16"/>
        <v>0</v>
      </c>
      <c r="J194" s="4">
        <f t="shared" si="12"/>
        <v>4419.6474005756145</v>
      </c>
      <c r="K194" s="4">
        <f t="shared" si="17"/>
        <v>368.30395004796787</v>
      </c>
    </row>
    <row r="195" spans="1:11" x14ac:dyDescent="0.25">
      <c r="A195" s="20">
        <v>62032</v>
      </c>
      <c r="B195" s="17" t="s">
        <v>197</v>
      </c>
      <c r="C195" s="17" t="s">
        <v>191</v>
      </c>
      <c r="D195" s="24">
        <v>8788.6299999999992</v>
      </c>
      <c r="E195" s="4">
        <f t="shared" si="13"/>
        <v>3515.4519999999998</v>
      </c>
      <c r="F195" s="4">
        <f>'landesw Umlage § 4_IST'!F195</f>
        <v>5892.0758308610384</v>
      </c>
      <c r="G195" s="4">
        <f t="shared" si="14"/>
        <v>2896.5541691389608</v>
      </c>
      <c r="H195" s="4">
        <f t="shared" si="15"/>
        <v>2896.5541691389608</v>
      </c>
      <c r="I195" s="42">
        <f t="shared" si="16"/>
        <v>0</v>
      </c>
      <c r="J195" s="4">
        <f t="shared" ref="J195:J258" si="18">IF(E195&lt;1,F195,0)</f>
        <v>0</v>
      </c>
      <c r="K195" s="4">
        <f t="shared" si="17"/>
        <v>0</v>
      </c>
    </row>
    <row r="196" spans="1:11" x14ac:dyDescent="0.25">
      <c r="A196" s="20">
        <v>62034</v>
      </c>
      <c r="B196" s="17" t="s">
        <v>198</v>
      </c>
      <c r="C196" s="17" t="s">
        <v>191</v>
      </c>
      <c r="D196" s="24">
        <v>34326.980000000003</v>
      </c>
      <c r="E196" s="4">
        <f t="shared" ref="E196:E259" si="19">D196*0.4</f>
        <v>13730.792000000001</v>
      </c>
      <c r="F196" s="4">
        <f>'landesw Umlage § 4_IST'!F196</f>
        <v>6298.4927176240171</v>
      </c>
      <c r="G196" s="4">
        <f t="shared" ref="G196:G259" si="20">IF(D196&gt;0,D196-F196,0)</f>
        <v>28028.487282375987</v>
      </c>
      <c r="H196" s="4">
        <f t="shared" ref="H196:H259" si="21">IF(G196&lt;0,0,G196)</f>
        <v>28028.487282375987</v>
      </c>
      <c r="I196" s="42">
        <f t="shared" ref="I196:I259" si="22">IF(G196&lt;0,G196,0)</f>
        <v>0</v>
      </c>
      <c r="J196" s="4">
        <f t="shared" si="18"/>
        <v>0</v>
      </c>
      <c r="K196" s="4">
        <f t="shared" ref="K196:K259" si="23">J196/12</f>
        <v>0</v>
      </c>
    </row>
    <row r="197" spans="1:11" x14ac:dyDescent="0.25">
      <c r="A197" s="20">
        <v>62036</v>
      </c>
      <c r="B197" s="17" t="s">
        <v>199</v>
      </c>
      <c r="C197" s="17" t="s">
        <v>191</v>
      </c>
      <c r="D197" s="24">
        <v>0</v>
      </c>
      <c r="E197" s="4">
        <f t="shared" si="19"/>
        <v>0</v>
      </c>
      <c r="F197" s="4">
        <f>'landesw Umlage § 4_IST'!F197</f>
        <v>6972.5034607858943</v>
      </c>
      <c r="G197" s="4">
        <f t="shared" si="20"/>
        <v>0</v>
      </c>
      <c r="H197" s="4">
        <f t="shared" si="21"/>
        <v>0</v>
      </c>
      <c r="I197" s="42">
        <f t="shared" si="22"/>
        <v>0</v>
      </c>
      <c r="J197" s="4">
        <f t="shared" si="18"/>
        <v>6972.5034607858943</v>
      </c>
      <c r="K197" s="4">
        <f t="shared" si="23"/>
        <v>581.04195506549115</v>
      </c>
    </row>
    <row r="198" spans="1:11" x14ac:dyDescent="0.25">
      <c r="A198" s="20">
        <v>62038</v>
      </c>
      <c r="B198" s="17" t="s">
        <v>200</v>
      </c>
      <c r="C198" s="17" t="s">
        <v>191</v>
      </c>
      <c r="D198" s="24">
        <v>30658.07</v>
      </c>
      <c r="E198" s="4">
        <f t="shared" si="19"/>
        <v>12263.228000000001</v>
      </c>
      <c r="F198" s="4">
        <f>'landesw Umlage § 4_IST'!F198</f>
        <v>49994.679460800522</v>
      </c>
      <c r="G198" s="4">
        <f t="shared" si="20"/>
        <v>-19336.609460800522</v>
      </c>
      <c r="H198" s="4">
        <f t="shared" si="21"/>
        <v>0</v>
      </c>
      <c r="I198" s="42">
        <f t="shared" si="22"/>
        <v>-19336.609460800522</v>
      </c>
      <c r="J198" s="4">
        <f t="shared" si="18"/>
        <v>0</v>
      </c>
      <c r="K198" s="4">
        <f t="shared" si="23"/>
        <v>0</v>
      </c>
    </row>
    <row r="199" spans="1:11" x14ac:dyDescent="0.25">
      <c r="A199" s="20">
        <v>62039</v>
      </c>
      <c r="B199" s="17" t="s">
        <v>201</v>
      </c>
      <c r="C199" s="17" t="s">
        <v>191</v>
      </c>
      <c r="D199" s="24">
        <v>14092.43</v>
      </c>
      <c r="E199" s="4">
        <f t="shared" si="19"/>
        <v>5636.9720000000007</v>
      </c>
      <c r="F199" s="4">
        <f>'landesw Umlage § 4_IST'!F199</f>
        <v>9379.6092569801585</v>
      </c>
      <c r="G199" s="4">
        <f t="shared" si="20"/>
        <v>4712.8207430198418</v>
      </c>
      <c r="H199" s="4">
        <f t="shared" si="21"/>
        <v>4712.8207430198418</v>
      </c>
      <c r="I199" s="42">
        <f t="shared" si="22"/>
        <v>0</v>
      </c>
      <c r="J199" s="4">
        <f t="shared" si="18"/>
        <v>0</v>
      </c>
      <c r="K199" s="4">
        <f t="shared" si="23"/>
        <v>0</v>
      </c>
    </row>
    <row r="200" spans="1:11" x14ac:dyDescent="0.25">
      <c r="A200" s="20">
        <v>62040</v>
      </c>
      <c r="B200" s="17" t="s">
        <v>202</v>
      </c>
      <c r="C200" s="17" t="s">
        <v>191</v>
      </c>
      <c r="D200" s="24">
        <v>513109.55000000005</v>
      </c>
      <c r="E200" s="4">
        <f t="shared" si="19"/>
        <v>205243.82000000004</v>
      </c>
      <c r="F200" s="4">
        <f>'landesw Umlage § 4_IST'!F200</f>
        <v>64122.466344732973</v>
      </c>
      <c r="G200" s="4">
        <f t="shared" si="20"/>
        <v>448987.08365526708</v>
      </c>
      <c r="H200" s="4">
        <f t="shared" si="21"/>
        <v>448987.08365526708</v>
      </c>
      <c r="I200" s="42">
        <f t="shared" si="22"/>
        <v>0</v>
      </c>
      <c r="J200" s="4">
        <f t="shared" si="18"/>
        <v>0</v>
      </c>
      <c r="K200" s="4">
        <f t="shared" si="23"/>
        <v>0</v>
      </c>
    </row>
    <row r="201" spans="1:11" x14ac:dyDescent="0.25">
      <c r="A201" s="20">
        <v>62041</v>
      </c>
      <c r="B201" s="17" t="s">
        <v>203</v>
      </c>
      <c r="C201" s="17" t="s">
        <v>191</v>
      </c>
      <c r="D201" s="24">
        <v>304812.94</v>
      </c>
      <c r="E201" s="4">
        <f t="shared" si="19"/>
        <v>121925.17600000001</v>
      </c>
      <c r="F201" s="4">
        <f>'landesw Umlage § 4_IST'!F201</f>
        <v>78946.918693410335</v>
      </c>
      <c r="G201" s="4">
        <f t="shared" si="20"/>
        <v>225866.02130658965</v>
      </c>
      <c r="H201" s="4">
        <f t="shared" si="21"/>
        <v>225866.02130658965</v>
      </c>
      <c r="I201" s="42">
        <f t="shared" si="22"/>
        <v>0</v>
      </c>
      <c r="J201" s="4">
        <f t="shared" si="18"/>
        <v>0</v>
      </c>
      <c r="K201" s="4">
        <f t="shared" si="23"/>
        <v>0</v>
      </c>
    </row>
    <row r="202" spans="1:11" x14ac:dyDescent="0.25">
      <c r="A202" s="20">
        <v>62042</v>
      </c>
      <c r="B202" s="17" t="s">
        <v>204</v>
      </c>
      <c r="C202" s="17" t="s">
        <v>191</v>
      </c>
      <c r="D202" s="24">
        <v>4652.33</v>
      </c>
      <c r="E202" s="4">
        <f t="shared" si="19"/>
        <v>1860.932</v>
      </c>
      <c r="F202" s="4">
        <f>'landesw Umlage § 4_IST'!F202</f>
        <v>21892.881228710452</v>
      </c>
      <c r="G202" s="4">
        <f t="shared" si="20"/>
        <v>-17240.55122871045</v>
      </c>
      <c r="H202" s="4">
        <f t="shared" si="21"/>
        <v>0</v>
      </c>
      <c r="I202" s="42">
        <f t="shared" si="22"/>
        <v>-17240.55122871045</v>
      </c>
      <c r="J202" s="4">
        <f t="shared" si="18"/>
        <v>0</v>
      </c>
      <c r="K202" s="4">
        <f t="shared" si="23"/>
        <v>0</v>
      </c>
    </row>
    <row r="203" spans="1:11" x14ac:dyDescent="0.25">
      <c r="A203" s="20">
        <v>62043</v>
      </c>
      <c r="B203" s="17" t="s">
        <v>205</v>
      </c>
      <c r="C203" s="17" t="s">
        <v>191</v>
      </c>
      <c r="D203" s="24">
        <v>68941.88</v>
      </c>
      <c r="E203" s="4">
        <f t="shared" si="19"/>
        <v>27576.752000000004</v>
      </c>
      <c r="F203" s="4">
        <f>'landesw Umlage § 4_IST'!F203</f>
        <v>18014.320076599273</v>
      </c>
      <c r="G203" s="4">
        <f t="shared" si="20"/>
        <v>50927.559923400731</v>
      </c>
      <c r="H203" s="4">
        <f t="shared" si="21"/>
        <v>50927.559923400731</v>
      </c>
      <c r="I203" s="42">
        <f t="shared" si="22"/>
        <v>0</v>
      </c>
      <c r="J203" s="4">
        <f t="shared" si="18"/>
        <v>0</v>
      </c>
      <c r="K203" s="4">
        <f t="shared" si="23"/>
        <v>0</v>
      </c>
    </row>
    <row r="204" spans="1:11" x14ac:dyDescent="0.25">
      <c r="A204" s="20">
        <v>62044</v>
      </c>
      <c r="B204" s="17" t="s">
        <v>206</v>
      </c>
      <c r="C204" s="17" t="s">
        <v>191</v>
      </c>
      <c r="D204" s="24">
        <v>9225.0499999999993</v>
      </c>
      <c r="E204" s="4">
        <f t="shared" si="19"/>
        <v>3690.02</v>
      </c>
      <c r="F204" s="4">
        <f>'landesw Umlage § 4_IST'!F204</f>
        <v>14013.476204584298</v>
      </c>
      <c r="G204" s="4">
        <f t="shared" si="20"/>
        <v>-4788.4262045842988</v>
      </c>
      <c r="H204" s="4">
        <f t="shared" si="21"/>
        <v>0</v>
      </c>
      <c r="I204" s="42">
        <f t="shared" si="22"/>
        <v>-4788.4262045842988</v>
      </c>
      <c r="J204" s="4">
        <f t="shared" si="18"/>
        <v>0</v>
      </c>
      <c r="K204" s="4">
        <f t="shared" si="23"/>
        <v>0</v>
      </c>
    </row>
    <row r="205" spans="1:11" x14ac:dyDescent="0.25">
      <c r="A205" s="20">
        <v>62045</v>
      </c>
      <c r="B205" s="17" t="s">
        <v>207</v>
      </c>
      <c r="C205" s="17" t="s">
        <v>191</v>
      </c>
      <c r="D205" s="24">
        <v>0</v>
      </c>
      <c r="E205" s="4">
        <f t="shared" si="19"/>
        <v>0</v>
      </c>
      <c r="F205" s="4">
        <f>'landesw Umlage § 4_IST'!F205</f>
        <v>9917.6985288962351</v>
      </c>
      <c r="G205" s="4">
        <f t="shared" si="20"/>
        <v>0</v>
      </c>
      <c r="H205" s="4">
        <f t="shared" si="21"/>
        <v>0</v>
      </c>
      <c r="I205" s="42">
        <f t="shared" si="22"/>
        <v>0</v>
      </c>
      <c r="J205" s="4">
        <f t="shared" si="18"/>
        <v>9917.6985288962351</v>
      </c>
      <c r="K205" s="4">
        <f t="shared" si="23"/>
        <v>826.47487740801955</v>
      </c>
    </row>
    <row r="206" spans="1:11" x14ac:dyDescent="0.25">
      <c r="A206" s="20">
        <v>62046</v>
      </c>
      <c r="B206" s="17" t="s">
        <v>208</v>
      </c>
      <c r="C206" s="17" t="s">
        <v>191</v>
      </c>
      <c r="D206" s="24">
        <v>6001.17</v>
      </c>
      <c r="E206" s="4">
        <f t="shared" si="19"/>
        <v>2400.4680000000003</v>
      </c>
      <c r="F206" s="4">
        <f>'landesw Umlage § 4_IST'!F206</f>
        <v>13707.736110401842</v>
      </c>
      <c r="G206" s="4">
        <f t="shared" si="20"/>
        <v>-7706.5661104018418</v>
      </c>
      <c r="H206" s="4">
        <f t="shared" si="21"/>
        <v>0</v>
      </c>
      <c r="I206" s="42">
        <f t="shared" si="22"/>
        <v>-7706.5661104018418</v>
      </c>
      <c r="J206" s="4">
        <f t="shared" si="18"/>
        <v>0</v>
      </c>
      <c r="K206" s="4">
        <f t="shared" si="23"/>
        <v>0</v>
      </c>
    </row>
    <row r="207" spans="1:11" x14ac:dyDescent="0.25">
      <c r="A207" s="20">
        <v>62047</v>
      </c>
      <c r="B207" s="17" t="s">
        <v>209</v>
      </c>
      <c r="C207" s="17" t="s">
        <v>191</v>
      </c>
      <c r="D207" s="24">
        <v>20885.509999999998</v>
      </c>
      <c r="E207" s="4">
        <f t="shared" si="19"/>
        <v>8354.2039999999997</v>
      </c>
      <c r="F207" s="4">
        <f>'landesw Umlage § 4_IST'!F207</f>
        <v>35071.357628542282</v>
      </c>
      <c r="G207" s="4">
        <f t="shared" si="20"/>
        <v>-14185.847628542284</v>
      </c>
      <c r="H207" s="4">
        <f t="shared" si="21"/>
        <v>0</v>
      </c>
      <c r="I207" s="42">
        <f t="shared" si="22"/>
        <v>-14185.847628542284</v>
      </c>
      <c r="J207" s="4">
        <f t="shared" si="18"/>
        <v>0</v>
      </c>
      <c r="K207" s="4">
        <f t="shared" si="23"/>
        <v>0</v>
      </c>
    </row>
    <row r="208" spans="1:11" x14ac:dyDescent="0.25">
      <c r="A208" s="20">
        <v>62048</v>
      </c>
      <c r="B208" s="17" t="s">
        <v>210</v>
      </c>
      <c r="C208" s="17" t="s">
        <v>191</v>
      </c>
      <c r="D208" s="24">
        <v>53572.619999999995</v>
      </c>
      <c r="E208" s="4">
        <f t="shared" si="19"/>
        <v>21429.047999999999</v>
      </c>
      <c r="F208" s="4">
        <f>'landesw Umlage § 4_IST'!F208</f>
        <v>25599.881801650859</v>
      </c>
      <c r="G208" s="4">
        <f t="shared" si="20"/>
        <v>27972.738198349136</v>
      </c>
      <c r="H208" s="4">
        <f t="shared" si="21"/>
        <v>27972.738198349136</v>
      </c>
      <c r="I208" s="42">
        <f t="shared" si="22"/>
        <v>0</v>
      </c>
      <c r="J208" s="4">
        <f t="shared" si="18"/>
        <v>0</v>
      </c>
      <c r="K208" s="4">
        <f t="shared" si="23"/>
        <v>0</v>
      </c>
    </row>
    <row r="209" spans="1:11" x14ac:dyDescent="0.25">
      <c r="A209" s="20">
        <v>62105</v>
      </c>
      <c r="B209" s="17" t="s">
        <v>211</v>
      </c>
      <c r="C209" s="17" t="s">
        <v>212</v>
      </c>
      <c r="D209" s="24">
        <v>29230.57</v>
      </c>
      <c r="E209" s="4">
        <f t="shared" si="19"/>
        <v>11692.228000000001</v>
      </c>
      <c r="F209" s="4">
        <f>'landesw Umlage § 4_IST'!F209</f>
        <v>9277.1613207192968</v>
      </c>
      <c r="G209" s="4">
        <f t="shared" si="20"/>
        <v>19953.408679280703</v>
      </c>
      <c r="H209" s="4">
        <f t="shared" si="21"/>
        <v>19953.408679280703</v>
      </c>
      <c r="I209" s="42">
        <f t="shared" si="22"/>
        <v>0</v>
      </c>
      <c r="J209" s="4">
        <f t="shared" si="18"/>
        <v>0</v>
      </c>
      <c r="K209" s="4">
        <f t="shared" si="23"/>
        <v>0</v>
      </c>
    </row>
    <row r="210" spans="1:11" x14ac:dyDescent="0.25">
      <c r="A210" s="20">
        <v>62115</v>
      </c>
      <c r="B210" s="17" t="s">
        <v>213</v>
      </c>
      <c r="C210" s="17" t="s">
        <v>212</v>
      </c>
      <c r="D210" s="24">
        <v>446965.91000000003</v>
      </c>
      <c r="E210" s="4">
        <f t="shared" si="19"/>
        <v>178786.36400000003</v>
      </c>
      <c r="F210" s="4">
        <f>'landesw Umlage § 4_IST'!F210</f>
        <v>29166.419743422681</v>
      </c>
      <c r="G210" s="4">
        <f t="shared" si="20"/>
        <v>417799.49025657738</v>
      </c>
      <c r="H210" s="4">
        <f t="shared" si="21"/>
        <v>417799.49025657738</v>
      </c>
      <c r="I210" s="42">
        <f t="shared" si="22"/>
        <v>0</v>
      </c>
      <c r="J210" s="4">
        <f t="shared" si="18"/>
        <v>0</v>
      </c>
      <c r="K210" s="4">
        <f t="shared" si="23"/>
        <v>0</v>
      </c>
    </row>
    <row r="211" spans="1:11" x14ac:dyDescent="0.25">
      <c r="A211" s="20">
        <v>62116</v>
      </c>
      <c r="B211" s="17" t="s">
        <v>214</v>
      </c>
      <c r="C211" s="17" t="s">
        <v>212</v>
      </c>
      <c r="D211" s="24">
        <v>119327.02074999998</v>
      </c>
      <c r="E211" s="4">
        <f t="shared" si="19"/>
        <v>47730.808299999997</v>
      </c>
      <c r="F211" s="4">
        <f>'landesw Umlage § 4_IST'!F211</f>
        <v>20247.279214114551</v>
      </c>
      <c r="G211" s="4">
        <f t="shared" si="20"/>
        <v>99079.741535885434</v>
      </c>
      <c r="H211" s="4">
        <f t="shared" si="21"/>
        <v>99079.741535885434</v>
      </c>
      <c r="I211" s="42">
        <f t="shared" si="22"/>
        <v>0</v>
      </c>
      <c r="J211" s="4">
        <f t="shared" si="18"/>
        <v>0</v>
      </c>
      <c r="K211" s="4">
        <f t="shared" si="23"/>
        <v>0</v>
      </c>
    </row>
    <row r="212" spans="1:11" x14ac:dyDescent="0.25">
      <c r="A212" s="20">
        <v>62125</v>
      </c>
      <c r="B212" s="17" t="s">
        <v>215</v>
      </c>
      <c r="C212" s="17" t="s">
        <v>212</v>
      </c>
      <c r="D212" s="24">
        <v>45280.13</v>
      </c>
      <c r="E212" s="4">
        <f t="shared" si="19"/>
        <v>18112.052</v>
      </c>
      <c r="F212" s="4">
        <f>'landesw Umlage § 4_IST'!F212</f>
        <v>11949.646316019558</v>
      </c>
      <c r="G212" s="4">
        <f t="shared" si="20"/>
        <v>33330.483683980441</v>
      </c>
      <c r="H212" s="4">
        <f t="shared" si="21"/>
        <v>33330.483683980441</v>
      </c>
      <c r="I212" s="42">
        <f t="shared" si="22"/>
        <v>0</v>
      </c>
      <c r="J212" s="4">
        <f t="shared" si="18"/>
        <v>0</v>
      </c>
      <c r="K212" s="4">
        <f t="shared" si="23"/>
        <v>0</v>
      </c>
    </row>
    <row r="213" spans="1:11" x14ac:dyDescent="0.25">
      <c r="A213" s="20">
        <v>62128</v>
      </c>
      <c r="B213" s="17" t="s">
        <v>216</v>
      </c>
      <c r="C213" s="17" t="s">
        <v>212</v>
      </c>
      <c r="D213" s="24">
        <v>16838.712</v>
      </c>
      <c r="E213" s="4">
        <f t="shared" si="19"/>
        <v>6735.4848000000002</v>
      </c>
      <c r="F213" s="4">
        <f>'landesw Umlage § 4_IST'!F213</f>
        <v>19396.353470720773</v>
      </c>
      <c r="G213" s="4">
        <f t="shared" si="20"/>
        <v>-2557.6414707207732</v>
      </c>
      <c r="H213" s="4">
        <f t="shared" si="21"/>
        <v>0</v>
      </c>
      <c r="I213" s="42">
        <f t="shared" si="22"/>
        <v>-2557.6414707207732</v>
      </c>
      <c r="J213" s="4">
        <f t="shared" si="18"/>
        <v>0</v>
      </c>
      <c r="K213" s="4">
        <f t="shared" si="23"/>
        <v>0</v>
      </c>
    </row>
    <row r="214" spans="1:11" x14ac:dyDescent="0.25">
      <c r="A214" s="20">
        <v>62131</v>
      </c>
      <c r="B214" s="17" t="s">
        <v>217</v>
      </c>
      <c r="C214" s="17" t="s">
        <v>212</v>
      </c>
      <c r="D214" s="24">
        <v>0</v>
      </c>
      <c r="E214" s="4">
        <f t="shared" si="19"/>
        <v>0</v>
      </c>
      <c r="F214" s="4">
        <f>'landesw Umlage § 4_IST'!F214</f>
        <v>13513.850922854772</v>
      </c>
      <c r="G214" s="4">
        <f t="shared" si="20"/>
        <v>0</v>
      </c>
      <c r="H214" s="4">
        <f t="shared" si="21"/>
        <v>0</v>
      </c>
      <c r="I214" s="42">
        <f t="shared" si="22"/>
        <v>0</v>
      </c>
      <c r="J214" s="4">
        <f t="shared" si="18"/>
        <v>13513.850922854772</v>
      </c>
      <c r="K214" s="4">
        <f t="shared" si="23"/>
        <v>1126.1542435712311</v>
      </c>
    </row>
    <row r="215" spans="1:11" x14ac:dyDescent="0.25">
      <c r="A215" s="20">
        <v>62132</v>
      </c>
      <c r="B215" s="17" t="s">
        <v>218</v>
      </c>
      <c r="C215" s="17" t="s">
        <v>212</v>
      </c>
      <c r="D215" s="24">
        <v>20525.02</v>
      </c>
      <c r="E215" s="4">
        <f t="shared" si="19"/>
        <v>8210.0079999999998</v>
      </c>
      <c r="F215" s="4">
        <f>'landesw Umlage § 4_IST'!F215</f>
        <v>8583.4963015225057</v>
      </c>
      <c r="G215" s="4">
        <f t="shared" si="20"/>
        <v>11941.523698477495</v>
      </c>
      <c r="H215" s="4">
        <f t="shared" si="21"/>
        <v>11941.523698477495</v>
      </c>
      <c r="I215" s="42">
        <f t="shared" si="22"/>
        <v>0</v>
      </c>
      <c r="J215" s="4">
        <f t="shared" si="18"/>
        <v>0</v>
      </c>
      <c r="K215" s="4">
        <f t="shared" si="23"/>
        <v>0</v>
      </c>
    </row>
    <row r="216" spans="1:11" x14ac:dyDescent="0.25">
      <c r="A216" s="20">
        <v>62135</v>
      </c>
      <c r="B216" s="17" t="s">
        <v>219</v>
      </c>
      <c r="C216" s="17" t="s">
        <v>212</v>
      </c>
      <c r="D216" s="24">
        <v>0</v>
      </c>
      <c r="E216" s="4">
        <f t="shared" si="19"/>
        <v>0</v>
      </c>
      <c r="F216" s="4">
        <f>'landesw Umlage § 4_IST'!F216</f>
        <v>7916.838801132104</v>
      </c>
      <c r="G216" s="4">
        <f t="shared" si="20"/>
        <v>0</v>
      </c>
      <c r="H216" s="4">
        <f t="shared" si="21"/>
        <v>0</v>
      </c>
      <c r="I216" s="42">
        <f t="shared" si="22"/>
        <v>0</v>
      </c>
      <c r="J216" s="4">
        <f t="shared" si="18"/>
        <v>7916.838801132104</v>
      </c>
      <c r="K216" s="4">
        <f t="shared" si="23"/>
        <v>659.7365667610087</v>
      </c>
    </row>
    <row r="217" spans="1:11" x14ac:dyDescent="0.25">
      <c r="A217" s="20">
        <v>62138</v>
      </c>
      <c r="B217" s="17" t="s">
        <v>220</v>
      </c>
      <c r="C217" s="17" t="s">
        <v>212</v>
      </c>
      <c r="D217" s="24">
        <v>7183.9800000000005</v>
      </c>
      <c r="E217" s="4">
        <f t="shared" si="19"/>
        <v>2873.5920000000006</v>
      </c>
      <c r="F217" s="4">
        <f>'landesw Umlage § 4_IST'!F217</f>
        <v>12693.902071333734</v>
      </c>
      <c r="G217" s="4">
        <f t="shared" si="20"/>
        <v>-5509.9220713337336</v>
      </c>
      <c r="H217" s="4">
        <f t="shared" si="21"/>
        <v>0</v>
      </c>
      <c r="I217" s="42">
        <f t="shared" si="22"/>
        <v>-5509.9220713337336</v>
      </c>
      <c r="J217" s="4">
        <f t="shared" si="18"/>
        <v>0</v>
      </c>
      <c r="K217" s="4">
        <f t="shared" si="23"/>
        <v>0</v>
      </c>
    </row>
    <row r="218" spans="1:11" x14ac:dyDescent="0.25">
      <c r="A218" s="20">
        <v>62139</v>
      </c>
      <c r="B218" s="17" t="s">
        <v>221</v>
      </c>
      <c r="C218" s="17" t="s">
        <v>212</v>
      </c>
      <c r="D218" s="24">
        <v>173602.61000000002</v>
      </c>
      <c r="E218" s="4">
        <f t="shared" si="19"/>
        <v>69441.044000000009</v>
      </c>
      <c r="F218" s="4">
        <f>'landesw Umlage § 4_IST'!F218</f>
        <v>104975.65299819269</v>
      </c>
      <c r="G218" s="4">
        <f t="shared" si="20"/>
        <v>68626.957001807328</v>
      </c>
      <c r="H218" s="4">
        <f t="shared" si="21"/>
        <v>68626.957001807328</v>
      </c>
      <c r="I218" s="42">
        <f t="shared" si="22"/>
        <v>0</v>
      </c>
      <c r="J218" s="4">
        <f t="shared" si="18"/>
        <v>0</v>
      </c>
      <c r="K218" s="4">
        <f t="shared" si="23"/>
        <v>0</v>
      </c>
    </row>
    <row r="219" spans="1:11" x14ac:dyDescent="0.25">
      <c r="A219" s="20">
        <v>62140</v>
      </c>
      <c r="B219" s="17" t="s">
        <v>222</v>
      </c>
      <c r="C219" s="17" t="s">
        <v>212</v>
      </c>
      <c r="D219" s="24">
        <v>683889.59</v>
      </c>
      <c r="E219" s="4">
        <f t="shared" si="19"/>
        <v>273555.83600000001</v>
      </c>
      <c r="F219" s="4">
        <f>'landesw Umlage § 4_IST'!F219</f>
        <v>188722.81697135069</v>
      </c>
      <c r="G219" s="4">
        <f t="shared" si="20"/>
        <v>495166.77302864927</v>
      </c>
      <c r="H219" s="4">
        <f t="shared" si="21"/>
        <v>495166.77302864927</v>
      </c>
      <c r="I219" s="42">
        <f t="shared" si="22"/>
        <v>0</v>
      </c>
      <c r="J219" s="4">
        <f t="shared" si="18"/>
        <v>0</v>
      </c>
      <c r="K219" s="4">
        <f t="shared" si="23"/>
        <v>0</v>
      </c>
    </row>
    <row r="220" spans="1:11" x14ac:dyDescent="0.25">
      <c r="A220" s="20">
        <v>62141</v>
      </c>
      <c r="B220" s="17" t="s">
        <v>223</v>
      </c>
      <c r="C220" s="17" t="s">
        <v>212</v>
      </c>
      <c r="D220" s="24">
        <v>157214.57700000002</v>
      </c>
      <c r="E220" s="4">
        <f t="shared" si="19"/>
        <v>62885.830800000011</v>
      </c>
      <c r="F220" s="4">
        <f>'landesw Umlage § 4_IST'!F220</f>
        <v>47588.146009692537</v>
      </c>
      <c r="G220" s="4">
        <f t="shared" si="20"/>
        <v>109626.43099030748</v>
      </c>
      <c r="H220" s="4">
        <f t="shared" si="21"/>
        <v>109626.43099030748</v>
      </c>
      <c r="I220" s="42">
        <f t="shared" si="22"/>
        <v>0</v>
      </c>
      <c r="J220" s="4">
        <f t="shared" si="18"/>
        <v>0</v>
      </c>
      <c r="K220" s="4">
        <f t="shared" si="23"/>
        <v>0</v>
      </c>
    </row>
    <row r="221" spans="1:11" x14ac:dyDescent="0.25">
      <c r="A221" s="20">
        <v>62142</v>
      </c>
      <c r="B221" s="17" t="s">
        <v>224</v>
      </c>
      <c r="C221" s="17" t="s">
        <v>212</v>
      </c>
      <c r="D221" s="24">
        <v>0</v>
      </c>
      <c r="E221" s="4">
        <f t="shared" si="19"/>
        <v>0</v>
      </c>
      <c r="F221" s="4">
        <f>'landesw Umlage § 4_IST'!F221</f>
        <v>22458.695823267619</v>
      </c>
      <c r="G221" s="4">
        <f t="shared" si="20"/>
        <v>0</v>
      </c>
      <c r="H221" s="4">
        <f t="shared" si="21"/>
        <v>0</v>
      </c>
      <c r="I221" s="42">
        <f t="shared" si="22"/>
        <v>0</v>
      </c>
      <c r="J221" s="4">
        <f t="shared" si="18"/>
        <v>22458.695823267619</v>
      </c>
      <c r="K221" s="4">
        <f t="shared" si="23"/>
        <v>1871.5579852723015</v>
      </c>
    </row>
    <row r="222" spans="1:11" x14ac:dyDescent="0.25">
      <c r="A222" s="20">
        <v>62143</v>
      </c>
      <c r="B222" s="17" t="s">
        <v>225</v>
      </c>
      <c r="C222" s="17" t="s">
        <v>212</v>
      </c>
      <c r="D222" s="24">
        <v>46859.317999999999</v>
      </c>
      <c r="E222" s="4">
        <f t="shared" si="19"/>
        <v>18743.727200000001</v>
      </c>
      <c r="F222" s="4">
        <f>'landesw Umlage § 4_IST'!F222</f>
        <v>50492.751667351658</v>
      </c>
      <c r="G222" s="4">
        <f t="shared" si="20"/>
        <v>-3633.4336673516591</v>
      </c>
      <c r="H222" s="4">
        <f t="shared" si="21"/>
        <v>0</v>
      </c>
      <c r="I222" s="42">
        <f t="shared" si="22"/>
        <v>-3633.4336673516591</v>
      </c>
      <c r="J222" s="4">
        <f t="shared" si="18"/>
        <v>0</v>
      </c>
      <c r="K222" s="4">
        <f t="shared" si="23"/>
        <v>0</v>
      </c>
    </row>
    <row r="223" spans="1:11" x14ac:dyDescent="0.25">
      <c r="A223" s="20">
        <v>62144</v>
      </c>
      <c r="B223" s="17" t="s">
        <v>226</v>
      </c>
      <c r="C223" s="17" t="s">
        <v>212</v>
      </c>
      <c r="D223" s="24">
        <v>9490.24</v>
      </c>
      <c r="E223" s="4">
        <f t="shared" si="19"/>
        <v>3796.096</v>
      </c>
      <c r="F223" s="4">
        <f>'landesw Umlage § 4_IST'!F223</f>
        <v>13191.293516587795</v>
      </c>
      <c r="G223" s="4">
        <f t="shared" si="20"/>
        <v>-3701.0535165877955</v>
      </c>
      <c r="H223" s="4">
        <f t="shared" si="21"/>
        <v>0</v>
      </c>
      <c r="I223" s="42">
        <f t="shared" si="22"/>
        <v>-3701.0535165877955</v>
      </c>
      <c r="J223" s="4">
        <f t="shared" si="18"/>
        <v>0</v>
      </c>
      <c r="K223" s="4">
        <f t="shared" si="23"/>
        <v>0</v>
      </c>
    </row>
    <row r="224" spans="1:11" x14ac:dyDescent="0.25">
      <c r="A224" s="20">
        <v>62145</v>
      </c>
      <c r="B224" s="17" t="s">
        <v>227</v>
      </c>
      <c r="C224" s="17" t="s">
        <v>212</v>
      </c>
      <c r="D224" s="24">
        <v>49656.87</v>
      </c>
      <c r="E224" s="4">
        <f t="shared" si="19"/>
        <v>19862.748000000003</v>
      </c>
      <c r="F224" s="4">
        <f>'landesw Umlage § 4_IST'!F224</f>
        <v>38513.325702984555</v>
      </c>
      <c r="G224" s="4">
        <f t="shared" si="20"/>
        <v>11143.544297015447</v>
      </c>
      <c r="H224" s="4">
        <f t="shared" si="21"/>
        <v>11143.544297015447</v>
      </c>
      <c r="I224" s="42">
        <f t="shared" si="22"/>
        <v>0</v>
      </c>
      <c r="J224" s="4">
        <f t="shared" si="18"/>
        <v>0</v>
      </c>
      <c r="K224" s="4">
        <f t="shared" si="23"/>
        <v>0</v>
      </c>
    </row>
    <row r="225" spans="1:11" x14ac:dyDescent="0.25">
      <c r="A225" s="20">
        <v>62146</v>
      </c>
      <c r="B225" s="17" t="s">
        <v>228</v>
      </c>
      <c r="C225" s="17" t="s">
        <v>212</v>
      </c>
      <c r="D225" s="24">
        <v>40905.410000000003</v>
      </c>
      <c r="E225" s="4">
        <f t="shared" si="19"/>
        <v>16362.164000000002</v>
      </c>
      <c r="F225" s="4">
        <f>'landesw Umlage § 4_IST'!F225</f>
        <v>14328.127521164559</v>
      </c>
      <c r="G225" s="4">
        <f t="shared" si="20"/>
        <v>26577.282478835445</v>
      </c>
      <c r="H225" s="4">
        <f t="shared" si="21"/>
        <v>26577.282478835445</v>
      </c>
      <c r="I225" s="42">
        <f t="shared" si="22"/>
        <v>0</v>
      </c>
      <c r="J225" s="4">
        <f t="shared" si="18"/>
        <v>0</v>
      </c>
      <c r="K225" s="4">
        <f t="shared" si="23"/>
        <v>0</v>
      </c>
    </row>
    <row r="226" spans="1:11" x14ac:dyDescent="0.25">
      <c r="A226" s="20">
        <v>62147</v>
      </c>
      <c r="B226" s="17" t="s">
        <v>229</v>
      </c>
      <c r="C226" s="17" t="s">
        <v>212</v>
      </c>
      <c r="D226" s="24">
        <v>18335.165000000001</v>
      </c>
      <c r="E226" s="4">
        <f t="shared" si="19"/>
        <v>7334.0660000000007</v>
      </c>
      <c r="F226" s="4">
        <f>'landesw Umlage § 4_IST'!F226</f>
        <v>12426.746544984542</v>
      </c>
      <c r="G226" s="4">
        <f t="shared" si="20"/>
        <v>5908.4184550154587</v>
      </c>
      <c r="H226" s="4">
        <f t="shared" si="21"/>
        <v>5908.4184550154587</v>
      </c>
      <c r="I226" s="42">
        <f t="shared" si="22"/>
        <v>0</v>
      </c>
      <c r="J226" s="4">
        <f t="shared" si="18"/>
        <v>0</v>
      </c>
      <c r="K226" s="4">
        <f t="shared" si="23"/>
        <v>0</v>
      </c>
    </row>
    <row r="227" spans="1:11" x14ac:dyDescent="0.25">
      <c r="A227" s="20">
        <v>62148</v>
      </c>
      <c r="B227" s="17" t="s">
        <v>230</v>
      </c>
      <c r="C227" s="17" t="s">
        <v>212</v>
      </c>
      <c r="D227" s="24">
        <v>48273.89</v>
      </c>
      <c r="E227" s="4">
        <f t="shared" si="19"/>
        <v>19309.556</v>
      </c>
      <c r="F227" s="4">
        <f>'landesw Umlage § 4_IST'!F227</f>
        <v>9228.3200769389423</v>
      </c>
      <c r="G227" s="4">
        <f t="shared" si="20"/>
        <v>39045.569923061055</v>
      </c>
      <c r="H227" s="4">
        <f t="shared" si="21"/>
        <v>39045.569923061055</v>
      </c>
      <c r="I227" s="42">
        <f t="shared" si="22"/>
        <v>0</v>
      </c>
      <c r="J227" s="4">
        <f t="shared" si="18"/>
        <v>0</v>
      </c>
      <c r="K227" s="4">
        <f t="shared" si="23"/>
        <v>0</v>
      </c>
    </row>
    <row r="228" spans="1:11" x14ac:dyDescent="0.25">
      <c r="A228" s="20">
        <v>62202</v>
      </c>
      <c r="B228" s="17" t="s">
        <v>231</v>
      </c>
      <c r="C228" s="17" t="s">
        <v>232</v>
      </c>
      <c r="D228" s="24">
        <v>9232.5</v>
      </c>
      <c r="E228" s="4">
        <f t="shared" si="19"/>
        <v>3693</v>
      </c>
      <c r="F228" s="4">
        <f>'landesw Umlage § 4_IST'!F228</f>
        <v>10912.601040085621</v>
      </c>
      <c r="G228" s="4">
        <f t="shared" si="20"/>
        <v>-1680.1010400856212</v>
      </c>
      <c r="H228" s="4">
        <f t="shared" si="21"/>
        <v>0</v>
      </c>
      <c r="I228" s="42">
        <f t="shared" si="22"/>
        <v>-1680.1010400856212</v>
      </c>
      <c r="J228" s="4">
        <f t="shared" si="18"/>
        <v>0</v>
      </c>
      <c r="K228" s="4">
        <f t="shared" si="23"/>
        <v>0</v>
      </c>
    </row>
    <row r="229" spans="1:11" x14ac:dyDescent="0.25">
      <c r="A229" s="20">
        <v>62205</v>
      </c>
      <c r="B229" s="17" t="s">
        <v>233</v>
      </c>
      <c r="C229" s="17" t="s">
        <v>232</v>
      </c>
      <c r="D229" s="24">
        <v>8871.73</v>
      </c>
      <c r="E229" s="4">
        <f t="shared" si="19"/>
        <v>3548.692</v>
      </c>
      <c r="F229" s="4">
        <f>'landesw Umlage § 4_IST'!F229</f>
        <v>10495.823367509294</v>
      </c>
      <c r="G229" s="4">
        <f t="shared" si="20"/>
        <v>-1624.0933675092947</v>
      </c>
      <c r="H229" s="4">
        <f t="shared" si="21"/>
        <v>0</v>
      </c>
      <c r="I229" s="42">
        <f t="shared" si="22"/>
        <v>-1624.0933675092947</v>
      </c>
      <c r="J229" s="4">
        <f t="shared" si="18"/>
        <v>0</v>
      </c>
      <c r="K229" s="4">
        <f t="shared" si="23"/>
        <v>0</v>
      </c>
    </row>
    <row r="230" spans="1:11" x14ac:dyDescent="0.25">
      <c r="A230" s="20">
        <v>62206</v>
      </c>
      <c r="B230" s="17" t="s">
        <v>234</v>
      </c>
      <c r="C230" s="17" t="s">
        <v>232</v>
      </c>
      <c r="D230" s="24">
        <v>0</v>
      </c>
      <c r="E230" s="4">
        <f t="shared" si="19"/>
        <v>0</v>
      </c>
      <c r="F230" s="4">
        <f>'landesw Umlage § 4_IST'!F230</f>
        <v>5761.5430719383321</v>
      </c>
      <c r="G230" s="4">
        <f t="shared" si="20"/>
        <v>0</v>
      </c>
      <c r="H230" s="4">
        <f t="shared" si="21"/>
        <v>0</v>
      </c>
      <c r="I230" s="42">
        <f t="shared" si="22"/>
        <v>0</v>
      </c>
      <c r="J230" s="4">
        <f t="shared" si="18"/>
        <v>5761.5430719383321</v>
      </c>
      <c r="K230" s="4">
        <f t="shared" si="23"/>
        <v>480.12858932819432</v>
      </c>
    </row>
    <row r="231" spans="1:11" x14ac:dyDescent="0.25">
      <c r="A231" s="20">
        <v>62209</v>
      </c>
      <c r="B231" s="17" t="s">
        <v>235</v>
      </c>
      <c r="C231" s="17" t="s">
        <v>232</v>
      </c>
      <c r="D231" s="24">
        <v>0</v>
      </c>
      <c r="E231" s="4">
        <f t="shared" si="19"/>
        <v>0</v>
      </c>
      <c r="F231" s="4">
        <f>'landesw Umlage § 4_IST'!F231</f>
        <v>6654.0670667355498</v>
      </c>
      <c r="G231" s="4">
        <f t="shared" si="20"/>
        <v>0</v>
      </c>
      <c r="H231" s="4">
        <f t="shared" si="21"/>
        <v>0</v>
      </c>
      <c r="I231" s="42">
        <f t="shared" si="22"/>
        <v>0</v>
      </c>
      <c r="J231" s="4">
        <f t="shared" si="18"/>
        <v>6654.0670667355498</v>
      </c>
      <c r="K231" s="4">
        <f t="shared" si="23"/>
        <v>554.50558889462911</v>
      </c>
    </row>
    <row r="232" spans="1:11" x14ac:dyDescent="0.25">
      <c r="A232" s="20">
        <v>62211</v>
      </c>
      <c r="B232" s="17" t="s">
        <v>236</v>
      </c>
      <c r="C232" s="17" t="s">
        <v>232</v>
      </c>
      <c r="D232" s="24">
        <v>96358.670000000013</v>
      </c>
      <c r="E232" s="4">
        <f t="shared" si="19"/>
        <v>38543.468000000008</v>
      </c>
      <c r="F232" s="4">
        <f>'landesw Umlage § 4_IST'!F232</f>
        <v>13061.789256282589</v>
      </c>
      <c r="G232" s="4">
        <f t="shared" si="20"/>
        <v>83296.880743717426</v>
      </c>
      <c r="H232" s="4">
        <f t="shared" si="21"/>
        <v>83296.880743717426</v>
      </c>
      <c r="I232" s="42">
        <f t="shared" si="22"/>
        <v>0</v>
      </c>
      <c r="J232" s="4">
        <f t="shared" si="18"/>
        <v>0</v>
      </c>
      <c r="K232" s="4">
        <f t="shared" si="23"/>
        <v>0</v>
      </c>
    </row>
    <row r="233" spans="1:11" x14ac:dyDescent="0.25">
      <c r="A233" s="20">
        <v>62214</v>
      </c>
      <c r="B233" s="17" t="s">
        <v>237</v>
      </c>
      <c r="C233" s="17" t="s">
        <v>232</v>
      </c>
      <c r="D233" s="24">
        <v>0</v>
      </c>
      <c r="E233" s="4">
        <f t="shared" si="19"/>
        <v>0</v>
      </c>
      <c r="F233" s="4">
        <f>'landesw Umlage § 4_IST'!F233</f>
        <v>10655.671367421315</v>
      </c>
      <c r="G233" s="4">
        <f t="shared" si="20"/>
        <v>0</v>
      </c>
      <c r="H233" s="4">
        <f t="shared" si="21"/>
        <v>0</v>
      </c>
      <c r="I233" s="42">
        <f t="shared" si="22"/>
        <v>0</v>
      </c>
      <c r="J233" s="4">
        <f t="shared" si="18"/>
        <v>10655.671367421315</v>
      </c>
      <c r="K233" s="4">
        <f t="shared" si="23"/>
        <v>887.97261395177622</v>
      </c>
    </row>
    <row r="234" spans="1:11" x14ac:dyDescent="0.25">
      <c r="A234" s="20">
        <v>62216</v>
      </c>
      <c r="B234" s="17" t="s">
        <v>238</v>
      </c>
      <c r="C234" s="17" t="s">
        <v>232</v>
      </c>
      <c r="D234" s="24">
        <v>19543.73</v>
      </c>
      <c r="E234" s="4">
        <f t="shared" si="19"/>
        <v>7817.4920000000002</v>
      </c>
      <c r="F234" s="4">
        <f>'landesw Umlage § 4_IST'!F234</f>
        <v>6401.2295777036888</v>
      </c>
      <c r="G234" s="4">
        <f t="shared" si="20"/>
        <v>13142.500422296311</v>
      </c>
      <c r="H234" s="4">
        <f t="shared" si="21"/>
        <v>13142.500422296311</v>
      </c>
      <c r="I234" s="42">
        <f t="shared" si="22"/>
        <v>0</v>
      </c>
      <c r="J234" s="4">
        <f t="shared" si="18"/>
        <v>0</v>
      </c>
      <c r="K234" s="4">
        <f t="shared" si="23"/>
        <v>0</v>
      </c>
    </row>
    <row r="235" spans="1:11" x14ac:dyDescent="0.25">
      <c r="A235" s="20">
        <v>62219</v>
      </c>
      <c r="B235" s="17" t="s">
        <v>239</v>
      </c>
      <c r="C235" s="17" t="s">
        <v>232</v>
      </c>
      <c r="D235" s="24">
        <v>330101.46999999997</v>
      </c>
      <c r="E235" s="4">
        <f t="shared" si="19"/>
        <v>132040.58799999999</v>
      </c>
      <c r="F235" s="4">
        <f>'landesw Umlage § 4_IST'!F235</f>
        <v>49675.378009856846</v>
      </c>
      <c r="G235" s="4">
        <f t="shared" si="20"/>
        <v>280426.09199014312</v>
      </c>
      <c r="H235" s="4">
        <f t="shared" si="21"/>
        <v>280426.09199014312</v>
      </c>
      <c r="I235" s="42">
        <f t="shared" si="22"/>
        <v>0</v>
      </c>
      <c r="J235" s="4">
        <f t="shared" si="18"/>
        <v>0</v>
      </c>
      <c r="K235" s="4">
        <f t="shared" si="23"/>
        <v>0</v>
      </c>
    </row>
    <row r="236" spans="1:11" x14ac:dyDescent="0.25">
      <c r="A236" s="20">
        <v>62220</v>
      </c>
      <c r="B236" s="17" t="s">
        <v>240</v>
      </c>
      <c r="C236" s="17" t="s">
        <v>232</v>
      </c>
      <c r="D236" s="24">
        <v>16230.68</v>
      </c>
      <c r="E236" s="4">
        <f t="shared" si="19"/>
        <v>6492.2720000000008</v>
      </c>
      <c r="F236" s="4">
        <f>'landesw Umlage § 4_IST'!F236</f>
        <v>13038.288138632503</v>
      </c>
      <c r="G236" s="4">
        <f t="shared" si="20"/>
        <v>3192.3918613674978</v>
      </c>
      <c r="H236" s="4">
        <f t="shared" si="21"/>
        <v>3192.3918613674978</v>
      </c>
      <c r="I236" s="42">
        <f t="shared" si="22"/>
        <v>0</v>
      </c>
      <c r="J236" s="4">
        <f t="shared" si="18"/>
        <v>0</v>
      </c>
      <c r="K236" s="4">
        <f t="shared" si="23"/>
        <v>0</v>
      </c>
    </row>
    <row r="237" spans="1:11" x14ac:dyDescent="0.25">
      <c r="A237" s="20">
        <v>62226</v>
      </c>
      <c r="B237" s="17" t="s">
        <v>241</v>
      </c>
      <c r="C237" s="17" t="s">
        <v>232</v>
      </c>
      <c r="D237" s="24">
        <v>34831.56</v>
      </c>
      <c r="E237" s="4">
        <f t="shared" si="19"/>
        <v>13932.624</v>
      </c>
      <c r="F237" s="4">
        <f>'landesw Umlage § 4_IST'!F237</f>
        <v>10992.474839229062</v>
      </c>
      <c r="G237" s="4">
        <f t="shared" si="20"/>
        <v>23839.085160770934</v>
      </c>
      <c r="H237" s="4">
        <f t="shared" si="21"/>
        <v>23839.085160770934</v>
      </c>
      <c r="I237" s="42">
        <f t="shared" si="22"/>
        <v>0</v>
      </c>
      <c r="J237" s="4">
        <f t="shared" si="18"/>
        <v>0</v>
      </c>
      <c r="K237" s="4">
        <f t="shared" si="23"/>
        <v>0</v>
      </c>
    </row>
    <row r="238" spans="1:11" x14ac:dyDescent="0.25">
      <c r="A238" s="20">
        <v>62232</v>
      </c>
      <c r="B238" s="17" t="s">
        <v>242</v>
      </c>
      <c r="C238" s="17" t="s">
        <v>232</v>
      </c>
      <c r="D238" s="24">
        <v>9877.9699999999993</v>
      </c>
      <c r="E238" s="4">
        <f t="shared" si="19"/>
        <v>3951.1880000000001</v>
      </c>
      <c r="F238" s="4">
        <f>'landesw Umlage § 4_IST'!F238</f>
        <v>7199.787181150753</v>
      </c>
      <c r="G238" s="4">
        <f t="shared" si="20"/>
        <v>2678.1828188492464</v>
      </c>
      <c r="H238" s="4">
        <f t="shared" si="21"/>
        <v>2678.1828188492464</v>
      </c>
      <c r="I238" s="42">
        <f t="shared" si="22"/>
        <v>0</v>
      </c>
      <c r="J238" s="4">
        <f t="shared" si="18"/>
        <v>0</v>
      </c>
      <c r="K238" s="4">
        <f t="shared" si="23"/>
        <v>0</v>
      </c>
    </row>
    <row r="239" spans="1:11" x14ac:dyDescent="0.25">
      <c r="A239" s="20">
        <v>62233</v>
      </c>
      <c r="B239" s="17" t="s">
        <v>243</v>
      </c>
      <c r="C239" s="17" t="s">
        <v>232</v>
      </c>
      <c r="D239" s="24">
        <v>31930.67</v>
      </c>
      <c r="E239" s="4">
        <f t="shared" si="19"/>
        <v>12772.268</v>
      </c>
      <c r="F239" s="4">
        <f>'landesw Umlage § 4_IST'!F239</f>
        <v>17627.270376236178</v>
      </c>
      <c r="G239" s="4">
        <f t="shared" si="20"/>
        <v>14303.39962376382</v>
      </c>
      <c r="H239" s="4">
        <f t="shared" si="21"/>
        <v>14303.39962376382</v>
      </c>
      <c r="I239" s="42">
        <f t="shared" si="22"/>
        <v>0</v>
      </c>
      <c r="J239" s="4">
        <f t="shared" si="18"/>
        <v>0</v>
      </c>
      <c r="K239" s="4">
        <f t="shared" si="23"/>
        <v>0</v>
      </c>
    </row>
    <row r="240" spans="1:11" x14ac:dyDescent="0.25">
      <c r="A240" s="20">
        <v>62235</v>
      </c>
      <c r="B240" s="17" t="s">
        <v>244</v>
      </c>
      <c r="C240" s="17" t="s">
        <v>232</v>
      </c>
      <c r="D240" s="24">
        <v>0</v>
      </c>
      <c r="E240" s="4">
        <f t="shared" si="19"/>
        <v>0</v>
      </c>
      <c r="F240" s="4">
        <f>'landesw Umlage § 4_IST'!F240</f>
        <v>10284.055645711054</v>
      </c>
      <c r="G240" s="4">
        <f t="shared" si="20"/>
        <v>0</v>
      </c>
      <c r="H240" s="4">
        <f t="shared" si="21"/>
        <v>0</v>
      </c>
      <c r="I240" s="42">
        <f t="shared" si="22"/>
        <v>0</v>
      </c>
      <c r="J240" s="4">
        <f t="shared" si="18"/>
        <v>10284.055645711054</v>
      </c>
      <c r="K240" s="4">
        <f t="shared" si="23"/>
        <v>857.00463714258785</v>
      </c>
    </row>
    <row r="241" spans="1:11" x14ac:dyDescent="0.25">
      <c r="A241" s="20">
        <v>62242</v>
      </c>
      <c r="B241" s="17" t="s">
        <v>245</v>
      </c>
      <c r="C241" s="17" t="s">
        <v>232</v>
      </c>
      <c r="D241" s="24">
        <v>0</v>
      </c>
      <c r="E241" s="4">
        <f t="shared" si="19"/>
        <v>0</v>
      </c>
      <c r="F241" s="4">
        <f>'landesw Umlage § 4_IST'!F241</f>
        <v>5234.7187188181533</v>
      </c>
      <c r="G241" s="4">
        <f t="shared" si="20"/>
        <v>0</v>
      </c>
      <c r="H241" s="4">
        <f t="shared" si="21"/>
        <v>0</v>
      </c>
      <c r="I241" s="42">
        <f t="shared" si="22"/>
        <v>0</v>
      </c>
      <c r="J241" s="4">
        <f t="shared" si="18"/>
        <v>5234.7187188181533</v>
      </c>
      <c r="K241" s="4">
        <f t="shared" si="23"/>
        <v>436.22655990151276</v>
      </c>
    </row>
    <row r="242" spans="1:11" x14ac:dyDescent="0.25">
      <c r="A242" s="20">
        <v>62244</v>
      </c>
      <c r="B242" s="17" t="s">
        <v>246</v>
      </c>
      <c r="C242" s="17" t="s">
        <v>232</v>
      </c>
      <c r="D242" s="24">
        <v>47014.080000000002</v>
      </c>
      <c r="E242" s="4">
        <f t="shared" si="19"/>
        <v>18805.632000000001</v>
      </c>
      <c r="F242" s="4">
        <f>'landesw Umlage § 4_IST'!F242</f>
        <v>14672.409438723505</v>
      </c>
      <c r="G242" s="4">
        <f t="shared" si="20"/>
        <v>32341.670561276496</v>
      </c>
      <c r="H242" s="4">
        <f t="shared" si="21"/>
        <v>32341.670561276496</v>
      </c>
      <c r="I242" s="42">
        <f t="shared" si="22"/>
        <v>0</v>
      </c>
      <c r="J242" s="4">
        <f t="shared" si="18"/>
        <v>0</v>
      </c>
      <c r="K242" s="4">
        <f t="shared" si="23"/>
        <v>0</v>
      </c>
    </row>
    <row r="243" spans="1:11" x14ac:dyDescent="0.25">
      <c r="A243" s="20">
        <v>62245</v>
      </c>
      <c r="B243" s="17" t="s">
        <v>247</v>
      </c>
      <c r="C243" s="17" t="s">
        <v>232</v>
      </c>
      <c r="D243" s="24">
        <v>8548.61</v>
      </c>
      <c r="E243" s="4">
        <f t="shared" si="19"/>
        <v>3419.4440000000004</v>
      </c>
      <c r="F243" s="4">
        <f>'landesw Umlage § 4_IST'!F243</f>
        <v>7015.8617710198787</v>
      </c>
      <c r="G243" s="4">
        <f t="shared" si="20"/>
        <v>1532.7482289801219</v>
      </c>
      <c r="H243" s="4">
        <f t="shared" si="21"/>
        <v>1532.7482289801219</v>
      </c>
      <c r="I243" s="42">
        <f t="shared" si="22"/>
        <v>0</v>
      </c>
      <c r="J243" s="4">
        <f t="shared" si="18"/>
        <v>0</v>
      </c>
      <c r="K243" s="4">
        <f t="shared" si="23"/>
        <v>0</v>
      </c>
    </row>
    <row r="244" spans="1:11" x14ac:dyDescent="0.25">
      <c r="A244" s="20">
        <v>62247</v>
      </c>
      <c r="B244" s="17" t="s">
        <v>248</v>
      </c>
      <c r="C244" s="17" t="s">
        <v>232</v>
      </c>
      <c r="D244" s="24">
        <v>29923.83</v>
      </c>
      <c r="E244" s="4">
        <f t="shared" si="19"/>
        <v>11969.532000000001</v>
      </c>
      <c r="F244" s="4">
        <f>'landesw Umlage § 4_IST'!F244</f>
        <v>6670.9256080815449</v>
      </c>
      <c r="G244" s="4">
        <f t="shared" si="20"/>
        <v>23252.904391918455</v>
      </c>
      <c r="H244" s="4">
        <f t="shared" si="21"/>
        <v>23252.904391918455</v>
      </c>
      <c r="I244" s="42">
        <f t="shared" si="22"/>
        <v>0</v>
      </c>
      <c r="J244" s="4">
        <f t="shared" si="18"/>
        <v>0</v>
      </c>
      <c r="K244" s="4">
        <f t="shared" si="23"/>
        <v>0</v>
      </c>
    </row>
    <row r="245" spans="1:11" x14ac:dyDescent="0.25">
      <c r="A245" s="20">
        <v>62252</v>
      </c>
      <c r="B245" s="17" t="s">
        <v>249</v>
      </c>
      <c r="C245" s="17" t="s">
        <v>232</v>
      </c>
      <c r="D245" s="24">
        <v>4375.8500000000004</v>
      </c>
      <c r="E245" s="4">
        <f t="shared" si="19"/>
        <v>1750.3400000000001</v>
      </c>
      <c r="F245" s="4">
        <f>'landesw Umlage § 4_IST'!F245</f>
        <v>6896.7851644888469</v>
      </c>
      <c r="G245" s="4">
        <f t="shared" si="20"/>
        <v>-2520.9351644888466</v>
      </c>
      <c r="H245" s="4">
        <f t="shared" si="21"/>
        <v>0</v>
      </c>
      <c r="I245" s="42">
        <f t="shared" si="22"/>
        <v>-2520.9351644888466</v>
      </c>
      <c r="J245" s="4">
        <f t="shared" si="18"/>
        <v>0</v>
      </c>
      <c r="K245" s="4">
        <f t="shared" si="23"/>
        <v>0</v>
      </c>
    </row>
    <row r="246" spans="1:11" x14ac:dyDescent="0.25">
      <c r="A246" s="20">
        <v>62256</v>
      </c>
      <c r="B246" s="17" t="s">
        <v>250</v>
      </c>
      <c r="C246" s="17" t="s">
        <v>232</v>
      </c>
      <c r="D246" s="24">
        <v>8784.1899999999987</v>
      </c>
      <c r="E246" s="4">
        <f t="shared" si="19"/>
        <v>3513.6759999999995</v>
      </c>
      <c r="F246" s="4">
        <f>'landesw Umlage § 4_IST'!F246</f>
        <v>11909.75788276053</v>
      </c>
      <c r="G246" s="4">
        <f t="shared" si="20"/>
        <v>-3125.5678827605316</v>
      </c>
      <c r="H246" s="4">
        <f t="shared" si="21"/>
        <v>0</v>
      </c>
      <c r="I246" s="42">
        <f t="shared" si="22"/>
        <v>-3125.5678827605316</v>
      </c>
      <c r="J246" s="4">
        <f t="shared" si="18"/>
        <v>0</v>
      </c>
      <c r="K246" s="4">
        <f t="shared" si="23"/>
        <v>0</v>
      </c>
    </row>
    <row r="247" spans="1:11" x14ac:dyDescent="0.25">
      <c r="A247" s="20">
        <v>62262</v>
      </c>
      <c r="B247" s="17" t="s">
        <v>251</v>
      </c>
      <c r="C247" s="17" t="s">
        <v>232</v>
      </c>
      <c r="D247" s="24">
        <v>10496.5</v>
      </c>
      <c r="E247" s="4">
        <f t="shared" si="19"/>
        <v>4198.6000000000004</v>
      </c>
      <c r="F247" s="4">
        <f>'landesw Umlage § 4_IST'!F247</f>
        <v>7199.3096155175908</v>
      </c>
      <c r="G247" s="4">
        <f t="shared" si="20"/>
        <v>3297.1903844824092</v>
      </c>
      <c r="H247" s="4">
        <f t="shared" si="21"/>
        <v>3297.1903844824092</v>
      </c>
      <c r="I247" s="42">
        <f t="shared" si="22"/>
        <v>0</v>
      </c>
      <c r="J247" s="4">
        <f t="shared" si="18"/>
        <v>0</v>
      </c>
      <c r="K247" s="4">
        <f t="shared" si="23"/>
        <v>0</v>
      </c>
    </row>
    <row r="248" spans="1:11" x14ac:dyDescent="0.25">
      <c r="A248" s="20">
        <v>62264</v>
      </c>
      <c r="B248" s="17" t="s">
        <v>252</v>
      </c>
      <c r="C248" s="17" t="s">
        <v>232</v>
      </c>
      <c r="D248" s="24">
        <v>136682.21</v>
      </c>
      <c r="E248" s="4">
        <f t="shared" si="19"/>
        <v>54672.883999999998</v>
      </c>
      <c r="F248" s="4">
        <f>'landesw Umlage § 4_IST'!F248</f>
        <v>23636.270678078086</v>
      </c>
      <c r="G248" s="4">
        <f t="shared" si="20"/>
        <v>113045.93932192191</v>
      </c>
      <c r="H248" s="4">
        <f t="shared" si="21"/>
        <v>113045.93932192191</v>
      </c>
      <c r="I248" s="42">
        <f t="shared" si="22"/>
        <v>0</v>
      </c>
      <c r="J248" s="4">
        <f t="shared" si="18"/>
        <v>0</v>
      </c>
      <c r="K248" s="4">
        <f t="shared" si="23"/>
        <v>0</v>
      </c>
    </row>
    <row r="249" spans="1:11" x14ac:dyDescent="0.25">
      <c r="A249" s="20">
        <v>62265</v>
      </c>
      <c r="B249" s="17" t="s">
        <v>253</v>
      </c>
      <c r="C249" s="17" t="s">
        <v>232</v>
      </c>
      <c r="D249" s="24">
        <v>0</v>
      </c>
      <c r="E249" s="4">
        <f t="shared" si="19"/>
        <v>0</v>
      </c>
      <c r="F249" s="4">
        <f>'landesw Umlage § 4_IST'!F249</f>
        <v>9830.4673401310356</v>
      </c>
      <c r="G249" s="4">
        <f t="shared" si="20"/>
        <v>0</v>
      </c>
      <c r="H249" s="4">
        <f t="shared" si="21"/>
        <v>0</v>
      </c>
      <c r="I249" s="42">
        <f t="shared" si="22"/>
        <v>0</v>
      </c>
      <c r="J249" s="4">
        <f t="shared" si="18"/>
        <v>9830.4673401310356</v>
      </c>
      <c r="K249" s="4">
        <f t="shared" si="23"/>
        <v>819.20561167758626</v>
      </c>
    </row>
    <row r="250" spans="1:11" x14ac:dyDescent="0.25">
      <c r="A250" s="20">
        <v>62266</v>
      </c>
      <c r="B250" s="17" t="s">
        <v>254</v>
      </c>
      <c r="C250" s="17" t="s">
        <v>232</v>
      </c>
      <c r="D250" s="24">
        <v>23239.64</v>
      </c>
      <c r="E250" s="4">
        <f t="shared" si="19"/>
        <v>9295.8559999999998</v>
      </c>
      <c r="F250" s="4">
        <f>'landesw Umlage § 4_IST'!F250</f>
        <v>12614.685308718912</v>
      </c>
      <c r="G250" s="4">
        <f t="shared" si="20"/>
        <v>10624.954691281087</v>
      </c>
      <c r="H250" s="4">
        <f t="shared" si="21"/>
        <v>10624.954691281087</v>
      </c>
      <c r="I250" s="42">
        <f t="shared" si="22"/>
        <v>0</v>
      </c>
      <c r="J250" s="4">
        <f t="shared" si="18"/>
        <v>0</v>
      </c>
      <c r="K250" s="4">
        <f t="shared" si="23"/>
        <v>0</v>
      </c>
    </row>
    <row r="251" spans="1:11" x14ac:dyDescent="0.25">
      <c r="A251" s="20">
        <v>62267</v>
      </c>
      <c r="B251" s="17" t="s">
        <v>255</v>
      </c>
      <c r="C251" s="17" t="s">
        <v>232</v>
      </c>
      <c r="D251" s="24">
        <v>63136</v>
      </c>
      <c r="E251" s="4">
        <f t="shared" si="19"/>
        <v>25254.400000000001</v>
      </c>
      <c r="F251" s="4">
        <f>'landesw Umlage § 4_IST'!F251</f>
        <v>57311.21782243855</v>
      </c>
      <c r="G251" s="4">
        <f t="shared" si="20"/>
        <v>5824.7821775614502</v>
      </c>
      <c r="H251" s="4">
        <f t="shared" si="21"/>
        <v>5824.7821775614502</v>
      </c>
      <c r="I251" s="42">
        <f t="shared" si="22"/>
        <v>0</v>
      </c>
      <c r="J251" s="4">
        <f t="shared" si="18"/>
        <v>0</v>
      </c>
      <c r="K251" s="4">
        <f t="shared" si="23"/>
        <v>0</v>
      </c>
    </row>
    <row r="252" spans="1:11" x14ac:dyDescent="0.25">
      <c r="A252" s="20">
        <v>62268</v>
      </c>
      <c r="B252" s="17" t="s">
        <v>256</v>
      </c>
      <c r="C252" s="17" t="s">
        <v>232</v>
      </c>
      <c r="D252" s="24">
        <v>29925.64</v>
      </c>
      <c r="E252" s="4">
        <f t="shared" si="19"/>
        <v>11970.256000000001</v>
      </c>
      <c r="F252" s="4">
        <f>'landesw Umlage § 4_IST'!F252</f>
        <v>17455.050886479454</v>
      </c>
      <c r="G252" s="4">
        <f t="shared" si="20"/>
        <v>12470.589113520546</v>
      </c>
      <c r="H252" s="4">
        <f t="shared" si="21"/>
        <v>12470.589113520546</v>
      </c>
      <c r="I252" s="42">
        <f t="shared" si="22"/>
        <v>0</v>
      </c>
      <c r="J252" s="4">
        <f t="shared" si="18"/>
        <v>0</v>
      </c>
      <c r="K252" s="4">
        <f t="shared" si="23"/>
        <v>0</v>
      </c>
    </row>
    <row r="253" spans="1:11" x14ac:dyDescent="0.25">
      <c r="A253" s="20">
        <v>62269</v>
      </c>
      <c r="B253" s="17" t="s">
        <v>257</v>
      </c>
      <c r="C253" s="17" t="s">
        <v>232</v>
      </c>
      <c r="D253" s="24">
        <v>0</v>
      </c>
      <c r="E253" s="4">
        <f t="shared" si="19"/>
        <v>0</v>
      </c>
      <c r="F253" s="4">
        <f>'landesw Umlage § 4_IST'!F253</f>
        <v>14225.637279056091</v>
      </c>
      <c r="G253" s="4">
        <f t="shared" si="20"/>
        <v>0</v>
      </c>
      <c r="H253" s="4">
        <f t="shared" si="21"/>
        <v>0</v>
      </c>
      <c r="I253" s="42">
        <f t="shared" si="22"/>
        <v>0</v>
      </c>
      <c r="J253" s="4">
        <f t="shared" si="18"/>
        <v>14225.637279056091</v>
      </c>
      <c r="K253" s="4">
        <f t="shared" si="23"/>
        <v>1185.4697732546742</v>
      </c>
    </row>
    <row r="254" spans="1:11" x14ac:dyDescent="0.25">
      <c r="A254" s="20">
        <v>62270</v>
      </c>
      <c r="B254" s="17" t="s">
        <v>258</v>
      </c>
      <c r="C254" s="17" t="s">
        <v>232</v>
      </c>
      <c r="D254" s="24">
        <v>0</v>
      </c>
      <c r="E254" s="4">
        <f t="shared" si="19"/>
        <v>0</v>
      </c>
      <c r="F254" s="4">
        <f>'landesw Umlage § 4_IST'!F254</f>
        <v>13712.56507768375</v>
      </c>
      <c r="G254" s="4">
        <f t="shared" si="20"/>
        <v>0</v>
      </c>
      <c r="H254" s="4">
        <f t="shared" si="21"/>
        <v>0</v>
      </c>
      <c r="I254" s="42">
        <f t="shared" si="22"/>
        <v>0</v>
      </c>
      <c r="J254" s="4">
        <f t="shared" si="18"/>
        <v>13712.56507768375</v>
      </c>
      <c r="K254" s="4">
        <f t="shared" si="23"/>
        <v>1142.7137564736458</v>
      </c>
    </row>
    <row r="255" spans="1:11" x14ac:dyDescent="0.25">
      <c r="A255" s="20">
        <v>62271</v>
      </c>
      <c r="B255" s="17" t="s">
        <v>259</v>
      </c>
      <c r="C255" s="17" t="s">
        <v>232</v>
      </c>
      <c r="D255" s="24">
        <v>23213.829999999998</v>
      </c>
      <c r="E255" s="4">
        <f t="shared" si="19"/>
        <v>9285.5319999999992</v>
      </c>
      <c r="F255" s="4">
        <f>'landesw Umlage § 4_IST'!F255</f>
        <v>28723.167581795675</v>
      </c>
      <c r="G255" s="4">
        <f t="shared" si="20"/>
        <v>-5509.3375817956767</v>
      </c>
      <c r="H255" s="4">
        <f t="shared" si="21"/>
        <v>0</v>
      </c>
      <c r="I255" s="42">
        <f t="shared" si="22"/>
        <v>-5509.3375817956767</v>
      </c>
      <c r="J255" s="4">
        <f t="shared" si="18"/>
        <v>0</v>
      </c>
      <c r="K255" s="4">
        <f t="shared" si="23"/>
        <v>0</v>
      </c>
    </row>
    <row r="256" spans="1:11" x14ac:dyDescent="0.25">
      <c r="A256" s="20">
        <v>62272</v>
      </c>
      <c r="B256" s="17" t="s">
        <v>260</v>
      </c>
      <c r="C256" s="17" t="s">
        <v>232</v>
      </c>
      <c r="D256" s="24">
        <v>97076.53</v>
      </c>
      <c r="E256" s="4">
        <f t="shared" si="19"/>
        <v>38830.612000000001</v>
      </c>
      <c r="F256" s="4">
        <f>'landesw Umlage § 4_IST'!F256</f>
        <v>16222.173875525817</v>
      </c>
      <c r="G256" s="4">
        <f t="shared" si="20"/>
        <v>80854.356124474187</v>
      </c>
      <c r="H256" s="4">
        <f t="shared" si="21"/>
        <v>80854.356124474187</v>
      </c>
      <c r="I256" s="42">
        <f t="shared" si="22"/>
        <v>0</v>
      </c>
      <c r="J256" s="4">
        <f t="shared" si="18"/>
        <v>0</v>
      </c>
      <c r="K256" s="4">
        <f t="shared" si="23"/>
        <v>0</v>
      </c>
    </row>
    <row r="257" spans="1:11" x14ac:dyDescent="0.25">
      <c r="A257" s="20">
        <v>62273</v>
      </c>
      <c r="B257" s="17" t="s">
        <v>261</v>
      </c>
      <c r="C257" s="17" t="s">
        <v>232</v>
      </c>
      <c r="D257" s="24">
        <v>19974.55</v>
      </c>
      <c r="E257" s="4">
        <f t="shared" si="19"/>
        <v>7989.82</v>
      </c>
      <c r="F257" s="4">
        <f>'landesw Umlage § 4_IST'!F257</f>
        <v>11671.183724521103</v>
      </c>
      <c r="G257" s="4">
        <f t="shared" si="20"/>
        <v>8303.3662754788966</v>
      </c>
      <c r="H257" s="4">
        <f t="shared" si="21"/>
        <v>8303.3662754788966</v>
      </c>
      <c r="I257" s="42">
        <f t="shared" si="22"/>
        <v>0</v>
      </c>
      <c r="J257" s="4">
        <f t="shared" si="18"/>
        <v>0</v>
      </c>
      <c r="K257" s="4">
        <f t="shared" si="23"/>
        <v>0</v>
      </c>
    </row>
    <row r="258" spans="1:11" x14ac:dyDescent="0.25">
      <c r="A258" s="20">
        <v>62274</v>
      </c>
      <c r="B258" s="17" t="s">
        <v>262</v>
      </c>
      <c r="C258" s="17" t="s">
        <v>232</v>
      </c>
      <c r="D258" s="24">
        <v>41521.870000000003</v>
      </c>
      <c r="E258" s="4">
        <f t="shared" si="19"/>
        <v>16608.748000000003</v>
      </c>
      <c r="F258" s="4">
        <f>'landesw Umlage § 4_IST'!F258</f>
        <v>7410.3259599432567</v>
      </c>
      <c r="G258" s="4">
        <f t="shared" si="20"/>
        <v>34111.544040056746</v>
      </c>
      <c r="H258" s="4">
        <f t="shared" si="21"/>
        <v>34111.544040056746</v>
      </c>
      <c r="I258" s="42">
        <f t="shared" si="22"/>
        <v>0</v>
      </c>
      <c r="J258" s="4">
        <f t="shared" si="18"/>
        <v>0</v>
      </c>
      <c r="K258" s="4">
        <f t="shared" si="23"/>
        <v>0</v>
      </c>
    </row>
    <row r="259" spans="1:11" x14ac:dyDescent="0.25">
      <c r="A259" s="20">
        <v>62275</v>
      </c>
      <c r="B259" s="17" t="s">
        <v>263</v>
      </c>
      <c r="C259" s="17" t="s">
        <v>232</v>
      </c>
      <c r="D259" s="24">
        <v>83850.289999999994</v>
      </c>
      <c r="E259" s="4">
        <f t="shared" si="19"/>
        <v>33540.116000000002</v>
      </c>
      <c r="F259" s="4">
        <f>'landesw Umlage § 4_IST'!F259</f>
        <v>31684.614754271566</v>
      </c>
      <c r="G259" s="4">
        <f t="shared" si="20"/>
        <v>52165.675245728431</v>
      </c>
      <c r="H259" s="4">
        <f t="shared" si="21"/>
        <v>52165.675245728431</v>
      </c>
      <c r="I259" s="42">
        <f t="shared" si="22"/>
        <v>0</v>
      </c>
      <c r="J259" s="4">
        <f t="shared" ref="J259:J288" si="24">IF(E259&lt;1,F259,0)</f>
        <v>0</v>
      </c>
      <c r="K259" s="4">
        <f t="shared" si="23"/>
        <v>0</v>
      </c>
    </row>
    <row r="260" spans="1:11" x14ac:dyDescent="0.25">
      <c r="A260" s="20">
        <v>62276</v>
      </c>
      <c r="B260" s="17" t="s">
        <v>264</v>
      </c>
      <c r="C260" s="17" t="s">
        <v>232</v>
      </c>
      <c r="D260" s="24">
        <v>8025.35</v>
      </c>
      <c r="E260" s="4">
        <f t="shared" ref="E260:E288" si="25">D260*0.4</f>
        <v>3210.1400000000003</v>
      </c>
      <c r="F260" s="4">
        <f>'landesw Umlage § 4_IST'!F260</f>
        <v>6903.4338414476861</v>
      </c>
      <c r="G260" s="4">
        <f t="shared" ref="G260:G288" si="26">IF(D260&gt;0,D260-F260,0)</f>
        <v>1121.9161585523143</v>
      </c>
      <c r="H260" s="4">
        <f t="shared" ref="H260:H288" si="27">IF(G260&lt;0,0,G260)</f>
        <v>1121.9161585523143</v>
      </c>
      <c r="I260" s="42">
        <f t="shared" ref="I260:I288" si="28">IF(G260&lt;0,G260,0)</f>
        <v>0</v>
      </c>
      <c r="J260" s="4">
        <f t="shared" si="24"/>
        <v>0</v>
      </c>
      <c r="K260" s="4">
        <f t="shared" ref="K260:K288" si="29">J260/12</f>
        <v>0</v>
      </c>
    </row>
    <row r="261" spans="1:11" x14ac:dyDescent="0.25">
      <c r="A261" s="20">
        <v>62277</v>
      </c>
      <c r="B261" s="17" t="s">
        <v>265</v>
      </c>
      <c r="C261" s="17" t="s">
        <v>232</v>
      </c>
      <c r="D261" s="24">
        <v>17466.48</v>
      </c>
      <c r="E261" s="4">
        <f t="shared" si="25"/>
        <v>6986.5920000000006</v>
      </c>
      <c r="F261" s="4">
        <f>'landesw Umlage § 4_IST'!F261</f>
        <v>14926.432448453803</v>
      </c>
      <c r="G261" s="4">
        <f t="shared" si="26"/>
        <v>2540.0475515461967</v>
      </c>
      <c r="H261" s="4">
        <f t="shared" si="27"/>
        <v>2540.0475515461967</v>
      </c>
      <c r="I261" s="42">
        <f t="shared" si="28"/>
        <v>0</v>
      </c>
      <c r="J261" s="4">
        <f t="shared" si="24"/>
        <v>0</v>
      </c>
      <c r="K261" s="4">
        <f t="shared" si="29"/>
        <v>0</v>
      </c>
    </row>
    <row r="262" spans="1:11" x14ac:dyDescent="0.25">
      <c r="A262" s="20">
        <v>62278</v>
      </c>
      <c r="B262" s="17" t="s">
        <v>266</v>
      </c>
      <c r="C262" s="17" t="s">
        <v>232</v>
      </c>
      <c r="D262" s="24">
        <v>63255.97</v>
      </c>
      <c r="E262" s="4">
        <f t="shared" si="25"/>
        <v>25302.388000000003</v>
      </c>
      <c r="F262" s="4">
        <f>'landesw Umlage § 4_IST'!F262</f>
        <v>23749.808727445961</v>
      </c>
      <c r="G262" s="4">
        <f t="shared" si="26"/>
        <v>39506.16127255404</v>
      </c>
      <c r="H262" s="4">
        <f t="shared" si="27"/>
        <v>39506.16127255404</v>
      </c>
      <c r="I262" s="42">
        <f t="shared" si="28"/>
        <v>0</v>
      </c>
      <c r="J262" s="4">
        <f t="shared" si="24"/>
        <v>0</v>
      </c>
      <c r="K262" s="4">
        <f t="shared" si="29"/>
        <v>0</v>
      </c>
    </row>
    <row r="263" spans="1:11" x14ac:dyDescent="0.25">
      <c r="A263" s="20">
        <v>62279</v>
      </c>
      <c r="B263" s="17" t="s">
        <v>267</v>
      </c>
      <c r="C263" s="17" t="s">
        <v>232</v>
      </c>
      <c r="D263" s="24">
        <v>55418.81</v>
      </c>
      <c r="E263" s="4">
        <f t="shared" si="25"/>
        <v>22167.524000000001</v>
      </c>
      <c r="F263" s="4">
        <f>'landesw Umlage § 4_IST'!F263</f>
        <v>7536.5254596872128</v>
      </c>
      <c r="G263" s="4">
        <f t="shared" si="26"/>
        <v>47882.284540312787</v>
      </c>
      <c r="H263" s="4">
        <f t="shared" si="27"/>
        <v>47882.284540312787</v>
      </c>
      <c r="I263" s="42">
        <f t="shared" si="28"/>
        <v>0</v>
      </c>
      <c r="J263" s="4">
        <f t="shared" si="24"/>
        <v>0</v>
      </c>
      <c r="K263" s="4">
        <f t="shared" si="29"/>
        <v>0</v>
      </c>
    </row>
    <row r="264" spans="1:11" x14ac:dyDescent="0.25">
      <c r="A264" s="20">
        <v>62311</v>
      </c>
      <c r="B264" s="17" t="s">
        <v>268</v>
      </c>
      <c r="C264" s="17" t="s">
        <v>269</v>
      </c>
      <c r="D264" s="24">
        <v>7712.87</v>
      </c>
      <c r="E264" s="4">
        <f t="shared" si="25"/>
        <v>3085.1480000000001</v>
      </c>
      <c r="F264" s="4">
        <f>'landesw Umlage § 4_IST'!F264</f>
        <v>7086.3015256412737</v>
      </c>
      <c r="G264" s="4">
        <f t="shared" si="26"/>
        <v>626.56847435872623</v>
      </c>
      <c r="H264" s="4">
        <f t="shared" si="27"/>
        <v>626.56847435872623</v>
      </c>
      <c r="I264" s="42">
        <f t="shared" si="28"/>
        <v>0</v>
      </c>
      <c r="J264" s="4">
        <f t="shared" si="24"/>
        <v>0</v>
      </c>
      <c r="K264" s="4">
        <f t="shared" si="29"/>
        <v>0</v>
      </c>
    </row>
    <row r="265" spans="1:11" x14ac:dyDescent="0.25">
      <c r="A265" s="20">
        <v>62314</v>
      </c>
      <c r="B265" s="17" t="s">
        <v>270</v>
      </c>
      <c r="C265" s="17" t="s">
        <v>269</v>
      </c>
      <c r="D265" s="24">
        <v>0</v>
      </c>
      <c r="E265" s="4">
        <f t="shared" si="25"/>
        <v>0</v>
      </c>
      <c r="F265" s="4">
        <f>'landesw Umlage § 4_IST'!F265</f>
        <v>6258.80245596028</v>
      </c>
      <c r="G265" s="4">
        <f t="shared" si="26"/>
        <v>0</v>
      </c>
      <c r="H265" s="4">
        <f t="shared" si="27"/>
        <v>0</v>
      </c>
      <c r="I265" s="42">
        <f t="shared" si="28"/>
        <v>0</v>
      </c>
      <c r="J265" s="4">
        <f t="shared" si="24"/>
        <v>6258.80245596028</v>
      </c>
      <c r="K265" s="4">
        <f t="shared" si="29"/>
        <v>521.56687133002333</v>
      </c>
    </row>
    <row r="266" spans="1:11" x14ac:dyDescent="0.25">
      <c r="A266" s="20">
        <v>62326</v>
      </c>
      <c r="B266" s="17" t="s">
        <v>271</v>
      </c>
      <c r="C266" s="17" t="s">
        <v>269</v>
      </c>
      <c r="D266" s="24">
        <v>30306.476999999999</v>
      </c>
      <c r="E266" s="4">
        <f t="shared" si="25"/>
        <v>12122.5908</v>
      </c>
      <c r="F266" s="4">
        <f>'landesw Umlage § 4_IST'!F266</f>
        <v>9210.1077085959732</v>
      </c>
      <c r="G266" s="4">
        <f t="shared" si="26"/>
        <v>21096.369291404026</v>
      </c>
      <c r="H266" s="4">
        <f t="shared" si="27"/>
        <v>21096.369291404026</v>
      </c>
      <c r="I266" s="42">
        <f t="shared" si="28"/>
        <v>0</v>
      </c>
      <c r="J266" s="4">
        <f t="shared" si="24"/>
        <v>0</v>
      </c>
      <c r="K266" s="4">
        <f t="shared" si="29"/>
        <v>0</v>
      </c>
    </row>
    <row r="267" spans="1:11" x14ac:dyDescent="0.25">
      <c r="A267" s="20">
        <v>62330</v>
      </c>
      <c r="B267" s="17" t="s">
        <v>272</v>
      </c>
      <c r="C267" s="17" t="s">
        <v>269</v>
      </c>
      <c r="D267" s="24">
        <v>3509.66</v>
      </c>
      <c r="E267" s="4">
        <f t="shared" si="25"/>
        <v>1403.864</v>
      </c>
      <c r="F267" s="4">
        <f>'landesw Umlage § 4_IST'!F267</f>
        <v>8374.6517503122886</v>
      </c>
      <c r="G267" s="4">
        <f t="shared" si="26"/>
        <v>-4864.9917503122888</v>
      </c>
      <c r="H267" s="4">
        <f t="shared" si="27"/>
        <v>0</v>
      </c>
      <c r="I267" s="42">
        <f t="shared" si="28"/>
        <v>-4864.9917503122888</v>
      </c>
      <c r="J267" s="4">
        <f t="shared" si="24"/>
        <v>0</v>
      </c>
      <c r="K267" s="4">
        <f t="shared" si="29"/>
        <v>0</v>
      </c>
    </row>
    <row r="268" spans="1:11" x14ac:dyDescent="0.25">
      <c r="A268" s="20">
        <v>62332</v>
      </c>
      <c r="B268" s="17" t="s">
        <v>273</v>
      </c>
      <c r="C268" s="17" t="s">
        <v>269</v>
      </c>
      <c r="D268" s="24">
        <v>5740</v>
      </c>
      <c r="E268" s="4">
        <f t="shared" si="25"/>
        <v>2296</v>
      </c>
      <c r="F268" s="4">
        <f>'landesw Umlage § 4_IST'!F268</f>
        <v>7989.3284554947422</v>
      </c>
      <c r="G268" s="4">
        <f t="shared" si="26"/>
        <v>-2249.3284554947422</v>
      </c>
      <c r="H268" s="4">
        <f t="shared" si="27"/>
        <v>0</v>
      </c>
      <c r="I268" s="42">
        <f t="shared" si="28"/>
        <v>-2249.3284554947422</v>
      </c>
      <c r="J268" s="4">
        <f t="shared" si="24"/>
        <v>0</v>
      </c>
      <c r="K268" s="4">
        <f t="shared" si="29"/>
        <v>0</v>
      </c>
    </row>
    <row r="269" spans="1:11" x14ac:dyDescent="0.25">
      <c r="A269" s="20">
        <v>62335</v>
      </c>
      <c r="B269" s="17" t="s">
        <v>274</v>
      </c>
      <c r="C269" s="17" t="s">
        <v>269</v>
      </c>
      <c r="D269" s="24">
        <v>10033.8182</v>
      </c>
      <c r="E269" s="4">
        <f t="shared" si="25"/>
        <v>4013.5272800000002</v>
      </c>
      <c r="F269" s="4">
        <f>'landesw Umlage § 4_IST'!F269</f>
        <v>6662.2108427159328</v>
      </c>
      <c r="G269" s="4">
        <f t="shared" si="26"/>
        <v>3371.6073572840669</v>
      </c>
      <c r="H269" s="4">
        <f t="shared" si="27"/>
        <v>3371.6073572840669</v>
      </c>
      <c r="I269" s="42">
        <f t="shared" si="28"/>
        <v>0</v>
      </c>
      <c r="J269" s="4">
        <f t="shared" si="24"/>
        <v>0</v>
      </c>
      <c r="K269" s="4">
        <f t="shared" si="29"/>
        <v>0</v>
      </c>
    </row>
    <row r="270" spans="1:11" x14ac:dyDescent="0.25">
      <c r="A270" s="20">
        <v>62343</v>
      </c>
      <c r="B270" s="17" t="s">
        <v>275</v>
      </c>
      <c r="C270" s="17" t="s">
        <v>269</v>
      </c>
      <c r="D270" s="24">
        <v>8165.08</v>
      </c>
      <c r="E270" s="4">
        <f t="shared" si="25"/>
        <v>3266.0320000000002</v>
      </c>
      <c r="F270" s="4">
        <f>'landesw Umlage § 4_IST'!F270</f>
        <v>8127.8283106516064</v>
      </c>
      <c r="G270" s="4">
        <f t="shared" si="26"/>
        <v>37.251689348393484</v>
      </c>
      <c r="H270" s="4">
        <f t="shared" si="27"/>
        <v>37.251689348393484</v>
      </c>
      <c r="I270" s="42">
        <f t="shared" si="28"/>
        <v>0</v>
      </c>
      <c r="J270" s="4">
        <f t="shared" si="24"/>
        <v>0</v>
      </c>
      <c r="K270" s="4">
        <f t="shared" si="29"/>
        <v>0</v>
      </c>
    </row>
    <row r="271" spans="1:11" x14ac:dyDescent="0.25">
      <c r="A271" s="20">
        <v>62368</v>
      </c>
      <c r="B271" s="17" t="s">
        <v>276</v>
      </c>
      <c r="C271" s="17" t="s">
        <v>269</v>
      </c>
      <c r="D271" s="24">
        <v>0</v>
      </c>
      <c r="E271" s="4">
        <f t="shared" si="25"/>
        <v>0</v>
      </c>
      <c r="F271" s="4">
        <f>'landesw Umlage § 4_IST'!F271</f>
        <v>6265.9607967684187</v>
      </c>
      <c r="G271" s="4">
        <f t="shared" si="26"/>
        <v>0</v>
      </c>
      <c r="H271" s="4">
        <f t="shared" si="27"/>
        <v>0</v>
      </c>
      <c r="I271" s="42">
        <f t="shared" si="28"/>
        <v>0</v>
      </c>
      <c r="J271" s="4">
        <f t="shared" si="24"/>
        <v>6265.9607967684187</v>
      </c>
      <c r="K271" s="4">
        <f t="shared" si="29"/>
        <v>522.1633997307016</v>
      </c>
    </row>
    <row r="272" spans="1:11" x14ac:dyDescent="0.25">
      <c r="A272" s="20">
        <v>62372</v>
      </c>
      <c r="B272" s="17" t="s">
        <v>277</v>
      </c>
      <c r="C272" s="17" t="s">
        <v>269</v>
      </c>
      <c r="D272" s="24">
        <v>0</v>
      </c>
      <c r="E272" s="4">
        <f t="shared" si="25"/>
        <v>0</v>
      </c>
      <c r="F272" s="4">
        <f>'landesw Umlage § 4_IST'!F272</f>
        <v>6128.1208889100817</v>
      </c>
      <c r="G272" s="4">
        <f t="shared" si="26"/>
        <v>0</v>
      </c>
      <c r="H272" s="4">
        <f t="shared" si="27"/>
        <v>0</v>
      </c>
      <c r="I272" s="42">
        <f t="shared" si="28"/>
        <v>0</v>
      </c>
      <c r="J272" s="4">
        <f t="shared" si="24"/>
        <v>6128.1208889100817</v>
      </c>
      <c r="K272" s="4">
        <f t="shared" si="29"/>
        <v>510.67674074250681</v>
      </c>
    </row>
    <row r="273" spans="1:11" x14ac:dyDescent="0.25">
      <c r="A273" s="20">
        <v>62375</v>
      </c>
      <c r="B273" s="17" t="s">
        <v>278</v>
      </c>
      <c r="C273" s="17" t="s">
        <v>269</v>
      </c>
      <c r="D273" s="24">
        <v>63874.262500000004</v>
      </c>
      <c r="E273" s="4">
        <f t="shared" si="25"/>
        <v>25549.705000000002</v>
      </c>
      <c r="F273" s="4">
        <f>'landesw Umlage § 4_IST'!F273</f>
        <v>32607.434520782412</v>
      </c>
      <c r="G273" s="4">
        <f t="shared" si="26"/>
        <v>31266.827979217593</v>
      </c>
      <c r="H273" s="4">
        <f t="shared" si="27"/>
        <v>31266.827979217593</v>
      </c>
      <c r="I273" s="42">
        <f t="shared" si="28"/>
        <v>0</v>
      </c>
      <c r="J273" s="4">
        <f t="shared" si="24"/>
        <v>0</v>
      </c>
      <c r="K273" s="4">
        <f t="shared" si="29"/>
        <v>0</v>
      </c>
    </row>
    <row r="274" spans="1:11" x14ac:dyDescent="0.25">
      <c r="A274" s="20">
        <v>62376</v>
      </c>
      <c r="B274" s="17" t="s">
        <v>279</v>
      </c>
      <c r="C274" s="17" t="s">
        <v>269</v>
      </c>
      <c r="D274" s="24">
        <v>142213.66310999999</v>
      </c>
      <c r="E274" s="4">
        <f t="shared" si="25"/>
        <v>56885.465243999999</v>
      </c>
      <c r="F274" s="4">
        <f>'landesw Umlage § 4_IST'!F274</f>
        <v>23893.005568399738</v>
      </c>
      <c r="G274" s="4">
        <f t="shared" si="26"/>
        <v>118320.65754160026</v>
      </c>
      <c r="H274" s="4">
        <f t="shared" si="27"/>
        <v>118320.65754160026</v>
      </c>
      <c r="I274" s="42">
        <f t="shared" si="28"/>
        <v>0</v>
      </c>
      <c r="J274" s="4">
        <f t="shared" si="24"/>
        <v>0</v>
      </c>
      <c r="K274" s="4">
        <f t="shared" si="29"/>
        <v>0</v>
      </c>
    </row>
    <row r="275" spans="1:11" x14ac:dyDescent="0.25">
      <c r="A275" s="20">
        <v>62377</v>
      </c>
      <c r="B275" s="17" t="s">
        <v>280</v>
      </c>
      <c r="C275" s="17" t="s">
        <v>269</v>
      </c>
      <c r="D275" s="24">
        <v>53737.49</v>
      </c>
      <c r="E275" s="4">
        <f t="shared" si="25"/>
        <v>21494.995999999999</v>
      </c>
      <c r="F275" s="4">
        <f>'landesw Umlage § 4_IST'!F275</f>
        <v>10683.703437362721</v>
      </c>
      <c r="G275" s="4">
        <f t="shared" si="26"/>
        <v>43053.78656263728</v>
      </c>
      <c r="H275" s="4">
        <f t="shared" si="27"/>
        <v>43053.78656263728</v>
      </c>
      <c r="I275" s="42">
        <f t="shared" si="28"/>
        <v>0</v>
      </c>
      <c r="J275" s="4">
        <f t="shared" si="24"/>
        <v>0</v>
      </c>
      <c r="K275" s="4">
        <f t="shared" si="29"/>
        <v>0</v>
      </c>
    </row>
    <row r="276" spans="1:11" x14ac:dyDescent="0.25">
      <c r="A276" s="20">
        <v>62378</v>
      </c>
      <c r="B276" s="17" t="s">
        <v>281</v>
      </c>
      <c r="C276" s="17" t="s">
        <v>269</v>
      </c>
      <c r="D276" s="24">
        <v>60854.64</v>
      </c>
      <c r="E276" s="14">
        <f t="shared" si="25"/>
        <v>24341.856</v>
      </c>
      <c r="F276" s="4">
        <f>'landesw Umlage § 4_IST'!F276</f>
        <v>39405.397491733042</v>
      </c>
      <c r="G276" s="4">
        <f t="shared" si="26"/>
        <v>21449.242508266958</v>
      </c>
      <c r="H276" s="4">
        <f t="shared" si="27"/>
        <v>21449.242508266958</v>
      </c>
      <c r="I276" s="42">
        <f t="shared" si="28"/>
        <v>0</v>
      </c>
      <c r="J276" s="4">
        <f t="shared" si="24"/>
        <v>0</v>
      </c>
      <c r="K276" s="4">
        <f t="shared" si="29"/>
        <v>0</v>
      </c>
    </row>
    <row r="277" spans="1:11" x14ac:dyDescent="0.25">
      <c r="A277" s="20">
        <v>62379</v>
      </c>
      <c r="B277" s="17" t="s">
        <v>282</v>
      </c>
      <c r="C277" s="17" t="s">
        <v>269</v>
      </c>
      <c r="D277" s="24">
        <f>261045.12924+40609.24</f>
        <v>301654.36924000003</v>
      </c>
      <c r="E277" s="14">
        <f t="shared" si="25"/>
        <v>120661.74769600002</v>
      </c>
      <c r="F277" s="4">
        <f>'landesw Umlage § 4_IST'!F277</f>
        <v>86774.726253765606</v>
      </c>
      <c r="G277" s="4">
        <f t="shared" si="26"/>
        <v>214879.64298623442</v>
      </c>
      <c r="H277" s="4">
        <f t="shared" si="27"/>
        <v>214879.64298623442</v>
      </c>
      <c r="I277" s="42">
        <f t="shared" si="28"/>
        <v>0</v>
      </c>
      <c r="J277" s="4">
        <f t="shared" si="24"/>
        <v>0</v>
      </c>
      <c r="K277" s="4">
        <f t="shared" si="29"/>
        <v>0</v>
      </c>
    </row>
    <row r="278" spans="1:11" x14ac:dyDescent="0.25">
      <c r="A278" s="20">
        <v>62380</v>
      </c>
      <c r="B278" s="17" t="s">
        <v>283</v>
      </c>
      <c r="C278" s="17" t="s">
        <v>269</v>
      </c>
      <c r="D278" s="24">
        <v>84346.658209999994</v>
      </c>
      <c r="E278" s="14">
        <f t="shared" si="25"/>
        <v>33738.663284000002</v>
      </c>
      <c r="F278" s="4">
        <f>'landesw Umlage § 4_IST'!F278</f>
        <v>31107.305290095559</v>
      </c>
      <c r="G278" s="4">
        <f t="shared" si="26"/>
        <v>53239.352919904435</v>
      </c>
      <c r="H278" s="4">
        <f t="shared" si="27"/>
        <v>53239.352919904435</v>
      </c>
      <c r="I278" s="42">
        <f t="shared" si="28"/>
        <v>0</v>
      </c>
      <c r="J278" s="4">
        <f t="shared" si="24"/>
        <v>0</v>
      </c>
      <c r="K278" s="4">
        <f t="shared" si="29"/>
        <v>0</v>
      </c>
    </row>
    <row r="279" spans="1:11" x14ac:dyDescent="0.25">
      <c r="A279" s="20">
        <v>62381</v>
      </c>
      <c r="B279" s="17" t="s">
        <v>284</v>
      </c>
      <c r="C279" s="17" t="s">
        <v>269</v>
      </c>
      <c r="D279" s="24">
        <v>94205.266799999983</v>
      </c>
      <c r="E279" s="14">
        <f t="shared" si="25"/>
        <v>37682.106719999996</v>
      </c>
      <c r="F279" s="4">
        <f>'landesw Umlage § 4_IST'!F279</f>
        <v>17494.973132517724</v>
      </c>
      <c r="G279" s="4">
        <f t="shared" si="26"/>
        <v>76710.293667482256</v>
      </c>
      <c r="H279" s="4">
        <f t="shared" si="27"/>
        <v>76710.293667482256</v>
      </c>
      <c r="I279" s="42">
        <f t="shared" si="28"/>
        <v>0</v>
      </c>
      <c r="J279" s="4">
        <f t="shared" si="24"/>
        <v>0</v>
      </c>
      <c r="K279" s="4">
        <f t="shared" si="29"/>
        <v>0</v>
      </c>
    </row>
    <row r="280" spans="1:11" x14ac:dyDescent="0.25">
      <c r="A280" s="20">
        <v>62382</v>
      </c>
      <c r="B280" s="17" t="s">
        <v>285</v>
      </c>
      <c r="C280" s="17" t="s">
        <v>269</v>
      </c>
      <c r="D280" s="24">
        <v>130622.19500000001</v>
      </c>
      <c r="E280" s="14">
        <f t="shared" si="25"/>
        <v>52248.878000000004</v>
      </c>
      <c r="F280" s="4">
        <f>'landesw Umlage § 4_IST'!F280</f>
        <v>25953.097430295689</v>
      </c>
      <c r="G280" s="4">
        <f t="shared" si="26"/>
        <v>104669.09756970432</v>
      </c>
      <c r="H280" s="4">
        <f t="shared" si="27"/>
        <v>104669.09756970432</v>
      </c>
      <c r="I280" s="42">
        <f t="shared" si="28"/>
        <v>0</v>
      </c>
      <c r="J280" s="4">
        <f t="shared" si="24"/>
        <v>0</v>
      </c>
      <c r="K280" s="4">
        <f t="shared" si="29"/>
        <v>0</v>
      </c>
    </row>
    <row r="281" spans="1:11" x14ac:dyDescent="0.25">
      <c r="A281" s="20">
        <v>62383</v>
      </c>
      <c r="B281" s="17" t="s">
        <v>286</v>
      </c>
      <c r="C281" s="17" t="s">
        <v>269</v>
      </c>
      <c r="D281" s="24">
        <v>133541.95739999998</v>
      </c>
      <c r="E281" s="14">
        <f t="shared" si="25"/>
        <v>53416.782959999997</v>
      </c>
      <c r="F281" s="4">
        <f>'landesw Umlage § 4_IST'!F281</f>
        <v>19303.386470289013</v>
      </c>
      <c r="G281" s="4">
        <f t="shared" si="26"/>
        <v>114238.57092971097</v>
      </c>
      <c r="H281" s="4">
        <f t="shared" si="27"/>
        <v>114238.57092971097</v>
      </c>
      <c r="I281" s="42">
        <f t="shared" si="28"/>
        <v>0</v>
      </c>
      <c r="J281" s="4">
        <f t="shared" si="24"/>
        <v>0</v>
      </c>
      <c r="K281" s="4">
        <f t="shared" si="29"/>
        <v>0</v>
      </c>
    </row>
    <row r="282" spans="1:11" x14ac:dyDescent="0.25">
      <c r="A282" s="20">
        <v>62384</v>
      </c>
      <c r="B282" s="17" t="s">
        <v>287</v>
      </c>
      <c r="C282" s="17" t="s">
        <v>269</v>
      </c>
      <c r="D282" s="24">
        <v>88389.657860000007</v>
      </c>
      <c r="E282" s="14">
        <f t="shared" si="25"/>
        <v>35355.863144000003</v>
      </c>
      <c r="F282" s="4">
        <f>'landesw Umlage § 4_IST'!F282</f>
        <v>16473.316778113345</v>
      </c>
      <c r="G282" s="4">
        <f t="shared" si="26"/>
        <v>71916.341081886669</v>
      </c>
      <c r="H282" s="4">
        <f t="shared" si="27"/>
        <v>71916.341081886669</v>
      </c>
      <c r="I282" s="42">
        <f t="shared" si="28"/>
        <v>0</v>
      </c>
      <c r="J282" s="4">
        <f t="shared" si="24"/>
        <v>0</v>
      </c>
      <c r="K282" s="4">
        <f t="shared" si="29"/>
        <v>0</v>
      </c>
    </row>
    <row r="283" spans="1:11" x14ac:dyDescent="0.25">
      <c r="A283" s="20">
        <v>62385</v>
      </c>
      <c r="B283" s="17" t="s">
        <v>288</v>
      </c>
      <c r="C283" s="17" t="s">
        <v>269</v>
      </c>
      <c r="D283" s="24">
        <v>37844</v>
      </c>
      <c r="E283" s="4">
        <f t="shared" si="25"/>
        <v>15137.6</v>
      </c>
      <c r="F283" s="4">
        <f>'landesw Umlage § 4_IST'!F283</f>
        <v>12299.746743009378</v>
      </c>
      <c r="G283" s="4">
        <f t="shared" si="26"/>
        <v>25544.253256990622</v>
      </c>
      <c r="H283" s="4">
        <f t="shared" si="27"/>
        <v>25544.253256990622</v>
      </c>
      <c r="I283" s="42">
        <f t="shared" si="28"/>
        <v>0</v>
      </c>
      <c r="J283" s="4">
        <f t="shared" si="24"/>
        <v>0</v>
      </c>
      <c r="K283" s="4">
        <f t="shared" si="29"/>
        <v>0</v>
      </c>
    </row>
    <row r="284" spans="1:11" x14ac:dyDescent="0.25">
      <c r="A284" s="20">
        <v>62386</v>
      </c>
      <c r="B284" s="17" t="s">
        <v>289</v>
      </c>
      <c r="C284" s="17" t="s">
        <v>269</v>
      </c>
      <c r="D284" s="24">
        <v>29300.864999999998</v>
      </c>
      <c r="E284" s="4">
        <f t="shared" si="25"/>
        <v>11720.346</v>
      </c>
      <c r="F284" s="4">
        <f>'landesw Umlage § 4_IST'!F284</f>
        <v>25073.891922403171</v>
      </c>
      <c r="G284" s="4">
        <f t="shared" si="26"/>
        <v>4226.9730775968274</v>
      </c>
      <c r="H284" s="4">
        <f t="shared" si="27"/>
        <v>4226.9730775968274</v>
      </c>
      <c r="I284" s="42">
        <f t="shared" si="28"/>
        <v>0</v>
      </c>
      <c r="J284" s="4">
        <f t="shared" si="24"/>
        <v>0</v>
      </c>
      <c r="K284" s="4">
        <f t="shared" si="29"/>
        <v>0</v>
      </c>
    </row>
    <row r="285" spans="1:11" x14ac:dyDescent="0.25">
      <c r="A285" s="20">
        <v>62387</v>
      </c>
      <c r="B285" s="17" t="s">
        <v>290</v>
      </c>
      <c r="C285" s="17" t="s">
        <v>269</v>
      </c>
      <c r="D285" s="24">
        <v>0</v>
      </c>
      <c r="E285" s="4">
        <f t="shared" si="25"/>
        <v>0</v>
      </c>
      <c r="F285" s="4">
        <f>'landesw Umlage § 4_IST'!F285</f>
        <v>11244.188212845535</v>
      </c>
      <c r="G285" s="4">
        <f t="shared" si="26"/>
        <v>0</v>
      </c>
      <c r="H285" s="4">
        <f t="shared" si="27"/>
        <v>0</v>
      </c>
      <c r="I285" s="42">
        <f t="shared" si="28"/>
        <v>0</v>
      </c>
      <c r="J285" s="4">
        <f t="shared" si="24"/>
        <v>11244.188212845535</v>
      </c>
      <c r="K285" s="4">
        <f t="shared" si="29"/>
        <v>937.01568440379458</v>
      </c>
    </row>
    <row r="286" spans="1:11" x14ac:dyDescent="0.25">
      <c r="A286" s="20">
        <v>62388</v>
      </c>
      <c r="B286" s="17" t="s">
        <v>291</v>
      </c>
      <c r="C286" s="17" t="s">
        <v>269</v>
      </c>
      <c r="D286" s="24">
        <v>75450.34</v>
      </c>
      <c r="E286" s="4">
        <f t="shared" si="25"/>
        <v>30180.135999999999</v>
      </c>
      <c r="F286" s="4">
        <f>'landesw Umlage § 4_IST'!F286</f>
        <v>14630.01822182397</v>
      </c>
      <c r="G286" s="4">
        <f t="shared" si="26"/>
        <v>60820.321778176025</v>
      </c>
      <c r="H286" s="4">
        <f t="shared" si="27"/>
        <v>60820.321778176025</v>
      </c>
      <c r="I286" s="42">
        <f t="shared" si="28"/>
        <v>0</v>
      </c>
      <c r="J286" s="4">
        <f t="shared" si="24"/>
        <v>0</v>
      </c>
      <c r="K286" s="4">
        <f t="shared" si="29"/>
        <v>0</v>
      </c>
    </row>
    <row r="287" spans="1:11" x14ac:dyDescent="0.25">
      <c r="A287" s="20">
        <v>62389</v>
      </c>
      <c r="B287" s="17" t="s">
        <v>292</v>
      </c>
      <c r="C287" s="17" t="s">
        <v>269</v>
      </c>
      <c r="D287" s="24">
        <v>64189.022600000011</v>
      </c>
      <c r="E287" s="4">
        <f t="shared" si="25"/>
        <v>25675.609040000007</v>
      </c>
      <c r="F287" s="4">
        <f>'landesw Umlage § 4_IST'!F287</f>
        <v>21469.784354405041</v>
      </c>
      <c r="G287" s="4">
        <f t="shared" si="26"/>
        <v>42719.23824559497</v>
      </c>
      <c r="H287" s="4">
        <f t="shared" si="27"/>
        <v>42719.23824559497</v>
      </c>
      <c r="I287" s="42">
        <f t="shared" si="28"/>
        <v>0</v>
      </c>
      <c r="J287" s="4">
        <f t="shared" si="24"/>
        <v>0</v>
      </c>
      <c r="K287" s="4">
        <f t="shared" si="29"/>
        <v>0</v>
      </c>
    </row>
    <row r="288" spans="1:11" ht="15.75" thickBot="1" x14ac:dyDescent="0.3">
      <c r="A288" s="21">
        <v>62390</v>
      </c>
      <c r="B288" s="18" t="s">
        <v>293</v>
      </c>
      <c r="C288" s="18" t="s">
        <v>269</v>
      </c>
      <c r="D288" s="25">
        <v>34110.950499999999</v>
      </c>
      <c r="E288" s="11">
        <f t="shared" si="25"/>
        <v>13644.3802</v>
      </c>
      <c r="F288" s="11">
        <f>'landesw Umlage § 4_IST'!F288</f>
        <v>19611.801841134355</v>
      </c>
      <c r="G288" s="11">
        <f t="shared" si="26"/>
        <v>14499.148658865644</v>
      </c>
      <c r="H288" s="11">
        <f t="shared" si="27"/>
        <v>14499.148658865644</v>
      </c>
      <c r="I288" s="43">
        <f t="shared" si="28"/>
        <v>0</v>
      </c>
      <c r="J288" s="11">
        <f t="shared" si="24"/>
        <v>0</v>
      </c>
      <c r="K288" s="11">
        <f t="shared" si="29"/>
        <v>0</v>
      </c>
    </row>
    <row r="289" spans="1:11" x14ac:dyDescent="0.25">
      <c r="A289" s="45"/>
      <c r="D289" s="46">
        <f t="shared" ref="D289:J289" si="30">SUM(D3:D288)</f>
        <v>21067233.595599994</v>
      </c>
      <c r="E289" s="8">
        <f t="shared" si="30"/>
        <v>8426893.438240001</v>
      </c>
      <c r="F289" s="8">
        <f t="shared" si="30"/>
        <v>8426893.4382399991</v>
      </c>
      <c r="G289" s="8">
        <f t="shared" si="30"/>
        <v>13092128.691398999</v>
      </c>
      <c r="H289" s="8">
        <f t="shared" si="30"/>
        <v>13686158.60972061</v>
      </c>
      <c r="I289" s="81">
        <f t="shared" si="30"/>
        <v>-594029.91832160437</v>
      </c>
      <c r="J289" s="8">
        <f t="shared" si="30"/>
        <v>451788.53403899987</v>
      </c>
      <c r="K289" s="8">
        <f>SUM(K5:K288)</f>
        <v>37649.044503249977</v>
      </c>
    </row>
    <row r="290" spans="1:11" x14ac:dyDescent="0.25">
      <c r="A290" s="45"/>
      <c r="B290" s="47"/>
      <c r="C290" s="47"/>
      <c r="D290" s="46"/>
    </row>
    <row r="291" spans="1:11" x14ac:dyDescent="0.25">
      <c r="A291" s="45"/>
    </row>
    <row r="292" spans="1:11" x14ac:dyDescent="0.25">
      <c r="A292" s="45"/>
    </row>
    <row r="299" spans="1:11" x14ac:dyDescent="0.25">
      <c r="B299" s="50"/>
      <c r="C299" s="50"/>
    </row>
    <row r="305" spans="2:3" x14ac:dyDescent="0.25">
      <c r="B305" s="50"/>
      <c r="C305" s="50"/>
    </row>
    <row r="311" spans="2:3" x14ac:dyDescent="0.25">
      <c r="B311" s="50"/>
      <c r="C311" s="50"/>
    </row>
    <row r="313" spans="2:3" x14ac:dyDescent="0.25">
      <c r="B313" s="50"/>
      <c r="C313" s="50"/>
    </row>
    <row r="314" spans="2:3" x14ac:dyDescent="0.25">
      <c r="B314" s="50"/>
      <c r="C314" s="50"/>
    </row>
  </sheetData>
  <mergeCells count="1">
    <mergeCell ref="A1:K1"/>
  </mergeCells>
  <pageMargins left="0.70866141732283472" right="0.70866141732283472" top="0.78740157480314965" bottom="0.78740157480314965" header="0.31496062992125984" footer="0.31496062992125984"/>
  <pageSetup paperSize="8" scale="87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4FD79-0A23-4E65-AB2C-FCE9E38F8B1B}">
  <sheetPr>
    <tabColor rgb="FFFFFF00"/>
  </sheetPr>
  <dimension ref="A1:R290"/>
  <sheetViews>
    <sheetView workbookViewId="0">
      <selection activeCell="A3" sqref="A3"/>
    </sheetView>
  </sheetViews>
  <sheetFormatPr baseColWidth="10" defaultRowHeight="15" x14ac:dyDescent="0.25"/>
  <cols>
    <col min="1" max="1" width="6" bestFit="1" customWidth="1"/>
    <col min="2" max="2" width="31.5703125" bestFit="1" customWidth="1"/>
    <col min="3" max="3" width="19.85546875" bestFit="1" customWidth="1"/>
    <col min="4" max="4" width="15.7109375" bestFit="1" customWidth="1"/>
    <col min="6" max="6" width="13.7109375" bestFit="1" customWidth="1"/>
    <col min="7" max="8" width="14.85546875" bestFit="1" customWidth="1"/>
    <col min="9" max="10" width="13.7109375" bestFit="1" customWidth="1"/>
    <col min="11" max="11" width="14.140625" customWidth="1"/>
    <col min="12" max="12" width="13.7109375" bestFit="1" customWidth="1"/>
    <col min="13" max="13" width="14.85546875" bestFit="1" customWidth="1"/>
    <col min="14" max="17" width="13.7109375" bestFit="1" customWidth="1"/>
  </cols>
  <sheetData>
    <row r="1" spans="1:17" x14ac:dyDescent="0.25">
      <c r="A1" s="96" t="s">
        <v>330</v>
      </c>
      <c r="B1" s="96"/>
      <c r="C1" s="96"/>
      <c r="D1" s="96"/>
      <c r="E1" s="96"/>
    </row>
    <row r="2" spans="1:17" x14ac:dyDescent="0.25">
      <c r="A2" s="84"/>
      <c r="B2" s="84"/>
      <c r="C2" s="84"/>
      <c r="D2" s="84"/>
      <c r="E2" s="84"/>
      <c r="F2" s="85" t="s">
        <v>340</v>
      </c>
      <c r="G2" s="86" t="s">
        <v>341</v>
      </c>
      <c r="H2" s="87" t="s">
        <v>343</v>
      </c>
      <c r="I2" s="85" t="s">
        <v>340</v>
      </c>
      <c r="J2" s="86" t="s">
        <v>341</v>
      </c>
      <c r="K2" s="87" t="s">
        <v>343</v>
      </c>
      <c r="L2" s="85" t="s">
        <v>340</v>
      </c>
      <c r="M2" s="86" t="s">
        <v>341</v>
      </c>
      <c r="N2" s="87" t="s">
        <v>343</v>
      </c>
      <c r="O2" s="85" t="s">
        <v>340</v>
      </c>
      <c r="P2" s="86" t="s">
        <v>341</v>
      </c>
      <c r="Q2" s="86" t="s">
        <v>343</v>
      </c>
    </row>
    <row r="3" spans="1:17" ht="135" x14ac:dyDescent="0.25">
      <c r="A3" s="2" t="s">
        <v>0</v>
      </c>
      <c r="B3" s="2" t="s">
        <v>313</v>
      </c>
      <c r="C3" s="2" t="s">
        <v>2</v>
      </c>
      <c r="D3" s="6" t="s">
        <v>295</v>
      </c>
      <c r="E3" s="6" t="s">
        <v>319</v>
      </c>
      <c r="F3" s="56" t="s">
        <v>331</v>
      </c>
      <c r="G3" s="56" t="str">
        <f>Schlussrechnung!L2</f>
        <v>Guthaben (+) der Gemeinde /Forderung (-) an Gemeinde
Verrechnung § 4 Abs 5 StSPLFG durch Abteilung 7</v>
      </c>
      <c r="H3" s="56" t="s">
        <v>342</v>
      </c>
      <c r="I3" s="68" t="s">
        <v>332</v>
      </c>
      <c r="J3" s="68" t="str">
        <f>Schlussrechnung!O2</f>
        <v>Guthaben (+) der Gemeinde /Forderung (-) an Gemeinde
Verrechnung § 4 Abs 6 StSPLFG durch Abteilung 6</v>
      </c>
      <c r="K3" s="88" t="s">
        <v>342</v>
      </c>
      <c r="L3" s="56" t="s">
        <v>331</v>
      </c>
      <c r="M3" s="56" t="str">
        <f>Schlussrechnung!R2</f>
        <v>Guthaben (+) der Gemeinde /Forderung (-) an Gemeinde
Verrechnung § 4 Abs 5 StSPLFG durch Abteilung 7</v>
      </c>
      <c r="N3" s="56" t="s">
        <v>342</v>
      </c>
      <c r="O3" s="52" t="s">
        <v>344</v>
      </c>
      <c r="P3" s="52" t="str">
        <f>Schlussrechnung!W2</f>
        <v>haushaltsinterne Vergütung
VASt 419/751159</v>
      </c>
      <c r="Q3" s="52" t="s">
        <v>342</v>
      </c>
    </row>
    <row r="4" spans="1:17" x14ac:dyDescent="0.25">
      <c r="A4" s="57">
        <v>60101</v>
      </c>
      <c r="B4" s="58" t="s">
        <v>3</v>
      </c>
      <c r="C4" s="58" t="s">
        <v>3</v>
      </c>
      <c r="D4" s="59">
        <f>Finanzkraft!H3</f>
        <v>646049147.99000001</v>
      </c>
      <c r="E4" s="60">
        <f>'landesw Umlage § 4_IST'!E3</f>
        <v>0.30569129568451786</v>
      </c>
      <c r="F4" s="74">
        <v>0</v>
      </c>
      <c r="G4" s="74">
        <f>Schlussrechnung!L3</f>
        <v>0</v>
      </c>
      <c r="H4" s="74">
        <f>G4-F4</f>
        <v>0</v>
      </c>
      <c r="I4" s="70">
        <v>1088006.5289051058</v>
      </c>
      <c r="J4" s="70">
        <f>Schlussrechnung!O3</f>
        <v>1086468.116269053</v>
      </c>
      <c r="K4" s="71">
        <f>J4-I4</f>
        <v>-1538.4126360528171</v>
      </c>
      <c r="L4" s="74">
        <v>399941.30972542486</v>
      </c>
      <c r="M4" s="74">
        <f>Schlussrechnung!R3</f>
        <v>399941.30972542486</v>
      </c>
      <c r="N4" s="74">
        <f>M4-L4</f>
        <v>0</v>
      </c>
      <c r="O4" s="69">
        <v>1322331.8920694697</v>
      </c>
      <c r="P4" s="69">
        <f>Schlussrechnung!W3</f>
        <v>1323870.3047055225</v>
      </c>
      <c r="Q4" s="69">
        <f>P4-O4</f>
        <v>1538.4126360528171</v>
      </c>
    </row>
    <row r="5" spans="1:17" x14ac:dyDescent="0.25">
      <c r="A5" s="57">
        <v>60305</v>
      </c>
      <c r="B5" s="58" t="s">
        <v>4</v>
      </c>
      <c r="C5" s="58" t="s">
        <v>5</v>
      </c>
      <c r="D5" s="59">
        <f>Finanzkraft!H4</f>
        <v>4970138.26</v>
      </c>
      <c r="E5" s="60">
        <f>'landesw Umlage § 4_IST'!E4</f>
        <v>2.3517220155116004E-3</v>
      </c>
      <c r="F5" s="74">
        <v>0</v>
      </c>
      <c r="G5" s="74">
        <f>Schlussrechnung!L4</f>
        <v>0</v>
      </c>
      <c r="H5" s="74">
        <f t="shared" ref="H5:H68" si="0">G5-F5</f>
        <v>0</v>
      </c>
      <c r="I5" s="71">
        <v>-25138.817806842442</v>
      </c>
      <c r="J5" s="70">
        <f>Schlussrechnung!O4</f>
        <v>-25138.817806842442</v>
      </c>
      <c r="K5" s="71">
        <f t="shared" ref="K5:N68" si="1">J5-I5</f>
        <v>0</v>
      </c>
      <c r="L5" s="74">
        <v>-14765.340117014823</v>
      </c>
      <c r="M5" s="74">
        <f>Schlussrechnung!R4</f>
        <v>-14777.175321079254</v>
      </c>
      <c r="N5" s="74">
        <f t="shared" si="1"/>
        <v>-11.835204064431309</v>
      </c>
      <c r="O5" s="69">
        <v>10100.606623857268</v>
      </c>
      <c r="P5" s="69">
        <f>Schlussrechnung!W4</f>
        <v>10112.441827921699</v>
      </c>
      <c r="Q5" s="69">
        <f t="shared" ref="Q5:Q68" si="2">P5-O5</f>
        <v>11.835204064431309</v>
      </c>
    </row>
    <row r="6" spans="1:17" x14ac:dyDescent="0.25">
      <c r="A6" s="57">
        <v>60318</v>
      </c>
      <c r="B6" s="58" t="s">
        <v>6</v>
      </c>
      <c r="C6" s="58" t="s">
        <v>5</v>
      </c>
      <c r="D6" s="59">
        <f>Finanzkraft!H5</f>
        <v>10173254.630000001</v>
      </c>
      <c r="E6" s="60">
        <f>'landesw Umlage § 4_IST'!E5</f>
        <v>4.8136823627872921E-3</v>
      </c>
      <c r="F6" s="74">
        <v>19893.366451217487</v>
      </c>
      <c r="G6" s="74">
        <f>Schlussrechnung!L5</f>
        <v>19893.366451217487</v>
      </c>
      <c r="H6" s="74">
        <f t="shared" si="0"/>
        <v>0</v>
      </c>
      <c r="I6" s="71">
        <v>0</v>
      </c>
      <c r="J6" s="70">
        <f>Schlussrechnung!O5</f>
        <v>0</v>
      </c>
      <c r="K6" s="71">
        <f t="shared" si="1"/>
        <v>0</v>
      </c>
      <c r="L6" s="74">
        <v>-16408.36862656867</v>
      </c>
      <c r="M6" s="74">
        <f>Schlussrechnung!R5</f>
        <v>-16432.593816743858</v>
      </c>
      <c r="N6" s="74">
        <f t="shared" si="1"/>
        <v>-24.22519017518789</v>
      </c>
      <c r="O6" s="69">
        <v>40540.163126568666</v>
      </c>
      <c r="P6" s="69">
        <f>Schlussrechnung!W5</f>
        <v>40564.388316743854</v>
      </c>
      <c r="Q6" s="69">
        <f t="shared" si="2"/>
        <v>24.22519017518789</v>
      </c>
    </row>
    <row r="7" spans="1:17" x14ac:dyDescent="0.25">
      <c r="A7" s="57">
        <v>60323</v>
      </c>
      <c r="B7" s="58" t="s">
        <v>7</v>
      </c>
      <c r="C7" s="58" t="s">
        <v>5</v>
      </c>
      <c r="D7" s="59">
        <f>Finanzkraft!H6</f>
        <v>2185328.2599999998</v>
      </c>
      <c r="E7" s="60">
        <f>'landesw Umlage § 4_IST'!E6</f>
        <v>1.0340325180735834E-3</v>
      </c>
      <c r="F7" s="74">
        <v>4217.661359775575</v>
      </c>
      <c r="G7" s="74">
        <f>Schlussrechnung!L6</f>
        <v>4217.661359775575</v>
      </c>
      <c r="H7" s="74">
        <f t="shared" si="0"/>
        <v>0</v>
      </c>
      <c r="I7" s="71">
        <v>0</v>
      </c>
      <c r="J7" s="70">
        <f>Schlussrechnung!O6</f>
        <v>0</v>
      </c>
      <c r="K7" s="71">
        <f t="shared" si="1"/>
        <v>0</v>
      </c>
      <c r="L7" s="74">
        <v>-606.69420115472349</v>
      </c>
      <c r="M7" s="74">
        <f>Schlussrechnung!R6</f>
        <v>-611.89804148106487</v>
      </c>
      <c r="N7" s="74">
        <f t="shared" si="1"/>
        <v>-5.2038403263413784</v>
      </c>
      <c r="O7" s="69">
        <v>8708.4780011547246</v>
      </c>
      <c r="P7" s="69">
        <f>Schlussrechnung!W6</f>
        <v>8713.6818414810659</v>
      </c>
      <c r="Q7" s="69">
        <f t="shared" si="2"/>
        <v>5.2038403263413784</v>
      </c>
    </row>
    <row r="8" spans="1:17" x14ac:dyDescent="0.25">
      <c r="A8" s="57">
        <v>60324</v>
      </c>
      <c r="B8" s="58" t="s">
        <v>8</v>
      </c>
      <c r="C8" s="58" t="s">
        <v>5</v>
      </c>
      <c r="D8" s="59">
        <f>Finanzkraft!H7</f>
        <v>2593722.58</v>
      </c>
      <c r="E8" s="60">
        <f>'landesw Umlage § 4_IST'!E7</f>
        <v>1.227272597747723E-3</v>
      </c>
      <c r="F8" s="74">
        <v>0</v>
      </c>
      <c r="G8" s="74">
        <f>Schlussrechnung!L7</f>
        <v>0</v>
      </c>
      <c r="H8" s="74">
        <f t="shared" si="0"/>
        <v>0</v>
      </c>
      <c r="I8" s="71">
        <v>-40710.484256012947</v>
      </c>
      <c r="J8" s="70">
        <f>Schlussrechnung!O7</f>
        <v>-40716.660590435647</v>
      </c>
      <c r="K8" s="71">
        <f t="shared" si="1"/>
        <v>-6.1763344227001653</v>
      </c>
      <c r="L8" s="74">
        <v>0</v>
      </c>
      <c r="M8" s="74">
        <f>Schlussrechnung!R7</f>
        <v>0</v>
      </c>
      <c r="N8" s="74">
        <f t="shared" si="1"/>
        <v>0</v>
      </c>
      <c r="O8" s="69">
        <v>5276.0790060129439</v>
      </c>
      <c r="P8" s="69">
        <f>Schlussrechnung!W7</f>
        <v>5282.2553404356458</v>
      </c>
      <c r="Q8" s="69">
        <f t="shared" si="2"/>
        <v>6.1763344227019843</v>
      </c>
    </row>
    <row r="9" spans="1:17" x14ac:dyDescent="0.25">
      <c r="A9" s="57">
        <v>60326</v>
      </c>
      <c r="B9" s="58" t="s">
        <v>9</v>
      </c>
      <c r="C9" s="58" t="s">
        <v>5</v>
      </c>
      <c r="D9" s="59">
        <f>Finanzkraft!H8</f>
        <v>1967136.5</v>
      </c>
      <c r="E9" s="60">
        <f>'landesw Umlage § 4_IST'!E8</f>
        <v>9.3079064858176308E-4</v>
      </c>
      <c r="F9" s="74">
        <v>-7838.9893404474178</v>
      </c>
      <c r="G9" s="74">
        <f>Schlussrechnung!L8</f>
        <v>-7843.6736089088135</v>
      </c>
      <c r="H9" s="74">
        <f t="shared" si="0"/>
        <v>-4.6842684613957317</v>
      </c>
      <c r="I9" s="71">
        <v>-3621.8456934682786</v>
      </c>
      <c r="J9" s="70">
        <f>Schlussrechnung!O8</f>
        <v>-3621.8456934682786</v>
      </c>
      <c r="K9" s="71">
        <f t="shared" si="1"/>
        <v>0</v>
      </c>
      <c r="L9" s="74">
        <v>0</v>
      </c>
      <c r="M9" s="74">
        <f>Schlussrechnung!R8</f>
        <v>0</v>
      </c>
      <c r="N9" s="74">
        <f t="shared" si="1"/>
        <v>0</v>
      </c>
      <c r="O9" s="69">
        <v>-3883.4108565317215</v>
      </c>
      <c r="P9" s="69">
        <f>Schlussrechnung!W8</f>
        <v>-3883.4108565317215</v>
      </c>
      <c r="Q9" s="69">
        <f t="shared" si="2"/>
        <v>0</v>
      </c>
    </row>
    <row r="10" spans="1:17" x14ac:dyDescent="0.25">
      <c r="A10" s="57">
        <v>60329</v>
      </c>
      <c r="B10" s="58" t="s">
        <v>10</v>
      </c>
      <c r="C10" s="58" t="s">
        <v>5</v>
      </c>
      <c r="D10" s="59">
        <f>Finanzkraft!H9</f>
        <v>1764487.07</v>
      </c>
      <c r="E10" s="60">
        <f>'landesw Umlage § 4_IST'!E9</f>
        <v>8.3490294867663475E-4</v>
      </c>
      <c r="F10" s="74">
        <v>-3591.107654533771</v>
      </c>
      <c r="G10" s="74">
        <f>Schlussrechnung!L9</f>
        <v>-3595.3093614984591</v>
      </c>
      <c r="H10" s="74">
        <f t="shared" si="0"/>
        <v>-4.2017069646881282</v>
      </c>
      <c r="I10" s="71">
        <v>0</v>
      </c>
      <c r="J10" s="70">
        <f>Schlussrechnung!O9</f>
        <v>0</v>
      </c>
      <c r="K10" s="71">
        <f t="shared" si="1"/>
        <v>0</v>
      </c>
      <c r="L10" s="74">
        <v>0</v>
      </c>
      <c r="M10" s="74">
        <f>Schlussrechnung!R9</f>
        <v>0</v>
      </c>
      <c r="N10" s="74">
        <f t="shared" si="1"/>
        <v>0</v>
      </c>
      <c r="O10" s="69">
        <v>0</v>
      </c>
      <c r="P10" s="69">
        <f>Schlussrechnung!W9</f>
        <v>0</v>
      </c>
      <c r="Q10" s="69">
        <f t="shared" si="2"/>
        <v>0</v>
      </c>
    </row>
    <row r="11" spans="1:17" x14ac:dyDescent="0.25">
      <c r="A11" s="57">
        <v>60341</v>
      </c>
      <c r="B11" s="58" t="s">
        <v>11</v>
      </c>
      <c r="C11" s="58" t="s">
        <v>5</v>
      </c>
      <c r="D11" s="59">
        <f>Finanzkraft!H10</f>
        <v>2469054.11</v>
      </c>
      <c r="E11" s="60">
        <f>'landesw Umlage § 4_IST'!E10</f>
        <v>1.1682831752806008E-3</v>
      </c>
      <c r="F11" s="74">
        <v>4783.0302074388264</v>
      </c>
      <c r="G11" s="74">
        <f>Schlussrechnung!L10</f>
        <v>4783.0302074388264</v>
      </c>
      <c r="H11" s="74">
        <f t="shared" si="0"/>
        <v>0</v>
      </c>
      <c r="I11" s="71">
        <v>0</v>
      </c>
      <c r="J11" s="70">
        <f>Schlussrechnung!O10</f>
        <v>0</v>
      </c>
      <c r="K11" s="71">
        <f t="shared" si="1"/>
        <v>0</v>
      </c>
      <c r="L11" s="74">
        <v>-533.51435771329488</v>
      </c>
      <c r="M11" s="74">
        <f>Schlussrechnung!R10</f>
        <v>-539.39382377828406</v>
      </c>
      <c r="N11" s="74">
        <f t="shared" si="1"/>
        <v>-5.8794660649891739</v>
      </c>
      <c r="O11" s="69">
        <v>9839.1183577132979</v>
      </c>
      <c r="P11" s="69">
        <f>Schlussrechnung!W10</f>
        <v>9844.9978237782871</v>
      </c>
      <c r="Q11" s="69">
        <f t="shared" si="2"/>
        <v>5.8794660649891739</v>
      </c>
    </row>
    <row r="12" spans="1:17" x14ac:dyDescent="0.25">
      <c r="A12" s="57">
        <v>60344</v>
      </c>
      <c r="B12" s="58" t="s">
        <v>5</v>
      </c>
      <c r="C12" s="58" t="s">
        <v>5</v>
      </c>
      <c r="D12" s="59">
        <f>Finanzkraft!H11</f>
        <v>20522108.670000002</v>
      </c>
      <c r="E12" s="60">
        <f>'landesw Umlage § 4_IST'!E11</f>
        <v>9.710453158291112E-3</v>
      </c>
      <c r="F12" s="74">
        <v>0</v>
      </c>
      <c r="G12" s="74">
        <f>Schlussrechnung!L11</f>
        <v>0</v>
      </c>
      <c r="H12" s="74">
        <f t="shared" si="0"/>
        <v>0</v>
      </c>
      <c r="I12" s="71">
        <v>-36827.778194060375</v>
      </c>
      <c r="J12" s="70">
        <f>Schlussrechnung!O11</f>
        <v>-36876.646722708072</v>
      </c>
      <c r="K12" s="71">
        <f t="shared" si="1"/>
        <v>-48.868528647697531</v>
      </c>
      <c r="L12" s="74">
        <v>0</v>
      </c>
      <c r="M12" s="74">
        <f>Schlussrechnung!R11</f>
        <v>0</v>
      </c>
      <c r="N12" s="74">
        <f t="shared" si="1"/>
        <v>0</v>
      </c>
      <c r="O12" s="69">
        <v>41933.39233406038</v>
      </c>
      <c r="P12" s="69">
        <f>Schlussrechnung!W11</f>
        <v>41982.260862708092</v>
      </c>
      <c r="Q12" s="69">
        <f t="shared" si="2"/>
        <v>48.868528647712083</v>
      </c>
    </row>
    <row r="13" spans="1:17" x14ac:dyDescent="0.25">
      <c r="A13" s="57">
        <v>60345</v>
      </c>
      <c r="B13" s="58" t="s">
        <v>12</v>
      </c>
      <c r="C13" s="58" t="s">
        <v>5</v>
      </c>
      <c r="D13" s="59">
        <f>Finanzkraft!H12</f>
        <v>8475182.8599999994</v>
      </c>
      <c r="E13" s="60">
        <f>'landesw Umlage § 4_IST'!E12</f>
        <v>4.0102051642620842E-3</v>
      </c>
      <c r="F13" s="74">
        <v>0</v>
      </c>
      <c r="G13" s="74">
        <f>Schlussrechnung!L12</f>
        <v>0</v>
      </c>
      <c r="H13" s="74">
        <f t="shared" si="0"/>
        <v>0</v>
      </c>
      <c r="I13" s="71">
        <v>101750.38629026547</v>
      </c>
      <c r="J13" s="70">
        <f>Schlussrechnung!O12</f>
        <v>101730.20465478887</v>
      </c>
      <c r="K13" s="71">
        <f t="shared" si="1"/>
        <v>-20.1816354765906</v>
      </c>
      <c r="L13" s="74">
        <v>0</v>
      </c>
      <c r="M13" s="74">
        <f>Schlussrechnung!R12</f>
        <v>0</v>
      </c>
      <c r="N13" s="74">
        <f t="shared" si="1"/>
        <v>0</v>
      </c>
      <c r="O13" s="69">
        <v>17125.390309734557</v>
      </c>
      <c r="P13" s="69">
        <f>Schlussrechnung!W12</f>
        <v>17145.571945211133</v>
      </c>
      <c r="Q13" s="69">
        <f t="shared" si="2"/>
        <v>20.181635476576048</v>
      </c>
    </row>
    <row r="14" spans="1:17" x14ac:dyDescent="0.25">
      <c r="A14" s="57">
        <v>60346</v>
      </c>
      <c r="B14" s="58" t="s">
        <v>13</v>
      </c>
      <c r="C14" s="58" t="s">
        <v>5</v>
      </c>
      <c r="D14" s="59">
        <f>Finanzkraft!H13</f>
        <v>5584255.2300000004</v>
      </c>
      <c r="E14" s="60">
        <f>'landesw Umlage § 4_IST'!E13</f>
        <v>2.6423039516463667E-3</v>
      </c>
      <c r="F14" s="74">
        <v>10899.28548406371</v>
      </c>
      <c r="G14" s="74">
        <f>Schlussrechnung!L13</f>
        <v>10899.28548406371</v>
      </c>
      <c r="H14" s="74">
        <f t="shared" si="0"/>
        <v>0</v>
      </c>
      <c r="I14" s="71">
        <v>22508.673745836782</v>
      </c>
      <c r="J14" s="70">
        <f>Schlussrechnung!O13</f>
        <v>22495.376168035607</v>
      </c>
      <c r="K14" s="71">
        <f t="shared" si="1"/>
        <v>-13.297577801175066</v>
      </c>
      <c r="L14" s="74">
        <v>0</v>
      </c>
      <c r="M14" s="74">
        <f>Schlussrechnung!R13</f>
        <v>0</v>
      </c>
      <c r="N14" s="74">
        <f t="shared" si="1"/>
        <v>0</v>
      </c>
      <c r="O14" s="69">
        <v>22253.116254163218</v>
      </c>
      <c r="P14" s="69">
        <f>Schlussrechnung!W13</f>
        <v>22266.413831964393</v>
      </c>
      <c r="Q14" s="69">
        <f t="shared" si="2"/>
        <v>13.297577801175066</v>
      </c>
    </row>
    <row r="15" spans="1:17" x14ac:dyDescent="0.25">
      <c r="A15" s="57">
        <v>60347</v>
      </c>
      <c r="B15" s="58" t="s">
        <v>14</v>
      </c>
      <c r="C15" s="58" t="s">
        <v>5</v>
      </c>
      <c r="D15" s="59">
        <f>Finanzkraft!H14</f>
        <v>4413209.58</v>
      </c>
      <c r="E15" s="60">
        <f>'landesw Umlage § 4_IST'!E14</f>
        <v>2.0881998820597605E-3</v>
      </c>
      <c r="F15" s="74">
        <v>8580.8090906955549</v>
      </c>
      <c r="G15" s="74">
        <f>Schlussrechnung!L14</f>
        <v>8580.8090906955549</v>
      </c>
      <c r="H15" s="74">
        <f t="shared" si="0"/>
        <v>0</v>
      </c>
      <c r="I15" s="71">
        <v>14004.519626797541</v>
      </c>
      <c r="J15" s="70">
        <f>Schlussrechnung!O14</f>
        <v>13994.010616137057</v>
      </c>
      <c r="K15" s="71">
        <f t="shared" si="1"/>
        <v>-10.509010660483909</v>
      </c>
      <c r="L15" s="74">
        <v>0</v>
      </c>
      <c r="M15" s="74">
        <f>Schlussrechnung!R14</f>
        <v>0</v>
      </c>
      <c r="N15" s="74">
        <f t="shared" si="1"/>
        <v>0</v>
      </c>
      <c r="O15" s="69">
        <v>17586.528873202456</v>
      </c>
      <c r="P15" s="69">
        <f>Schlussrechnung!W14</f>
        <v>17597.03788386294</v>
      </c>
      <c r="Q15" s="69">
        <f t="shared" si="2"/>
        <v>10.509010660483909</v>
      </c>
    </row>
    <row r="16" spans="1:17" x14ac:dyDescent="0.25">
      <c r="A16" s="57">
        <v>60348</v>
      </c>
      <c r="B16" s="58" t="s">
        <v>15</v>
      </c>
      <c r="C16" s="58" t="s">
        <v>5</v>
      </c>
      <c r="D16" s="59">
        <f>Finanzkraft!H15</f>
        <v>4488728.88</v>
      </c>
      <c r="E16" s="60">
        <f>'landesw Umlage § 4_IST'!E15</f>
        <v>2.1239333749960366E-3</v>
      </c>
      <c r="F16" s="74">
        <v>0</v>
      </c>
      <c r="G16" s="74">
        <f>Schlussrechnung!L15</f>
        <v>0</v>
      </c>
      <c r="H16" s="74">
        <f t="shared" si="0"/>
        <v>0</v>
      </c>
      <c r="I16" s="71">
        <v>-116315.04012799414</v>
      </c>
      <c r="J16" s="70">
        <f>Schlussrechnung!O15</f>
        <v>-116325.72896993486</v>
      </c>
      <c r="K16" s="71">
        <f t="shared" si="1"/>
        <v>-10.688841940718703</v>
      </c>
      <c r="L16" s="74">
        <v>0</v>
      </c>
      <c r="M16" s="74">
        <f>Schlussrechnung!R15</f>
        <v>0</v>
      </c>
      <c r="N16" s="74">
        <f t="shared" si="1"/>
        <v>0</v>
      </c>
      <c r="O16" s="69">
        <v>8919.0113279941452</v>
      </c>
      <c r="P16" s="69">
        <f>Schlussrechnung!W15</f>
        <v>8929.7001699348748</v>
      </c>
      <c r="Q16" s="69">
        <f t="shared" si="2"/>
        <v>10.688841940729617</v>
      </c>
    </row>
    <row r="17" spans="1:17" x14ac:dyDescent="0.25">
      <c r="A17" s="57">
        <v>60349</v>
      </c>
      <c r="B17" s="58" t="s">
        <v>16</v>
      </c>
      <c r="C17" s="58" t="s">
        <v>5</v>
      </c>
      <c r="D17" s="59">
        <f>Finanzkraft!H16</f>
        <v>5806608.8300000001</v>
      </c>
      <c r="E17" s="60">
        <f>'landesw Umlage § 4_IST'!E16</f>
        <v>2.7475150803903505E-3</v>
      </c>
      <c r="F17" s="74">
        <v>0</v>
      </c>
      <c r="G17" s="74">
        <f>Schlussrechnung!L16</f>
        <v>0</v>
      </c>
      <c r="H17" s="74">
        <f t="shared" si="0"/>
        <v>0</v>
      </c>
      <c r="I17" s="71">
        <v>-609.99425395501748</v>
      </c>
      <c r="J17" s="70">
        <f>Schlussrechnung!O16</f>
        <v>-623.82131405483233</v>
      </c>
      <c r="K17" s="71">
        <f t="shared" si="1"/>
        <v>-13.827060099814844</v>
      </c>
      <c r="L17" s="74">
        <v>0</v>
      </c>
      <c r="M17" s="74">
        <f>Schlussrechnung!R16</f>
        <v>0</v>
      </c>
      <c r="N17" s="74">
        <f t="shared" si="1"/>
        <v>0</v>
      </c>
      <c r="O17" s="69">
        <v>11862.294303955028</v>
      </c>
      <c r="P17" s="69">
        <f>Schlussrechnung!W16</f>
        <v>11876.121364054839</v>
      </c>
      <c r="Q17" s="69">
        <f t="shared" si="2"/>
        <v>13.827060099811206</v>
      </c>
    </row>
    <row r="18" spans="1:17" x14ac:dyDescent="0.25">
      <c r="A18" s="57">
        <v>60350</v>
      </c>
      <c r="B18" s="58" t="s">
        <v>17</v>
      </c>
      <c r="C18" s="58" t="s">
        <v>5</v>
      </c>
      <c r="D18" s="59">
        <f>Finanzkraft!H17</f>
        <v>11303763.779999999</v>
      </c>
      <c r="E18" s="60">
        <f>'landesw Umlage § 4_IST'!E17</f>
        <v>5.3486057628442368E-3</v>
      </c>
      <c r="F18" s="74">
        <v>0</v>
      </c>
      <c r="G18" s="74">
        <f>Schlussrechnung!L17</f>
        <v>0</v>
      </c>
      <c r="H18" s="74">
        <f t="shared" si="0"/>
        <v>0</v>
      </c>
      <c r="I18" s="71">
        <v>-50743.342497800855</v>
      </c>
      <c r="J18" s="70">
        <f>Schlussrechnung!O17</f>
        <v>-50770.259727067722</v>
      </c>
      <c r="K18" s="71">
        <f t="shared" si="1"/>
        <v>-26.917229266866343</v>
      </c>
      <c r="L18" s="74">
        <v>0</v>
      </c>
      <c r="M18" s="74">
        <f>Schlussrechnung!R17</f>
        <v>0</v>
      </c>
      <c r="N18" s="74">
        <f t="shared" si="1"/>
        <v>0</v>
      </c>
      <c r="O18" s="69">
        <v>22810.729097800835</v>
      </c>
      <c r="P18" s="69">
        <f>Schlussrechnung!W17</f>
        <v>22837.646327067701</v>
      </c>
      <c r="Q18" s="69">
        <f t="shared" si="2"/>
        <v>26.917229266866343</v>
      </c>
    </row>
    <row r="19" spans="1:17" x14ac:dyDescent="0.25">
      <c r="A19" s="57">
        <v>60351</v>
      </c>
      <c r="B19" s="58" t="s">
        <v>18</v>
      </c>
      <c r="C19" s="58" t="s">
        <v>5</v>
      </c>
      <c r="D19" s="59">
        <f>Finanzkraft!H18</f>
        <v>5929234.2199999997</v>
      </c>
      <c r="E19" s="60">
        <f>'landesw Umlage § 4_IST'!E18</f>
        <v>2.8055377779970959E-3</v>
      </c>
      <c r="F19" s="74">
        <v>0</v>
      </c>
      <c r="G19" s="74">
        <f>Schlussrechnung!L18</f>
        <v>0</v>
      </c>
      <c r="H19" s="74">
        <f t="shared" si="0"/>
        <v>0</v>
      </c>
      <c r="I19" s="71">
        <v>-22321.829762047368</v>
      </c>
      <c r="J19" s="70">
        <f>Schlussrechnung!O18</f>
        <v>-22321.829762047368</v>
      </c>
      <c r="K19" s="71">
        <f t="shared" si="1"/>
        <v>0</v>
      </c>
      <c r="L19" s="74">
        <v>-8072.2810787905055</v>
      </c>
      <c r="M19" s="74">
        <f>Schlussrechnung!R18</f>
        <v>-8086.4001421381563</v>
      </c>
      <c r="N19" s="74">
        <f t="shared" si="1"/>
        <v>-14.119063347650808</v>
      </c>
      <c r="O19" s="69">
        <v>12038.158590837875</v>
      </c>
      <c r="P19" s="69">
        <f>Schlussrechnung!W18</f>
        <v>12052.277654185526</v>
      </c>
      <c r="Q19" s="69">
        <f t="shared" si="2"/>
        <v>14.119063347650808</v>
      </c>
    </row>
    <row r="20" spans="1:17" x14ac:dyDescent="0.25">
      <c r="A20" s="57">
        <v>60608</v>
      </c>
      <c r="B20" s="58" t="s">
        <v>19</v>
      </c>
      <c r="C20" s="58" t="s">
        <v>20</v>
      </c>
      <c r="D20" s="59">
        <f>Finanzkraft!H19</f>
        <v>11220805.390000001</v>
      </c>
      <c r="E20" s="60">
        <f>'landesw Umlage § 4_IST'!E19</f>
        <v>5.3093523131556167E-3</v>
      </c>
      <c r="F20" s="74">
        <v>0</v>
      </c>
      <c r="G20" s="74">
        <f>Schlussrechnung!L19</f>
        <v>0</v>
      </c>
      <c r="H20" s="74">
        <f t="shared" si="0"/>
        <v>0</v>
      </c>
      <c r="I20" s="71">
        <v>0</v>
      </c>
      <c r="J20" s="70">
        <f>Schlussrechnung!O19</f>
        <v>0</v>
      </c>
      <c r="K20" s="71">
        <f t="shared" si="1"/>
        <v>0</v>
      </c>
      <c r="L20" s="74">
        <v>-2953.5209753632444</v>
      </c>
      <c r="M20" s="74">
        <f>Schlussrechnung!R19</f>
        <v>4574.8393410765057</v>
      </c>
      <c r="N20" s="74">
        <f t="shared" si="1"/>
        <v>7528.36031643975</v>
      </c>
      <c r="O20" s="69">
        <v>22801.13146536324</v>
      </c>
      <c r="P20" s="69">
        <f>Schlussrechnung!W19</f>
        <v>22827.851148923499</v>
      </c>
      <c r="Q20" s="69">
        <f t="shared" si="2"/>
        <v>26.719683560259</v>
      </c>
    </row>
    <row r="21" spans="1:17" x14ac:dyDescent="0.25">
      <c r="A21" s="57">
        <v>60611</v>
      </c>
      <c r="B21" s="58" t="s">
        <v>21</v>
      </c>
      <c r="C21" s="58" t="s">
        <v>20</v>
      </c>
      <c r="D21" s="59">
        <f>Finanzkraft!H20</f>
        <v>6416046.3499999996</v>
      </c>
      <c r="E21" s="60">
        <f>'landesw Umlage § 4_IST'!E20</f>
        <v>3.0358828395727257E-3</v>
      </c>
      <c r="F21" s="74">
        <v>12421.503348272872</v>
      </c>
      <c r="G21" s="74">
        <f>Schlussrechnung!L20</f>
        <v>12421.503348272872</v>
      </c>
      <c r="H21" s="74">
        <f t="shared" si="0"/>
        <v>0</v>
      </c>
      <c r="I21" s="71">
        <v>0</v>
      </c>
      <c r="J21" s="70">
        <f>Schlussrechnung!O20</f>
        <v>0</v>
      </c>
      <c r="K21" s="71">
        <f t="shared" si="1"/>
        <v>0</v>
      </c>
      <c r="L21" s="74">
        <v>-17922.215389223275</v>
      </c>
      <c r="M21" s="74">
        <f>Schlussrechnung!R20</f>
        <v>-17937.493680060823</v>
      </c>
      <c r="N21" s="74">
        <f t="shared" si="1"/>
        <v>-15.278290837548411</v>
      </c>
      <c r="O21" s="69">
        <v>25567.782889223276</v>
      </c>
      <c r="P21" s="69">
        <f>Schlussrechnung!W20</f>
        <v>25583.061180060824</v>
      </c>
      <c r="Q21" s="69">
        <f t="shared" si="2"/>
        <v>15.278290837548411</v>
      </c>
    </row>
    <row r="22" spans="1:17" x14ac:dyDescent="0.25">
      <c r="A22" s="57">
        <v>60613</v>
      </c>
      <c r="B22" s="58" t="s">
        <v>22</v>
      </c>
      <c r="C22" s="58" t="s">
        <v>20</v>
      </c>
      <c r="D22" s="59">
        <f>Finanzkraft!H21</f>
        <v>15840334.74</v>
      </c>
      <c r="E22" s="60">
        <f>'landesw Umlage § 4_IST'!E21</f>
        <v>7.4951765911500465E-3</v>
      </c>
      <c r="F22" s="74">
        <v>0</v>
      </c>
      <c r="G22" s="74">
        <f>Schlussrechnung!L21</f>
        <v>0</v>
      </c>
      <c r="H22" s="74">
        <f t="shared" si="0"/>
        <v>0</v>
      </c>
      <c r="I22" s="71">
        <v>0</v>
      </c>
      <c r="J22" s="70">
        <f>Schlussrechnung!O21</f>
        <v>257.04556558762124</v>
      </c>
      <c r="K22" s="71">
        <f t="shared" si="1"/>
        <v>257.04556558762124</v>
      </c>
      <c r="L22" s="74">
        <v>294.76265750843595</v>
      </c>
      <c r="M22" s="74">
        <f>Schlussrechnung!R21</f>
        <v>22639.155396160219</v>
      </c>
      <c r="N22" s="74">
        <f t="shared" si="1"/>
        <v>22344.392738651783</v>
      </c>
      <c r="O22" s="69">
        <v>32411.797642491561</v>
      </c>
      <c r="P22" s="69">
        <f>Schlussrechnung!W21</f>
        <v>32449.517638252168</v>
      </c>
      <c r="Q22" s="69">
        <f t="shared" si="2"/>
        <v>37.719995760606253</v>
      </c>
    </row>
    <row r="23" spans="1:17" x14ac:dyDescent="0.25">
      <c r="A23" s="57">
        <v>60617</v>
      </c>
      <c r="B23" s="58" t="s">
        <v>23</v>
      </c>
      <c r="C23" s="58" t="s">
        <v>20</v>
      </c>
      <c r="D23" s="59">
        <f>Finanzkraft!H22</f>
        <v>12324971.41</v>
      </c>
      <c r="E23" s="60">
        <f>'landesw Umlage § 4_IST'!E22</f>
        <v>5.831810925406339E-3</v>
      </c>
      <c r="F23" s="74">
        <v>24224.856326084857</v>
      </c>
      <c r="G23" s="74">
        <f>Schlussrechnung!L22</f>
        <v>24224.856326084857</v>
      </c>
      <c r="H23" s="74">
        <f t="shared" si="0"/>
        <v>0</v>
      </c>
      <c r="I23" s="71">
        <v>0</v>
      </c>
      <c r="J23" s="70">
        <f>Schlussrechnung!O22</f>
        <v>0</v>
      </c>
      <c r="K23" s="71">
        <f t="shared" si="1"/>
        <v>0</v>
      </c>
      <c r="L23" s="74">
        <v>-33706.070227619784</v>
      </c>
      <c r="M23" s="74">
        <f>Schlussrechnung!R22</f>
        <v>-33735.419220363023</v>
      </c>
      <c r="N23" s="74">
        <f t="shared" si="1"/>
        <v>-29.348992743238341</v>
      </c>
      <c r="O23" s="69">
        <v>49114.700227619782</v>
      </c>
      <c r="P23" s="69">
        <f>Schlussrechnung!W22</f>
        <v>49144.049220363027</v>
      </c>
      <c r="Q23" s="69">
        <f t="shared" si="2"/>
        <v>29.348992743245617</v>
      </c>
    </row>
    <row r="24" spans="1:17" x14ac:dyDescent="0.25">
      <c r="A24" s="57">
        <v>60618</v>
      </c>
      <c r="B24" s="58" t="s">
        <v>24</v>
      </c>
      <c r="C24" s="58" t="s">
        <v>20</v>
      </c>
      <c r="D24" s="59">
        <f>Finanzkraft!H23</f>
        <v>1939537.31</v>
      </c>
      <c r="E24" s="60">
        <f>'landesw Umlage § 4_IST'!E23</f>
        <v>9.1773153043697177E-4</v>
      </c>
      <c r="F24" s="74">
        <v>3786.2890238927494</v>
      </c>
      <c r="G24" s="74">
        <f>Schlussrechnung!L23</f>
        <v>3786.2890238927494</v>
      </c>
      <c r="H24" s="74">
        <f t="shared" si="0"/>
        <v>0</v>
      </c>
      <c r="I24" s="71">
        <v>5273.7627356388039</v>
      </c>
      <c r="J24" s="70">
        <f>Schlussrechnung!O23</f>
        <v>5269.1441880947295</v>
      </c>
      <c r="K24" s="71">
        <f t="shared" si="1"/>
        <v>-4.6185475440743176</v>
      </c>
      <c r="L24" s="74">
        <v>0</v>
      </c>
      <c r="M24" s="74">
        <f>Schlussrechnung!R23</f>
        <v>0</v>
      </c>
      <c r="N24" s="74">
        <f t="shared" si="1"/>
        <v>0</v>
      </c>
      <c r="O24" s="69">
        <v>7729.0072643611966</v>
      </c>
      <c r="P24" s="69">
        <f>Schlussrechnung!W23</f>
        <v>7733.6258119052709</v>
      </c>
      <c r="Q24" s="69">
        <f t="shared" si="2"/>
        <v>4.6185475440743176</v>
      </c>
    </row>
    <row r="25" spans="1:17" x14ac:dyDescent="0.25">
      <c r="A25" s="57">
        <v>60619</v>
      </c>
      <c r="B25" s="58" t="s">
        <v>25</v>
      </c>
      <c r="C25" s="58" t="s">
        <v>20</v>
      </c>
      <c r="D25" s="59">
        <f>Finanzkraft!H24</f>
        <v>5030501.01</v>
      </c>
      <c r="E25" s="60">
        <f>'landesw Umlage § 4_IST'!E24</f>
        <v>2.3802838785153516E-3</v>
      </c>
      <c r="F25" s="74">
        <v>0</v>
      </c>
      <c r="G25" s="74">
        <f>Schlussrechnung!L24</f>
        <v>0</v>
      </c>
      <c r="H25" s="74">
        <f t="shared" si="0"/>
        <v>0</v>
      </c>
      <c r="I25" s="71">
        <v>139720.12537588386</v>
      </c>
      <c r="J25" s="70">
        <f>Schlussrechnung!O24</f>
        <v>139708.14643226392</v>
      </c>
      <c r="K25" s="71">
        <f t="shared" si="1"/>
        <v>-11.978943619935308</v>
      </c>
      <c r="L25" s="74">
        <v>0</v>
      </c>
      <c r="M25" s="74">
        <f>Schlussrechnung!R24</f>
        <v>0</v>
      </c>
      <c r="N25" s="74">
        <f t="shared" si="1"/>
        <v>0</v>
      </c>
      <c r="O25" s="69">
        <v>10264.58817411615</v>
      </c>
      <c r="P25" s="69">
        <f>Schlussrechnung!W24</f>
        <v>10276.56711773606</v>
      </c>
      <c r="Q25" s="69">
        <f t="shared" si="2"/>
        <v>11.978943619909842</v>
      </c>
    </row>
    <row r="26" spans="1:17" x14ac:dyDescent="0.25">
      <c r="A26" s="57">
        <v>60623</v>
      </c>
      <c r="B26" s="58" t="s">
        <v>26</v>
      </c>
      <c r="C26" s="58" t="s">
        <v>20</v>
      </c>
      <c r="D26" s="59">
        <f>Finanzkraft!H25</f>
        <v>3222069.15</v>
      </c>
      <c r="E26" s="60">
        <f>'landesw Umlage § 4_IST'!E25</f>
        <v>1.5245875585673846E-3</v>
      </c>
      <c r="F26" s="74">
        <v>6252.307270507622</v>
      </c>
      <c r="G26" s="74">
        <f>Schlussrechnung!L25</f>
        <v>6252.307270507622</v>
      </c>
      <c r="H26" s="74">
        <f t="shared" si="0"/>
        <v>0</v>
      </c>
      <c r="I26" s="71">
        <v>0</v>
      </c>
      <c r="J26" s="70">
        <f>Schlussrechnung!O25</f>
        <v>0</v>
      </c>
      <c r="K26" s="71">
        <f t="shared" si="1"/>
        <v>0</v>
      </c>
      <c r="L26" s="74">
        <v>-3749.4593007409349</v>
      </c>
      <c r="M26" s="74">
        <f>Schlussrechnung!R25</f>
        <v>-3757.1318933138355</v>
      </c>
      <c r="N26" s="74">
        <f t="shared" si="1"/>
        <v>-7.6725925729006121</v>
      </c>
      <c r="O26" s="69">
        <v>12839.864300740936</v>
      </c>
      <c r="P26" s="69">
        <f>Schlussrechnung!W25</f>
        <v>12847.536893313836</v>
      </c>
      <c r="Q26" s="69">
        <f t="shared" si="2"/>
        <v>7.6725925729006121</v>
      </c>
    </row>
    <row r="27" spans="1:17" x14ac:dyDescent="0.25">
      <c r="A27" s="57">
        <v>60624</v>
      </c>
      <c r="B27" s="58" t="s">
        <v>27</v>
      </c>
      <c r="C27" s="58" t="s">
        <v>20</v>
      </c>
      <c r="D27" s="59">
        <f>Finanzkraft!H26</f>
        <v>15459558</v>
      </c>
      <c r="E27" s="60">
        <f>'landesw Umlage § 4_IST'!E26</f>
        <v>7.3150043312232701E-3</v>
      </c>
      <c r="F27" s="74">
        <v>0</v>
      </c>
      <c r="G27" s="74">
        <f>Schlussrechnung!L26</f>
        <v>0</v>
      </c>
      <c r="H27" s="74">
        <f t="shared" si="0"/>
        <v>0</v>
      </c>
      <c r="I27" s="71">
        <v>86526.950481129839</v>
      </c>
      <c r="J27" s="70">
        <f>Schlussrechnung!O26</f>
        <v>86490.137214756833</v>
      </c>
      <c r="K27" s="71">
        <f t="shared" si="1"/>
        <v>-36.813266373006627</v>
      </c>
      <c r="L27" s="74">
        <v>0</v>
      </c>
      <c r="M27" s="74">
        <f>Schlussrechnung!R26</f>
        <v>0</v>
      </c>
      <c r="N27" s="74">
        <f t="shared" si="1"/>
        <v>0</v>
      </c>
      <c r="O27" s="69">
        <v>31111.629928870145</v>
      </c>
      <c r="P27" s="69">
        <f>Schlussrechnung!W26</f>
        <v>31148.44319524313</v>
      </c>
      <c r="Q27" s="69">
        <f t="shared" si="2"/>
        <v>36.813266372984799</v>
      </c>
    </row>
    <row r="28" spans="1:17" x14ac:dyDescent="0.25">
      <c r="A28" s="57">
        <v>60626</v>
      </c>
      <c r="B28" s="58" t="s">
        <v>28</v>
      </c>
      <c r="C28" s="58" t="s">
        <v>20</v>
      </c>
      <c r="D28" s="59">
        <f>Finanzkraft!H27</f>
        <v>4706233.84</v>
      </c>
      <c r="E28" s="60">
        <f>'landesw Umlage § 4_IST'!E27</f>
        <v>2.226850271097629E-3</v>
      </c>
      <c r="F28" s="74">
        <v>9110.1238960565734</v>
      </c>
      <c r="G28" s="74">
        <f>Schlussrechnung!L27</f>
        <v>9110.1238960565734</v>
      </c>
      <c r="H28" s="74">
        <f t="shared" si="0"/>
        <v>0</v>
      </c>
      <c r="I28" s="71">
        <v>0</v>
      </c>
      <c r="J28" s="70">
        <f>Schlussrechnung!O27</f>
        <v>0</v>
      </c>
      <c r="K28" s="71">
        <f t="shared" si="1"/>
        <v>0</v>
      </c>
      <c r="L28" s="74">
        <v>-8914.0431591010165</v>
      </c>
      <c r="M28" s="74">
        <f>Schlussrechnung!R27</f>
        <v>-8925.2499374555773</v>
      </c>
      <c r="N28" s="74">
        <f t="shared" si="1"/>
        <v>-11.206778354560811</v>
      </c>
      <c r="O28" s="69">
        <v>18754.223159101017</v>
      </c>
      <c r="P28" s="69">
        <f>Schlussrechnung!W27</f>
        <v>18765.429937455578</v>
      </c>
      <c r="Q28" s="69">
        <f t="shared" si="2"/>
        <v>11.206778354560811</v>
      </c>
    </row>
    <row r="29" spans="1:17" x14ac:dyDescent="0.25">
      <c r="A29" s="57">
        <v>60628</v>
      </c>
      <c r="B29" s="58" t="s">
        <v>29</v>
      </c>
      <c r="C29" s="58" t="s">
        <v>20</v>
      </c>
      <c r="D29" s="59">
        <f>Finanzkraft!H28</f>
        <v>4155788.85</v>
      </c>
      <c r="E29" s="60">
        <f>'landesw Umlage § 4_IST'!E28</f>
        <v>1.9663960274543019E-3</v>
      </c>
      <c r="F29" s="74">
        <v>8098.1656513423259</v>
      </c>
      <c r="G29" s="74">
        <f>Schlussrechnung!L28</f>
        <v>8098.1656513423259</v>
      </c>
      <c r="H29" s="74">
        <f t="shared" si="0"/>
        <v>0</v>
      </c>
      <c r="I29" s="71">
        <v>24066.296243582878</v>
      </c>
      <c r="J29" s="70">
        <f>Schlussrechnung!O28</f>
        <v>24056.400219264142</v>
      </c>
      <c r="K29" s="71">
        <f t="shared" si="1"/>
        <v>-9.8960243187357264</v>
      </c>
      <c r="L29" s="74">
        <v>0</v>
      </c>
      <c r="M29" s="74">
        <f>Schlussrechnung!R28</f>
        <v>0</v>
      </c>
      <c r="N29" s="74">
        <f t="shared" si="1"/>
        <v>0</v>
      </c>
      <c r="O29" s="69">
        <v>16560.713756417124</v>
      </c>
      <c r="P29" s="69">
        <f>Schlussrechnung!W28</f>
        <v>16570.60978073586</v>
      </c>
      <c r="Q29" s="69">
        <f t="shared" si="2"/>
        <v>9.8960243187357264</v>
      </c>
    </row>
    <row r="30" spans="1:17" x14ac:dyDescent="0.25">
      <c r="A30" s="57">
        <v>60629</v>
      </c>
      <c r="B30" s="58" t="s">
        <v>30</v>
      </c>
      <c r="C30" s="58" t="s">
        <v>20</v>
      </c>
      <c r="D30" s="59">
        <f>Finanzkraft!H29</f>
        <v>8583718.3100000005</v>
      </c>
      <c r="E30" s="60">
        <f>'landesw Umlage § 4_IST'!E29</f>
        <v>4.0615609201537645E-3</v>
      </c>
      <c r="F30" s="74">
        <v>16861.520394209059</v>
      </c>
      <c r="G30" s="74">
        <f>Schlussrechnung!L29</f>
        <v>16861.520394209059</v>
      </c>
      <c r="H30" s="74">
        <f t="shared" si="0"/>
        <v>0</v>
      </c>
      <c r="I30" s="71">
        <v>0</v>
      </c>
      <c r="J30" s="70">
        <f>Schlussrechnung!O29</f>
        <v>0</v>
      </c>
      <c r="K30" s="71">
        <f t="shared" si="1"/>
        <v>0</v>
      </c>
      <c r="L30" s="74">
        <v>-26424.5309801777</v>
      </c>
      <c r="M30" s="74">
        <f>Schlussrechnung!R29</f>
        <v>-26444.97106705578</v>
      </c>
      <c r="N30" s="74">
        <f t="shared" si="1"/>
        <v>-20.440086878079455</v>
      </c>
      <c r="O30" s="69">
        <v>34205.900980177699</v>
      </c>
      <c r="P30" s="69">
        <f>Schlussrechnung!W29</f>
        <v>34226.341067055779</v>
      </c>
      <c r="Q30" s="69">
        <f t="shared" si="2"/>
        <v>20.440086878079455</v>
      </c>
    </row>
    <row r="31" spans="1:17" x14ac:dyDescent="0.25">
      <c r="A31" s="57">
        <v>60632</v>
      </c>
      <c r="B31" s="58" t="s">
        <v>31</v>
      </c>
      <c r="C31" s="58" t="s">
        <v>20</v>
      </c>
      <c r="D31" s="59">
        <f>Finanzkraft!H30</f>
        <v>4528459.4000000004</v>
      </c>
      <c r="E31" s="60">
        <f>'landesw Umlage § 4_IST'!E30</f>
        <v>2.142732678694225E-3</v>
      </c>
      <c r="F31" s="74">
        <v>0</v>
      </c>
      <c r="G31" s="74">
        <f>Schlussrechnung!L30</f>
        <v>0</v>
      </c>
      <c r="H31" s="74">
        <f t="shared" si="0"/>
        <v>0</v>
      </c>
      <c r="I31" s="71">
        <v>24426.543049795211</v>
      </c>
      <c r="J31" s="70">
        <f>Schlussrechnung!O30</f>
        <v>24415.759599055455</v>
      </c>
      <c r="K31" s="71">
        <f t="shared" si="1"/>
        <v>-10.783450739756518</v>
      </c>
      <c r="L31" s="74">
        <v>0</v>
      </c>
      <c r="M31" s="74">
        <f>Schlussrechnung!R30</f>
        <v>0</v>
      </c>
      <c r="N31" s="74">
        <f t="shared" si="1"/>
        <v>0</v>
      </c>
      <c r="O31" s="69">
        <v>9274.1764602047861</v>
      </c>
      <c r="P31" s="69">
        <f>Schlussrechnung!W30</f>
        <v>9284.9599109445462</v>
      </c>
      <c r="Q31" s="69">
        <f t="shared" si="2"/>
        <v>10.783450739760156</v>
      </c>
    </row>
    <row r="32" spans="1:17" x14ac:dyDescent="0.25">
      <c r="A32" s="57">
        <v>60639</v>
      </c>
      <c r="B32" s="58" t="s">
        <v>32</v>
      </c>
      <c r="C32" s="58" t="s">
        <v>20</v>
      </c>
      <c r="D32" s="59">
        <f>Finanzkraft!H31</f>
        <v>1886560.93</v>
      </c>
      <c r="E32" s="60">
        <f>'landesw Umlage § 4_IST'!E31</f>
        <v>8.9266467864518501E-4</v>
      </c>
      <c r="F32" s="74">
        <v>3688.8746513789802</v>
      </c>
      <c r="G32" s="74">
        <f>Schlussrechnung!L31</f>
        <v>3688.8746513789802</v>
      </c>
      <c r="H32" s="74">
        <f t="shared" si="0"/>
        <v>0</v>
      </c>
      <c r="I32" s="71">
        <v>1210.3022738510699</v>
      </c>
      <c r="J32" s="70">
        <f>Schlussrechnung!O31</f>
        <v>1205.8098769762719</v>
      </c>
      <c r="K32" s="71">
        <f t="shared" si="1"/>
        <v>-4.4923968747980325</v>
      </c>
      <c r="L32" s="74">
        <v>0</v>
      </c>
      <c r="M32" s="74">
        <f>Schlussrechnung!R31</f>
        <v>0</v>
      </c>
      <c r="N32" s="74">
        <f t="shared" si="1"/>
        <v>0</v>
      </c>
      <c r="O32" s="69">
        <v>7517.8977261489308</v>
      </c>
      <c r="P32" s="69">
        <f>Schlussrechnung!W31</f>
        <v>7522.3901230237288</v>
      </c>
      <c r="Q32" s="69">
        <f t="shared" si="2"/>
        <v>4.4923968747980325</v>
      </c>
    </row>
    <row r="33" spans="1:17" x14ac:dyDescent="0.25">
      <c r="A33" s="57">
        <v>60641</v>
      </c>
      <c r="B33" s="58" t="s">
        <v>33</v>
      </c>
      <c r="C33" s="58" t="s">
        <v>20</v>
      </c>
      <c r="D33" s="59">
        <f>Finanzkraft!H32</f>
        <v>1412356.83</v>
      </c>
      <c r="E33" s="60">
        <f>'landesw Umlage § 4_IST'!E32</f>
        <v>6.682853629245266E-4</v>
      </c>
      <c r="F33" s="74">
        <v>0</v>
      </c>
      <c r="G33" s="74">
        <f>Schlussrechnung!L32</f>
        <v>0</v>
      </c>
      <c r="H33" s="74">
        <f t="shared" si="0"/>
        <v>0</v>
      </c>
      <c r="I33" s="71">
        <v>-11733.15460671294</v>
      </c>
      <c r="J33" s="70">
        <f>Schlussrechnung!O32</f>
        <v>-11733.15460671294</v>
      </c>
      <c r="K33" s="71">
        <f t="shared" si="1"/>
        <v>0</v>
      </c>
      <c r="L33" s="74">
        <v>-3490.8063472860708</v>
      </c>
      <c r="M33" s="74">
        <f>Schlussrechnung!R32</f>
        <v>-3494.169539700531</v>
      </c>
      <c r="N33" s="74">
        <f t="shared" si="1"/>
        <v>-3.3631924144601726</v>
      </c>
      <c r="O33" s="69">
        <v>2882.2216439990111</v>
      </c>
      <c r="P33" s="69">
        <f>Schlussrechnung!W32</f>
        <v>2885.5848364134713</v>
      </c>
      <c r="Q33" s="69">
        <f t="shared" si="2"/>
        <v>3.3631924144601726</v>
      </c>
    </row>
    <row r="34" spans="1:17" x14ac:dyDescent="0.25">
      <c r="A34" s="57">
        <v>60642</v>
      </c>
      <c r="B34" s="58" t="s">
        <v>34</v>
      </c>
      <c r="C34" s="58" t="s">
        <v>20</v>
      </c>
      <c r="D34" s="59">
        <f>Finanzkraft!H33</f>
        <v>2848061.13</v>
      </c>
      <c r="E34" s="60">
        <f>'landesw Umlage § 4_IST'!E33</f>
        <v>1.3476180561914279E-3</v>
      </c>
      <c r="F34" s="74">
        <v>-5834.8906474252744</v>
      </c>
      <c r="G34" s="74">
        <f>Schlussrechnung!L33</f>
        <v>-5841.6726287099427</v>
      </c>
      <c r="H34" s="74">
        <f t="shared" si="0"/>
        <v>-6.7819812846682908</v>
      </c>
      <c r="I34" s="71">
        <v>0</v>
      </c>
      <c r="J34" s="70">
        <f>Schlussrechnung!O33</f>
        <v>0</v>
      </c>
      <c r="K34" s="71">
        <f t="shared" si="1"/>
        <v>0</v>
      </c>
      <c r="L34" s="74">
        <v>0</v>
      </c>
      <c r="M34" s="74">
        <f>Schlussrechnung!R33</f>
        <v>0</v>
      </c>
      <c r="N34" s="74">
        <f t="shared" si="1"/>
        <v>0</v>
      </c>
      <c r="O34" s="69">
        <v>0</v>
      </c>
      <c r="P34" s="69">
        <f>Schlussrechnung!W33</f>
        <v>0</v>
      </c>
      <c r="Q34" s="69">
        <f t="shared" si="2"/>
        <v>0</v>
      </c>
    </row>
    <row r="35" spans="1:17" x14ac:dyDescent="0.25">
      <c r="A35" s="57">
        <v>60645</v>
      </c>
      <c r="B35" s="58" t="s">
        <v>35</v>
      </c>
      <c r="C35" s="58" t="s">
        <v>20</v>
      </c>
      <c r="D35" s="59">
        <f>Finanzkraft!H34</f>
        <v>4191606.92</v>
      </c>
      <c r="E35" s="60">
        <f>'landesw Umlage § 4_IST'!E34</f>
        <v>1.9833440758516788E-3</v>
      </c>
      <c r="F35" s="74">
        <v>8174.0711889170225</v>
      </c>
      <c r="G35" s="74">
        <f>Schlussrechnung!L34</f>
        <v>8174.0711889170225</v>
      </c>
      <c r="H35" s="74">
        <f t="shared" si="0"/>
        <v>0</v>
      </c>
      <c r="I35" s="71">
        <v>0</v>
      </c>
      <c r="J35" s="70">
        <f>Schlussrechnung!O34</f>
        <v>0</v>
      </c>
      <c r="K35" s="71">
        <f t="shared" si="1"/>
        <v>0</v>
      </c>
      <c r="L35" s="74">
        <v>-3110.2834620195554</v>
      </c>
      <c r="M35" s="74">
        <f>Schlussrechnung!R34</f>
        <v>-3120.2647785666904</v>
      </c>
      <c r="N35" s="74">
        <f t="shared" si="1"/>
        <v>-9.9813165471350658</v>
      </c>
      <c r="O35" s="69">
        <v>16703.447862019555</v>
      </c>
      <c r="P35" s="69">
        <f>Schlussrechnung!W34</f>
        <v>16713.42917856669</v>
      </c>
      <c r="Q35" s="69">
        <f t="shared" si="2"/>
        <v>9.9813165471350658</v>
      </c>
    </row>
    <row r="36" spans="1:17" x14ac:dyDescent="0.25">
      <c r="A36" s="57">
        <v>60646</v>
      </c>
      <c r="B36" s="58" t="s">
        <v>36</v>
      </c>
      <c r="C36" s="58" t="s">
        <v>20</v>
      </c>
      <c r="D36" s="59">
        <f>Finanzkraft!H35</f>
        <v>3454498.27</v>
      </c>
      <c r="E36" s="60">
        <f>'landesw Umlage § 4_IST'!E35</f>
        <v>1.6345661245459472E-3</v>
      </c>
      <c r="F36" s="74">
        <v>6746.6421176633576</v>
      </c>
      <c r="G36" s="74">
        <f>Schlussrechnung!L35</f>
        <v>6746.6421176633576</v>
      </c>
      <c r="H36" s="74">
        <f t="shared" si="0"/>
        <v>0</v>
      </c>
      <c r="I36" s="71">
        <v>450.80651802427201</v>
      </c>
      <c r="J36" s="70">
        <f>Schlussrechnung!O35</f>
        <v>442.58045069436957</v>
      </c>
      <c r="K36" s="71">
        <f t="shared" si="1"/>
        <v>-8.2260673299024347</v>
      </c>
      <c r="L36" s="74">
        <v>0</v>
      </c>
      <c r="M36" s="74">
        <f>Schlussrechnung!R35</f>
        <v>0</v>
      </c>
      <c r="N36" s="74">
        <f t="shared" si="1"/>
        <v>0</v>
      </c>
      <c r="O36" s="69">
        <v>13766.088481975728</v>
      </c>
      <c r="P36" s="69">
        <f>Schlussrechnung!W35</f>
        <v>13774.314549305631</v>
      </c>
      <c r="Q36" s="69">
        <f t="shared" si="2"/>
        <v>8.2260673299024347</v>
      </c>
    </row>
    <row r="37" spans="1:17" x14ac:dyDescent="0.25">
      <c r="A37" s="57">
        <v>60647</v>
      </c>
      <c r="B37" s="58" t="s">
        <v>37</v>
      </c>
      <c r="C37" s="58" t="s">
        <v>20</v>
      </c>
      <c r="D37" s="59">
        <f>Finanzkraft!H36</f>
        <v>786820.26</v>
      </c>
      <c r="E37" s="60">
        <f>'landesw Umlage § 4_IST'!E36</f>
        <v>3.7230001076319383E-4</v>
      </c>
      <c r="F37" s="74">
        <v>-1619.231018257502</v>
      </c>
      <c r="G37" s="74">
        <f>Schlussrechnung!L36</f>
        <v>-1621.1046438695043</v>
      </c>
      <c r="H37" s="74">
        <f t="shared" si="0"/>
        <v>-1.8736256120023427</v>
      </c>
      <c r="I37" s="71">
        <v>0</v>
      </c>
      <c r="J37" s="70">
        <f>Schlussrechnung!O36</f>
        <v>0</v>
      </c>
      <c r="K37" s="71">
        <f t="shared" si="1"/>
        <v>0</v>
      </c>
      <c r="L37" s="74">
        <v>0</v>
      </c>
      <c r="M37" s="74">
        <f>Schlussrechnung!R36</f>
        <v>0</v>
      </c>
      <c r="N37" s="74">
        <f t="shared" si="1"/>
        <v>0</v>
      </c>
      <c r="O37" s="69">
        <v>0</v>
      </c>
      <c r="P37" s="69">
        <f>Schlussrechnung!W36</f>
        <v>0</v>
      </c>
      <c r="Q37" s="69">
        <f t="shared" si="2"/>
        <v>0</v>
      </c>
    </row>
    <row r="38" spans="1:17" x14ac:dyDescent="0.25">
      <c r="A38" s="57">
        <v>60648</v>
      </c>
      <c r="B38" s="58" t="s">
        <v>38</v>
      </c>
      <c r="C38" s="58" t="s">
        <v>20</v>
      </c>
      <c r="D38" s="59">
        <f>Finanzkraft!H37</f>
        <v>2779457.83</v>
      </c>
      <c r="E38" s="60">
        <f>'landesw Umlage § 4_IST'!E37</f>
        <v>1.3151570093338006E-3</v>
      </c>
      <c r="F38" s="74">
        <v>5464.4431009367909</v>
      </c>
      <c r="G38" s="74">
        <f>Schlussrechnung!L37</f>
        <v>5464.4431009367909</v>
      </c>
      <c r="H38" s="74">
        <f t="shared" si="0"/>
        <v>0</v>
      </c>
      <c r="I38" s="71">
        <v>10386.580646605811</v>
      </c>
      <c r="J38" s="70">
        <f>Schlussrechnung!O37</f>
        <v>10379.962027789654</v>
      </c>
      <c r="K38" s="71">
        <f t="shared" si="1"/>
        <v>-6.6186188161573227</v>
      </c>
      <c r="L38" s="74">
        <v>0</v>
      </c>
      <c r="M38" s="74">
        <f>Schlussrechnung!R37</f>
        <v>0</v>
      </c>
      <c r="N38" s="74">
        <f t="shared" si="1"/>
        <v>0</v>
      </c>
      <c r="O38" s="69">
        <v>11076.06935339419</v>
      </c>
      <c r="P38" s="69">
        <f>Schlussrechnung!W37</f>
        <v>11082.687972210348</v>
      </c>
      <c r="Q38" s="69">
        <f t="shared" si="2"/>
        <v>6.6186188161573227</v>
      </c>
    </row>
    <row r="39" spans="1:17" x14ac:dyDescent="0.25">
      <c r="A39" s="57">
        <v>60651</v>
      </c>
      <c r="B39" s="58" t="s">
        <v>39</v>
      </c>
      <c r="C39" s="58" t="s">
        <v>20</v>
      </c>
      <c r="D39" s="59">
        <f>Finanzkraft!H38</f>
        <v>2945190.75</v>
      </c>
      <c r="E39" s="60">
        <f>'landesw Umlage § 4_IST'!E38</f>
        <v>1.3935769116121374E-3</v>
      </c>
      <c r="F39" s="74">
        <v>5700.915034832422</v>
      </c>
      <c r="G39" s="74">
        <f>Schlussrechnung!L38</f>
        <v>5700.915034832422</v>
      </c>
      <c r="H39" s="74">
        <f t="shared" si="0"/>
        <v>0</v>
      </c>
      <c r="I39" s="71">
        <v>0</v>
      </c>
      <c r="J39" s="70">
        <f>Schlussrechnung!O38</f>
        <v>0</v>
      </c>
      <c r="K39" s="71">
        <f t="shared" si="1"/>
        <v>0</v>
      </c>
      <c r="L39" s="74">
        <v>-1061.2508597366468</v>
      </c>
      <c r="M39" s="74">
        <f>Schlussrechnung!R38</f>
        <v>-1068.2641321470874</v>
      </c>
      <c r="N39" s="74">
        <f t="shared" si="1"/>
        <v>-7.0132724104405497</v>
      </c>
      <c r="O39" s="69">
        <v>11736.510859736647</v>
      </c>
      <c r="P39" s="69">
        <f>Schlussrechnung!W38</f>
        <v>11743.524132147088</v>
      </c>
      <c r="Q39" s="69">
        <f t="shared" si="2"/>
        <v>7.0132724104405497</v>
      </c>
    </row>
    <row r="40" spans="1:17" x14ac:dyDescent="0.25">
      <c r="A40" s="57">
        <v>60653</v>
      </c>
      <c r="B40" s="58" t="s">
        <v>40</v>
      </c>
      <c r="C40" s="58" t="s">
        <v>20</v>
      </c>
      <c r="D40" s="59">
        <f>Finanzkraft!H39</f>
        <v>5503226.3899999997</v>
      </c>
      <c r="E40" s="60">
        <f>'landesw Umlage § 4_IST'!E39</f>
        <v>2.603963507789304E-3</v>
      </c>
      <c r="F40" s="74">
        <v>10685.092297831423</v>
      </c>
      <c r="G40" s="74">
        <f>Schlussrechnung!L39</f>
        <v>10685.092297831423</v>
      </c>
      <c r="H40" s="74">
        <f t="shared" si="0"/>
        <v>0</v>
      </c>
      <c r="I40" s="71">
        <v>20342.804129653599</v>
      </c>
      <c r="J40" s="70">
        <f>Schlussrechnung!O39</f>
        <v>20329.699502793897</v>
      </c>
      <c r="K40" s="71">
        <f t="shared" si="1"/>
        <v>-13.104626859701966</v>
      </c>
      <c r="L40" s="74">
        <v>0</v>
      </c>
      <c r="M40" s="74">
        <f>Schlussrechnung!R39</f>
        <v>0</v>
      </c>
      <c r="N40" s="74">
        <f t="shared" si="1"/>
        <v>0</v>
      </c>
      <c r="O40" s="69">
        <v>21930.2183703464</v>
      </c>
      <c r="P40" s="69">
        <f>Schlussrechnung!W39</f>
        <v>21943.322997206102</v>
      </c>
      <c r="Q40" s="69">
        <f t="shared" si="2"/>
        <v>13.104626859701966</v>
      </c>
    </row>
    <row r="41" spans="1:17" x14ac:dyDescent="0.25">
      <c r="A41" s="57">
        <v>60654</v>
      </c>
      <c r="B41" s="58" t="s">
        <v>41</v>
      </c>
      <c r="C41" s="58" t="s">
        <v>20</v>
      </c>
      <c r="D41" s="59">
        <f>Finanzkraft!H40</f>
        <v>3330401.72</v>
      </c>
      <c r="E41" s="60">
        <f>'landesw Umlage § 4_IST'!E40</f>
        <v>1.575847317660274E-3</v>
      </c>
      <c r="F41" s="74">
        <v>0</v>
      </c>
      <c r="G41" s="74">
        <f>Schlussrechnung!L40</f>
        <v>0</v>
      </c>
      <c r="H41" s="74">
        <f t="shared" si="0"/>
        <v>0</v>
      </c>
      <c r="I41" s="71">
        <v>-6319.0877498016262</v>
      </c>
      <c r="J41" s="70">
        <f>Schlussrechnung!O40</f>
        <v>-6319.0877498016262</v>
      </c>
      <c r="K41" s="71">
        <f t="shared" si="1"/>
        <v>0</v>
      </c>
      <c r="L41" s="74">
        <v>-6644.5068599956066</v>
      </c>
      <c r="M41" s="74">
        <f>Schlussrechnung!R40</f>
        <v>-6652.4374208594691</v>
      </c>
      <c r="N41" s="74">
        <f t="shared" si="1"/>
        <v>-7.9305608638624108</v>
      </c>
      <c r="O41" s="69">
        <v>6815.5158597972322</v>
      </c>
      <c r="P41" s="69">
        <f>Schlussrechnung!W40</f>
        <v>6823.4464206610946</v>
      </c>
      <c r="Q41" s="69">
        <f t="shared" si="2"/>
        <v>7.9305608638624108</v>
      </c>
    </row>
    <row r="42" spans="1:17" x14ac:dyDescent="0.25">
      <c r="A42" s="57">
        <v>60655</v>
      </c>
      <c r="B42" s="58" t="s">
        <v>42</v>
      </c>
      <c r="C42" s="58" t="s">
        <v>20</v>
      </c>
      <c r="D42" s="59">
        <f>Finanzkraft!H41</f>
        <v>4989498.25</v>
      </c>
      <c r="E42" s="60">
        <f>'landesw Umlage § 4_IST'!E41</f>
        <v>2.3608825885824761E-3</v>
      </c>
      <c r="F42" s="74">
        <v>-10249.069853583758</v>
      </c>
      <c r="G42" s="74">
        <f>Schlussrechnung!L41</f>
        <v>-10260.951158867181</v>
      </c>
      <c r="H42" s="74">
        <f t="shared" si="0"/>
        <v>-11.881305283422989</v>
      </c>
      <c r="I42" s="71">
        <v>0</v>
      </c>
      <c r="J42" s="70">
        <f>Schlussrechnung!O41</f>
        <v>0</v>
      </c>
      <c r="K42" s="71">
        <f t="shared" si="1"/>
        <v>0</v>
      </c>
      <c r="L42" s="74">
        <v>0</v>
      </c>
      <c r="M42" s="74">
        <f>Schlussrechnung!R41</f>
        <v>0</v>
      </c>
      <c r="N42" s="74">
        <f t="shared" si="1"/>
        <v>0</v>
      </c>
      <c r="O42" s="69">
        <v>0</v>
      </c>
      <c r="P42" s="69">
        <f>Schlussrechnung!W41</f>
        <v>0</v>
      </c>
      <c r="Q42" s="69">
        <f t="shared" si="2"/>
        <v>0</v>
      </c>
    </row>
    <row r="43" spans="1:17" x14ac:dyDescent="0.25">
      <c r="A43" s="57">
        <v>60656</v>
      </c>
      <c r="B43" s="58" t="s">
        <v>43</v>
      </c>
      <c r="C43" s="58" t="s">
        <v>20</v>
      </c>
      <c r="D43" s="59">
        <f>Finanzkraft!H42</f>
        <v>3661507.68</v>
      </c>
      <c r="E43" s="60">
        <f>'landesw Umlage § 4_IST'!E42</f>
        <v>1.7325168376746132E-3</v>
      </c>
      <c r="F43" s="74">
        <v>7107.4255118923566</v>
      </c>
      <c r="G43" s="74">
        <f>Schlussrechnung!L42</f>
        <v>7107.4255118923566</v>
      </c>
      <c r="H43" s="74">
        <f t="shared" si="0"/>
        <v>0</v>
      </c>
      <c r="I43" s="71">
        <v>0</v>
      </c>
      <c r="J43" s="70">
        <f>Schlussrechnung!O42</f>
        <v>0</v>
      </c>
      <c r="K43" s="71">
        <f t="shared" si="1"/>
        <v>0</v>
      </c>
      <c r="L43" s="74">
        <v>-6047.4357599568484</v>
      </c>
      <c r="M43" s="74">
        <f>Schlussrechnung!R42</f>
        <v>-6056.1547710405157</v>
      </c>
      <c r="N43" s="74">
        <f t="shared" si="1"/>
        <v>-8.7190110836672829</v>
      </c>
      <c r="O43" s="69">
        <v>14591.015759956848</v>
      </c>
      <c r="P43" s="69">
        <f>Schlussrechnung!W42</f>
        <v>14599.734771040516</v>
      </c>
      <c r="Q43" s="69">
        <f t="shared" si="2"/>
        <v>8.7190110836672829</v>
      </c>
    </row>
    <row r="44" spans="1:17" x14ac:dyDescent="0.25">
      <c r="A44" s="57">
        <v>60659</v>
      </c>
      <c r="B44" s="58" t="s">
        <v>44</v>
      </c>
      <c r="C44" s="58" t="s">
        <v>20</v>
      </c>
      <c r="D44" s="59">
        <f>Finanzkraft!H43</f>
        <v>5419895.1399999997</v>
      </c>
      <c r="E44" s="60">
        <f>'landesw Umlage § 4_IST'!E43</f>
        <v>2.5645336318073225E-3</v>
      </c>
      <c r="F44" s="74">
        <v>10485.015917800112</v>
      </c>
      <c r="G44" s="74">
        <f>Schlussrechnung!L43</f>
        <v>10485.015917800112</v>
      </c>
      <c r="H44" s="74">
        <f t="shared" si="0"/>
        <v>0</v>
      </c>
      <c r="I44" s="71">
        <v>0</v>
      </c>
      <c r="J44" s="70">
        <f>Schlussrechnung!O43</f>
        <v>0</v>
      </c>
      <c r="K44" s="71">
        <f t="shared" si="1"/>
        <v>0</v>
      </c>
      <c r="L44" s="74">
        <v>-11647.326040747383</v>
      </c>
      <c r="M44" s="74">
        <f>Schlussrechnung!R43</f>
        <v>-11660.232234022926</v>
      </c>
      <c r="N44" s="74">
        <f t="shared" si="1"/>
        <v>-12.906193275543046</v>
      </c>
      <c r="O44" s="69">
        <v>21598.145440747383</v>
      </c>
      <c r="P44" s="69">
        <f>Schlussrechnung!W43</f>
        <v>21611.051634022926</v>
      </c>
      <c r="Q44" s="69">
        <f t="shared" si="2"/>
        <v>12.906193275543046</v>
      </c>
    </row>
    <row r="45" spans="1:17" x14ac:dyDescent="0.25">
      <c r="A45" s="57">
        <v>60660</v>
      </c>
      <c r="B45" s="58" t="s">
        <v>45</v>
      </c>
      <c r="C45" s="58" t="s">
        <v>20</v>
      </c>
      <c r="D45" s="59">
        <f>Finanzkraft!H44</f>
        <v>6248591.1200000001</v>
      </c>
      <c r="E45" s="60">
        <f>'landesw Umlage § 4_IST'!E44</f>
        <v>2.9566479912843087E-3</v>
      </c>
      <c r="F45" s="74">
        <v>12189.394169699168</v>
      </c>
      <c r="G45" s="74">
        <f>Schlussrechnung!L44</f>
        <v>12189.394169699168</v>
      </c>
      <c r="H45" s="74">
        <f t="shared" si="0"/>
        <v>0</v>
      </c>
      <c r="I45" s="71">
        <v>3704.0319790317553</v>
      </c>
      <c r="J45" s="70">
        <f>Schlussrechnung!O44</f>
        <v>3689.1524430607788</v>
      </c>
      <c r="K45" s="71">
        <f t="shared" si="1"/>
        <v>-14.879535970976576</v>
      </c>
      <c r="L45" s="74">
        <v>0</v>
      </c>
      <c r="M45" s="74">
        <f>Schlussrechnung!R44</f>
        <v>0</v>
      </c>
      <c r="N45" s="74">
        <f t="shared" si="1"/>
        <v>0</v>
      </c>
      <c r="O45" s="69">
        <v>24900.478020968243</v>
      </c>
      <c r="P45" s="69">
        <f>Schlussrechnung!W44</f>
        <v>24915.35755693922</v>
      </c>
      <c r="Q45" s="69">
        <f t="shared" si="2"/>
        <v>14.879535970976576</v>
      </c>
    </row>
    <row r="46" spans="1:17" x14ac:dyDescent="0.25">
      <c r="A46" s="57">
        <v>60661</v>
      </c>
      <c r="B46" s="58" t="s">
        <v>46</v>
      </c>
      <c r="C46" s="58" t="s">
        <v>20</v>
      </c>
      <c r="D46" s="59">
        <f>Finanzkraft!H45</f>
        <v>8456734.1600000001</v>
      </c>
      <c r="E46" s="60">
        <f>'landesw Umlage § 4_IST'!E45</f>
        <v>4.0014757865912973E-3</v>
      </c>
      <c r="F46" s="74">
        <v>0</v>
      </c>
      <c r="G46" s="74">
        <f>Schlussrechnung!L45</f>
        <v>0</v>
      </c>
      <c r="H46" s="74">
        <f t="shared" si="0"/>
        <v>0</v>
      </c>
      <c r="I46" s="71">
        <v>30415.220056152437</v>
      </c>
      <c r="J46" s="70">
        <f>Schlussrechnung!O45</f>
        <v>30395.082351874109</v>
      </c>
      <c r="K46" s="71">
        <f t="shared" si="1"/>
        <v>-20.137704278327874</v>
      </c>
      <c r="L46" s="74">
        <v>0</v>
      </c>
      <c r="M46" s="74">
        <f>Schlussrechnung!R45</f>
        <v>0</v>
      </c>
      <c r="N46" s="74">
        <f t="shared" si="1"/>
        <v>0</v>
      </c>
      <c r="O46" s="69">
        <v>17064.089783847565</v>
      </c>
      <c r="P46" s="69">
        <f>Schlussrechnung!W45</f>
        <v>17084.227488125893</v>
      </c>
      <c r="Q46" s="69">
        <f t="shared" si="2"/>
        <v>20.137704278327874</v>
      </c>
    </row>
    <row r="47" spans="1:17" x14ac:dyDescent="0.25">
      <c r="A47" s="57">
        <v>60662</v>
      </c>
      <c r="B47" s="58" t="s">
        <v>47</v>
      </c>
      <c r="C47" s="58" t="s">
        <v>20</v>
      </c>
      <c r="D47" s="59">
        <f>Finanzkraft!H46</f>
        <v>6663730.6699999999</v>
      </c>
      <c r="E47" s="60">
        <f>'landesw Umlage § 4_IST'!E46</f>
        <v>3.1530797137379568E-3</v>
      </c>
      <c r="F47" s="74">
        <v>12942.712174312011</v>
      </c>
      <c r="G47" s="74">
        <f>Schlussrechnung!L46</f>
        <v>12942.712174312011</v>
      </c>
      <c r="H47" s="74">
        <f t="shared" si="0"/>
        <v>0</v>
      </c>
      <c r="I47" s="71">
        <v>0</v>
      </c>
      <c r="J47" s="70">
        <f>Schlussrechnung!O46</f>
        <v>0</v>
      </c>
      <c r="K47" s="71">
        <f t="shared" si="1"/>
        <v>0</v>
      </c>
      <c r="L47" s="74">
        <v>-20008.648657715174</v>
      </c>
      <c r="M47" s="74">
        <f>Schlussrechnung!R46</f>
        <v>-20024.516749946051</v>
      </c>
      <c r="N47" s="74">
        <f t="shared" si="1"/>
        <v>-15.868092230877664</v>
      </c>
      <c r="O47" s="69">
        <v>26554.798657715175</v>
      </c>
      <c r="P47" s="69">
        <f>Schlussrechnung!W46</f>
        <v>26570.666749946049</v>
      </c>
      <c r="Q47" s="69">
        <f t="shared" si="2"/>
        <v>15.868092230874026</v>
      </c>
    </row>
    <row r="48" spans="1:17" x14ac:dyDescent="0.25">
      <c r="A48" s="57">
        <v>60663</v>
      </c>
      <c r="B48" s="58" t="s">
        <v>48</v>
      </c>
      <c r="C48" s="58" t="s">
        <v>20</v>
      </c>
      <c r="D48" s="59">
        <f>Finanzkraft!H47</f>
        <v>10266972.859999999</v>
      </c>
      <c r="E48" s="60">
        <f>'landesw Umlage § 4_IST'!E47</f>
        <v>4.8580270496382727E-3</v>
      </c>
      <c r="F48" s="74">
        <v>19866.344228508384</v>
      </c>
      <c r="G48" s="74">
        <f>Schlussrechnung!L47</f>
        <v>19866.344228508384</v>
      </c>
      <c r="H48" s="74">
        <f t="shared" si="0"/>
        <v>0</v>
      </c>
      <c r="I48" s="71">
        <v>46986.102090496563</v>
      </c>
      <c r="J48" s="70">
        <f>Schlussrechnung!O47</f>
        <v>46961.653732610815</v>
      </c>
      <c r="K48" s="71">
        <f t="shared" si="1"/>
        <v>-24.4483578857471</v>
      </c>
      <c r="L48" s="74">
        <v>0</v>
      </c>
      <c r="M48" s="74">
        <f>Schlussrechnung!R47</f>
        <v>0</v>
      </c>
      <c r="N48" s="74">
        <f t="shared" si="1"/>
        <v>0</v>
      </c>
      <c r="O48" s="69">
        <v>40913.627909503448</v>
      </c>
      <c r="P48" s="69">
        <f>Schlussrechnung!W47</f>
        <v>40938.076267389195</v>
      </c>
      <c r="Q48" s="69">
        <f t="shared" si="2"/>
        <v>24.4483578857471</v>
      </c>
    </row>
    <row r="49" spans="1:17" x14ac:dyDescent="0.25">
      <c r="A49" s="57">
        <v>60664</v>
      </c>
      <c r="B49" s="58" t="s">
        <v>49</v>
      </c>
      <c r="C49" s="58" t="s">
        <v>20</v>
      </c>
      <c r="D49" s="59">
        <f>Finanzkraft!H48</f>
        <v>18117558.84</v>
      </c>
      <c r="E49" s="60">
        <f>'landesw Umlage § 4_IST'!E48</f>
        <v>8.5726914951767992E-3</v>
      </c>
      <c r="F49" s="74">
        <v>0</v>
      </c>
      <c r="G49" s="74">
        <f>Schlussrechnung!L48</f>
        <v>0</v>
      </c>
      <c r="H49" s="74">
        <f t="shared" si="0"/>
        <v>0</v>
      </c>
      <c r="I49" s="71">
        <v>79145.003714887338</v>
      </c>
      <c r="J49" s="70">
        <f>Schlussrechnung!O48</f>
        <v>79101.861050678854</v>
      </c>
      <c r="K49" s="71">
        <f t="shared" si="1"/>
        <v>-43.142664208484348</v>
      </c>
      <c r="L49" s="74">
        <v>0</v>
      </c>
      <c r="M49" s="74">
        <f>Schlussrechnung!R48</f>
        <v>0</v>
      </c>
      <c r="N49" s="74">
        <f t="shared" si="1"/>
        <v>0</v>
      </c>
      <c r="O49" s="69">
        <v>37183.608425112674</v>
      </c>
      <c r="P49" s="69">
        <f>Schlussrechnung!W48</f>
        <v>37226.751089321144</v>
      </c>
      <c r="Q49" s="69">
        <f t="shared" si="2"/>
        <v>43.142664208469796</v>
      </c>
    </row>
    <row r="50" spans="1:17" x14ac:dyDescent="0.25">
      <c r="A50" s="57">
        <v>60665</v>
      </c>
      <c r="B50" s="58" t="s">
        <v>50</v>
      </c>
      <c r="C50" s="58" t="s">
        <v>20</v>
      </c>
      <c r="D50" s="59">
        <f>Finanzkraft!H49</f>
        <v>8468593.7800000012</v>
      </c>
      <c r="E50" s="60">
        <f>'landesw Umlage § 4_IST'!E49</f>
        <v>4.00708740703133E-3</v>
      </c>
      <c r="F50" s="74">
        <v>0</v>
      </c>
      <c r="G50" s="74">
        <f>Schlussrechnung!L49</f>
        <v>0</v>
      </c>
      <c r="H50" s="74">
        <f t="shared" si="0"/>
        <v>0</v>
      </c>
      <c r="I50" s="71">
        <v>34441.018108905177</v>
      </c>
      <c r="J50" s="70">
        <f>Schlussrechnung!O49</f>
        <v>34420.852163757983</v>
      </c>
      <c r="K50" s="71">
        <f t="shared" si="1"/>
        <v>-20.16594514719327</v>
      </c>
      <c r="L50" s="74">
        <v>0</v>
      </c>
      <c r="M50" s="74">
        <f>Schlussrechnung!R49</f>
        <v>0</v>
      </c>
      <c r="N50" s="74">
        <f t="shared" si="1"/>
        <v>0</v>
      </c>
      <c r="O50" s="69">
        <v>17258.014381094821</v>
      </c>
      <c r="P50" s="69">
        <f>Schlussrechnung!W49</f>
        <v>17278.180326242014</v>
      </c>
      <c r="Q50" s="69">
        <f t="shared" si="2"/>
        <v>20.16594514719327</v>
      </c>
    </row>
    <row r="51" spans="1:17" x14ac:dyDescent="0.25">
      <c r="A51" s="57">
        <v>60666</v>
      </c>
      <c r="B51" s="58" t="s">
        <v>51</v>
      </c>
      <c r="C51" s="58" t="s">
        <v>20</v>
      </c>
      <c r="D51" s="59">
        <f>Finanzkraft!H50</f>
        <v>3214080.52</v>
      </c>
      <c r="E51" s="60">
        <f>'landesw Umlage § 4_IST'!E50</f>
        <v>1.5208075757858239E-3</v>
      </c>
      <c r="F51" s="74">
        <v>6320.7315595930559</v>
      </c>
      <c r="G51" s="74">
        <f>Schlussrechnung!L50</f>
        <v>6320.7315595930559</v>
      </c>
      <c r="H51" s="74">
        <f t="shared" si="0"/>
        <v>0</v>
      </c>
      <c r="I51" s="71">
        <v>15203.350188332284</v>
      </c>
      <c r="J51" s="70">
        <f>Schlussrechnung!O50</f>
        <v>15195.696618784759</v>
      </c>
      <c r="K51" s="71">
        <f t="shared" si="1"/>
        <v>-7.6535695475249668</v>
      </c>
      <c r="L51" s="74">
        <v>0</v>
      </c>
      <c r="M51" s="74">
        <f>Schlussrechnung!R50</f>
        <v>0</v>
      </c>
      <c r="N51" s="74">
        <f t="shared" si="1"/>
        <v>0</v>
      </c>
      <c r="O51" s="69">
        <v>12808.029811667717</v>
      </c>
      <c r="P51" s="69">
        <f>Schlussrechnung!W50</f>
        <v>12815.683381215242</v>
      </c>
      <c r="Q51" s="69">
        <f t="shared" si="2"/>
        <v>7.6535695475249668</v>
      </c>
    </row>
    <row r="52" spans="1:17" x14ac:dyDescent="0.25">
      <c r="A52" s="57">
        <v>60667</v>
      </c>
      <c r="B52" s="58" t="s">
        <v>52</v>
      </c>
      <c r="C52" s="58" t="s">
        <v>20</v>
      </c>
      <c r="D52" s="59">
        <f>Finanzkraft!H51</f>
        <v>15797655.67</v>
      </c>
      <c r="E52" s="60">
        <f>'landesw Umlage § 4_IST'!E51</f>
        <v>7.474982121042778E-3</v>
      </c>
      <c r="F52" s="74">
        <v>31189.664941955183</v>
      </c>
      <c r="G52" s="74">
        <f>Schlussrechnung!L51</f>
        <v>31189.664941955183</v>
      </c>
      <c r="H52" s="74">
        <f t="shared" si="0"/>
        <v>0</v>
      </c>
      <c r="I52" s="71">
        <v>0</v>
      </c>
      <c r="J52" s="70">
        <f>Schlussrechnung!O51</f>
        <v>0</v>
      </c>
      <c r="K52" s="71">
        <f t="shared" si="1"/>
        <v>0</v>
      </c>
      <c r="L52" s="74">
        <v>-40262.859421086796</v>
      </c>
      <c r="M52" s="74">
        <f>Schlussrechnung!R51</f>
        <v>-40300.477786776712</v>
      </c>
      <c r="N52" s="74">
        <f t="shared" si="1"/>
        <v>-37.618365689915663</v>
      </c>
      <c r="O52" s="69">
        <v>62953.259421086797</v>
      </c>
      <c r="P52" s="69">
        <f>Schlussrechnung!W51</f>
        <v>62990.877786776713</v>
      </c>
      <c r="Q52" s="69">
        <f t="shared" si="2"/>
        <v>37.618365689915663</v>
      </c>
    </row>
    <row r="53" spans="1:17" x14ac:dyDescent="0.25">
      <c r="A53" s="57">
        <v>60668</v>
      </c>
      <c r="B53" s="58" t="s">
        <v>53</v>
      </c>
      <c r="C53" s="58" t="s">
        <v>20</v>
      </c>
      <c r="D53" s="59">
        <f>Finanzkraft!H52</f>
        <v>4332337.22</v>
      </c>
      <c r="E53" s="60">
        <f>'landesw Umlage § 4_IST'!E52</f>
        <v>2.0499334798976645E-3</v>
      </c>
      <c r="F53" s="74">
        <v>-8818.6265241359833</v>
      </c>
      <c r="G53" s="74">
        <f>Schlussrechnung!L52</f>
        <v>-8828.9429564749589</v>
      </c>
      <c r="H53" s="74">
        <f t="shared" si="0"/>
        <v>-10.316432338975574</v>
      </c>
      <c r="I53" s="71">
        <v>0</v>
      </c>
      <c r="J53" s="70">
        <f>Schlussrechnung!O52</f>
        <v>0</v>
      </c>
      <c r="K53" s="71">
        <f t="shared" si="1"/>
        <v>0</v>
      </c>
      <c r="L53" s="74">
        <v>0</v>
      </c>
      <c r="M53" s="74">
        <f>Schlussrechnung!R52</f>
        <v>0</v>
      </c>
      <c r="N53" s="74">
        <f t="shared" si="1"/>
        <v>0</v>
      </c>
      <c r="O53" s="69">
        <v>0</v>
      </c>
      <c r="P53" s="69">
        <f>Schlussrechnung!W52</f>
        <v>0</v>
      </c>
      <c r="Q53" s="69">
        <f t="shared" si="2"/>
        <v>0</v>
      </c>
    </row>
    <row r="54" spans="1:17" x14ac:dyDescent="0.25">
      <c r="A54" s="57">
        <v>60669</v>
      </c>
      <c r="B54" s="58" t="s">
        <v>54</v>
      </c>
      <c r="C54" s="58" t="s">
        <v>20</v>
      </c>
      <c r="D54" s="59">
        <f>Finanzkraft!H53</f>
        <v>21985867.09</v>
      </c>
      <c r="E54" s="60">
        <f>'landesw Umlage § 4_IST'!E53</f>
        <v>1.0403060229086054E-2</v>
      </c>
      <c r="F54" s="74">
        <v>0</v>
      </c>
      <c r="G54" s="74">
        <f>Schlussrechnung!L53</f>
        <v>0</v>
      </c>
      <c r="H54" s="74">
        <f t="shared" si="0"/>
        <v>0</v>
      </c>
      <c r="I54" s="71">
        <v>0</v>
      </c>
      <c r="J54" s="70">
        <f>Schlussrechnung!O53</f>
        <v>0</v>
      </c>
      <c r="K54" s="71">
        <f t="shared" si="1"/>
        <v>0</v>
      </c>
      <c r="L54" s="74">
        <v>-33615.765202466398</v>
      </c>
      <c r="M54" s="74">
        <f>Schlussrechnung!R53</f>
        <v>-33668.119324209416</v>
      </c>
      <c r="N54" s="74">
        <f t="shared" si="1"/>
        <v>-52.354121743017458</v>
      </c>
      <c r="O54" s="69">
        <v>44943.027612466401</v>
      </c>
      <c r="P54" s="69">
        <f>Schlussrechnung!W53</f>
        <v>44995.381734209419</v>
      </c>
      <c r="Q54" s="69">
        <f t="shared" si="2"/>
        <v>52.354121743017458</v>
      </c>
    </row>
    <row r="55" spans="1:17" x14ac:dyDescent="0.25">
      <c r="A55" s="57">
        <v>60670</v>
      </c>
      <c r="B55" s="58" t="s">
        <v>55</v>
      </c>
      <c r="C55" s="58" t="s">
        <v>20</v>
      </c>
      <c r="D55" s="59">
        <f>Finanzkraft!H54</f>
        <v>17410083.359999999</v>
      </c>
      <c r="E55" s="60">
        <f>'landesw Umlage § 4_IST'!E54</f>
        <v>8.237935081026132E-3</v>
      </c>
      <c r="F55" s="74">
        <v>0</v>
      </c>
      <c r="G55" s="74">
        <f>Schlussrechnung!L54</f>
        <v>0</v>
      </c>
      <c r="H55" s="74">
        <f t="shared" si="0"/>
        <v>0</v>
      </c>
      <c r="I55" s="71">
        <v>26346.212400402714</v>
      </c>
      <c r="J55" s="70">
        <f>Schlussrechnung!O54</f>
        <v>26304.754421053789</v>
      </c>
      <c r="K55" s="71">
        <f t="shared" si="1"/>
        <v>-41.457979348924709</v>
      </c>
      <c r="L55" s="74">
        <v>28276.559445750179</v>
      </c>
      <c r="M55" s="74">
        <f>Schlussrechnung!R54</f>
        <v>28276.559445750179</v>
      </c>
      <c r="N55" s="74">
        <f t="shared" si="1"/>
        <v>0</v>
      </c>
      <c r="O55" s="69">
        <v>35464.420113847118</v>
      </c>
      <c r="P55" s="69">
        <f>Schlussrechnung!W54</f>
        <v>35505.878093196043</v>
      </c>
      <c r="Q55" s="69">
        <f t="shared" si="2"/>
        <v>41.457979348924709</v>
      </c>
    </row>
    <row r="56" spans="1:17" x14ac:dyDescent="0.25">
      <c r="A56" s="57">
        <v>61001</v>
      </c>
      <c r="B56" s="58" t="s">
        <v>56</v>
      </c>
      <c r="C56" s="58" t="s">
        <v>57</v>
      </c>
      <c r="D56" s="59">
        <f>Finanzkraft!H55</f>
        <v>1880313.23</v>
      </c>
      <c r="E56" s="60">
        <f>'landesw Umlage § 4_IST'!E55</f>
        <v>8.8970845230545504E-4</v>
      </c>
      <c r="F56" s="74">
        <v>3669.2828182420612</v>
      </c>
      <c r="G56" s="74">
        <f>Schlussrechnung!L55</f>
        <v>3669.2828182420612</v>
      </c>
      <c r="H56" s="74">
        <f t="shared" si="0"/>
        <v>0</v>
      </c>
      <c r="I56" s="71">
        <v>0</v>
      </c>
      <c r="J56" s="70">
        <f>Schlussrechnung!O55</f>
        <v>0</v>
      </c>
      <c r="K56" s="71">
        <f t="shared" si="1"/>
        <v>0</v>
      </c>
      <c r="L56" s="74">
        <v>-146.33579921868932</v>
      </c>
      <c r="M56" s="74">
        <f>Schlussrechnung!R55</f>
        <v>-150.81331867950666</v>
      </c>
      <c r="N56" s="74">
        <f t="shared" si="1"/>
        <v>-4.4775194608173479</v>
      </c>
      <c r="O56" s="69">
        <v>7493.0007992186884</v>
      </c>
      <c r="P56" s="69">
        <f>Schlussrechnung!W55</f>
        <v>7497.4783186795057</v>
      </c>
      <c r="Q56" s="69">
        <f t="shared" si="2"/>
        <v>4.4775194608173479</v>
      </c>
    </row>
    <row r="57" spans="1:17" x14ac:dyDescent="0.25">
      <c r="A57" s="57">
        <v>61002</v>
      </c>
      <c r="B57" s="58" t="s">
        <v>58</v>
      </c>
      <c r="C57" s="58" t="s">
        <v>57</v>
      </c>
      <c r="D57" s="59">
        <f>Finanzkraft!H56</f>
        <v>1319199.08</v>
      </c>
      <c r="E57" s="60">
        <f>'landesw Umlage § 4_IST'!E56</f>
        <v>6.2420587858629287E-4</v>
      </c>
      <c r="F57" s="74">
        <v>0</v>
      </c>
      <c r="G57" s="74">
        <f>Schlussrechnung!L56</f>
        <v>0</v>
      </c>
      <c r="H57" s="74">
        <f t="shared" si="0"/>
        <v>0</v>
      </c>
      <c r="I57" s="71">
        <v>-28316.42889473751</v>
      </c>
      <c r="J57" s="70">
        <f>Schlussrechnung!O56</f>
        <v>-28319.570254091446</v>
      </c>
      <c r="K57" s="71">
        <f t="shared" si="1"/>
        <v>-3.1413593539364228</v>
      </c>
      <c r="L57" s="74">
        <v>0</v>
      </c>
      <c r="M57" s="74">
        <f>Schlussrechnung!R56</f>
        <v>0</v>
      </c>
      <c r="N57" s="74">
        <f t="shared" si="1"/>
        <v>0</v>
      </c>
      <c r="O57" s="69">
        <v>2639.9783947375081</v>
      </c>
      <c r="P57" s="69">
        <f>Schlussrechnung!W56</f>
        <v>2643.1197540914454</v>
      </c>
      <c r="Q57" s="69">
        <f t="shared" si="2"/>
        <v>3.1413593539373323</v>
      </c>
    </row>
    <row r="58" spans="1:17" x14ac:dyDescent="0.25">
      <c r="A58" s="57">
        <v>61007</v>
      </c>
      <c r="B58" s="58" t="s">
        <v>59</v>
      </c>
      <c r="C58" s="58" t="s">
        <v>57</v>
      </c>
      <c r="D58" s="59">
        <f>Finanzkraft!H57</f>
        <v>1665131.93</v>
      </c>
      <c r="E58" s="60">
        <f>'landesw Umlage § 4_IST'!E57</f>
        <v>7.8789104319852883E-4</v>
      </c>
      <c r="F58" s="74">
        <v>-3358.9408067878076</v>
      </c>
      <c r="G58" s="74">
        <f>Schlussrechnung!L57</f>
        <v>-3362.9059230793118</v>
      </c>
      <c r="H58" s="74">
        <f t="shared" si="0"/>
        <v>-3.9651162915042732</v>
      </c>
      <c r="I58" s="71">
        <v>0</v>
      </c>
      <c r="J58" s="70">
        <f>Schlussrechnung!O57</f>
        <v>0</v>
      </c>
      <c r="K58" s="71">
        <f t="shared" si="1"/>
        <v>0</v>
      </c>
      <c r="L58" s="74">
        <v>0</v>
      </c>
      <c r="M58" s="74">
        <f>Schlussrechnung!R57</f>
        <v>0</v>
      </c>
      <c r="N58" s="74">
        <f t="shared" si="1"/>
        <v>0</v>
      </c>
      <c r="O58" s="69">
        <v>0</v>
      </c>
      <c r="P58" s="69">
        <f>Schlussrechnung!W57</f>
        <v>0</v>
      </c>
      <c r="Q58" s="69">
        <f t="shared" si="2"/>
        <v>0</v>
      </c>
    </row>
    <row r="59" spans="1:17" x14ac:dyDescent="0.25">
      <c r="A59" s="57">
        <v>61008</v>
      </c>
      <c r="B59" s="58" t="s">
        <v>60</v>
      </c>
      <c r="C59" s="58" t="s">
        <v>57</v>
      </c>
      <c r="D59" s="59">
        <f>Finanzkraft!H58</f>
        <v>2211350.2799999998</v>
      </c>
      <c r="E59" s="60">
        <f>'landesw Umlage § 4_IST'!E58</f>
        <v>1.0463453661515929E-3</v>
      </c>
      <c r="F59" s="74">
        <v>0</v>
      </c>
      <c r="G59" s="74">
        <f>Schlussrechnung!L58</f>
        <v>0</v>
      </c>
      <c r="H59" s="74">
        <f t="shared" si="0"/>
        <v>0</v>
      </c>
      <c r="I59" s="71">
        <v>45188.539553045608</v>
      </c>
      <c r="J59" s="70">
        <f>Schlussrechnung!O58</f>
        <v>45183.273747457788</v>
      </c>
      <c r="K59" s="71">
        <f t="shared" si="1"/>
        <v>-5.2658055878200685</v>
      </c>
      <c r="L59" s="74">
        <v>0</v>
      </c>
      <c r="M59" s="74">
        <f>Schlussrechnung!R58</f>
        <v>0</v>
      </c>
      <c r="N59" s="74">
        <f t="shared" si="1"/>
        <v>0</v>
      </c>
      <c r="O59" s="69">
        <v>4498.3404469543893</v>
      </c>
      <c r="P59" s="69">
        <f>Schlussrechnung!W58</f>
        <v>4503.6062525422094</v>
      </c>
      <c r="Q59" s="69">
        <f t="shared" si="2"/>
        <v>5.2658055878200685</v>
      </c>
    </row>
    <row r="60" spans="1:17" x14ac:dyDescent="0.25">
      <c r="A60" s="57">
        <v>61012</v>
      </c>
      <c r="B60" s="58" t="s">
        <v>61</v>
      </c>
      <c r="C60" s="58" t="s">
        <v>57</v>
      </c>
      <c r="D60" s="59">
        <f>Finanzkraft!H59</f>
        <v>3787959.79</v>
      </c>
      <c r="E60" s="60">
        <f>'landesw Umlage § 4_IST'!E59</f>
        <v>1.7923502256888321E-3</v>
      </c>
      <c r="F60" s="74">
        <v>-7621.7288960123815</v>
      </c>
      <c r="G60" s="74">
        <f>Schlussrechnung!L59</f>
        <v>-7630.7490227688786</v>
      </c>
      <c r="H60" s="74">
        <f t="shared" si="0"/>
        <v>-9.0201267564971204</v>
      </c>
      <c r="I60" s="71">
        <v>0</v>
      </c>
      <c r="J60" s="70">
        <f>Schlussrechnung!O59</f>
        <v>0</v>
      </c>
      <c r="K60" s="71">
        <f t="shared" si="1"/>
        <v>0</v>
      </c>
      <c r="L60" s="74">
        <v>0</v>
      </c>
      <c r="M60" s="74">
        <f>Schlussrechnung!R59</f>
        <v>0</v>
      </c>
      <c r="N60" s="74">
        <f t="shared" si="1"/>
        <v>0</v>
      </c>
      <c r="O60" s="69">
        <v>0</v>
      </c>
      <c r="P60" s="69">
        <f>Schlussrechnung!W59</f>
        <v>0</v>
      </c>
      <c r="Q60" s="69">
        <f t="shared" si="2"/>
        <v>0</v>
      </c>
    </row>
    <row r="61" spans="1:17" x14ac:dyDescent="0.25">
      <c r="A61" s="57">
        <v>61013</v>
      </c>
      <c r="B61" s="58" t="s">
        <v>62</v>
      </c>
      <c r="C61" s="58" t="s">
        <v>57</v>
      </c>
      <c r="D61" s="59">
        <f>Finanzkraft!H60</f>
        <v>2900084.79</v>
      </c>
      <c r="E61" s="60">
        <f>'landesw Umlage § 4_IST'!E60</f>
        <v>1.3722341091358969E-3</v>
      </c>
      <c r="F61" s="74">
        <v>0</v>
      </c>
      <c r="G61" s="74">
        <f>Schlussrechnung!L60</f>
        <v>0</v>
      </c>
      <c r="H61" s="74">
        <f t="shared" si="0"/>
        <v>0</v>
      </c>
      <c r="I61" s="71">
        <v>11149.806586436898</v>
      </c>
      <c r="J61" s="70">
        <f>Schlussrechnung!O60</f>
        <v>11142.900723159401</v>
      </c>
      <c r="K61" s="71">
        <f t="shared" si="1"/>
        <v>-6.9058632774977013</v>
      </c>
      <c r="L61" s="74">
        <v>0</v>
      </c>
      <c r="M61" s="74">
        <f>Schlussrechnung!R60</f>
        <v>0</v>
      </c>
      <c r="N61" s="74">
        <f t="shared" si="1"/>
        <v>0</v>
      </c>
      <c r="O61" s="69">
        <v>5890.5095535631081</v>
      </c>
      <c r="P61" s="69">
        <f>Schlussrechnung!W60</f>
        <v>5897.4154168406039</v>
      </c>
      <c r="Q61" s="69">
        <f t="shared" si="2"/>
        <v>6.9058632774958824</v>
      </c>
    </row>
    <row r="62" spans="1:17" x14ac:dyDescent="0.25">
      <c r="A62" s="57">
        <v>61016</v>
      </c>
      <c r="B62" s="58" t="s">
        <v>63</v>
      </c>
      <c r="C62" s="58" t="s">
        <v>57</v>
      </c>
      <c r="D62" s="59">
        <f>Finanzkraft!H61</f>
        <v>2517275.34</v>
      </c>
      <c r="E62" s="60">
        <f>'landesw Umlage § 4_IST'!E61</f>
        <v>1.1911000311251802E-3</v>
      </c>
      <c r="F62" s="74">
        <v>4911.6310137068049</v>
      </c>
      <c r="G62" s="74">
        <f>Schlussrechnung!L61</f>
        <v>4911.6310137068049</v>
      </c>
      <c r="H62" s="74">
        <f t="shared" si="0"/>
        <v>0</v>
      </c>
      <c r="I62" s="71">
        <v>0</v>
      </c>
      <c r="J62" s="70">
        <f>Schlussrechnung!O61</f>
        <v>0</v>
      </c>
      <c r="K62" s="71">
        <f t="shared" si="1"/>
        <v>0</v>
      </c>
      <c r="L62" s="74">
        <v>-8023.0787431025501</v>
      </c>
      <c r="M62" s="74">
        <f>Schlussrechnung!R61</f>
        <v>-8029.073036576242</v>
      </c>
      <c r="N62" s="74">
        <f t="shared" si="1"/>
        <v>-5.9942934736918687</v>
      </c>
      <c r="O62" s="69">
        <v>10031.27874310255</v>
      </c>
      <c r="P62" s="69">
        <f>Schlussrechnung!W61</f>
        <v>10037.273036576242</v>
      </c>
      <c r="Q62" s="69">
        <f t="shared" si="2"/>
        <v>5.9942934736918687</v>
      </c>
    </row>
    <row r="63" spans="1:17" x14ac:dyDescent="0.25">
      <c r="A63" s="57">
        <v>61017</v>
      </c>
      <c r="B63" s="58" t="s">
        <v>64</v>
      </c>
      <c r="C63" s="58" t="s">
        <v>57</v>
      </c>
      <c r="D63" s="59">
        <f>Finanzkraft!H62</f>
        <v>1752775.17</v>
      </c>
      <c r="E63" s="60">
        <f>'landesw Umlage § 4_IST'!E62</f>
        <v>8.2936122495938134E-4</v>
      </c>
      <c r="F63" s="74">
        <v>3470.0390531818994</v>
      </c>
      <c r="G63" s="74">
        <f>Schlussrechnung!L62</f>
        <v>3470.0390531818994</v>
      </c>
      <c r="H63" s="74">
        <f t="shared" si="0"/>
        <v>0</v>
      </c>
      <c r="I63" s="71">
        <v>30272.717653315027</v>
      </c>
      <c r="J63" s="70">
        <f>Schlussrechnung!O62</f>
        <v>30268.543835459099</v>
      </c>
      <c r="K63" s="71">
        <f t="shared" si="1"/>
        <v>-4.1738178559280641</v>
      </c>
      <c r="L63" s="74">
        <v>0</v>
      </c>
      <c r="M63" s="74">
        <f>Schlussrechnung!R62</f>
        <v>0</v>
      </c>
      <c r="N63" s="74">
        <f t="shared" si="1"/>
        <v>0</v>
      </c>
      <c r="O63" s="69">
        <v>6984.7648466849714</v>
      </c>
      <c r="P63" s="69">
        <f>Schlussrechnung!W62</f>
        <v>6988.9386645409004</v>
      </c>
      <c r="Q63" s="69">
        <f t="shared" si="2"/>
        <v>4.1738178559289736</v>
      </c>
    </row>
    <row r="64" spans="1:17" x14ac:dyDescent="0.25">
      <c r="A64" s="57">
        <v>61019</v>
      </c>
      <c r="B64" s="58" t="s">
        <v>65</v>
      </c>
      <c r="C64" s="58" t="s">
        <v>57</v>
      </c>
      <c r="D64" s="59">
        <f>Finanzkraft!H63</f>
        <v>2200720.67</v>
      </c>
      <c r="E64" s="60">
        <f>'landesw Umlage § 4_IST'!E63</f>
        <v>1.0413157499627463E-3</v>
      </c>
      <c r="F64" s="74">
        <v>-4493.0088595358657</v>
      </c>
      <c r="G64" s="74">
        <f>Schlussrechnung!L63</f>
        <v>-4498.2493532315611</v>
      </c>
      <c r="H64" s="74">
        <f t="shared" si="0"/>
        <v>-5.2404936956954771</v>
      </c>
      <c r="I64" s="71">
        <v>0</v>
      </c>
      <c r="J64" s="70">
        <f>Schlussrechnung!O63</f>
        <v>0</v>
      </c>
      <c r="K64" s="71">
        <f t="shared" si="1"/>
        <v>0</v>
      </c>
      <c r="L64" s="74">
        <v>0</v>
      </c>
      <c r="M64" s="74">
        <f>Schlussrechnung!R63</f>
        <v>0</v>
      </c>
      <c r="N64" s="74">
        <f t="shared" si="1"/>
        <v>0</v>
      </c>
      <c r="O64" s="69">
        <v>0</v>
      </c>
      <c r="P64" s="69">
        <f>Schlussrechnung!W63</f>
        <v>0</v>
      </c>
      <c r="Q64" s="69">
        <f t="shared" si="2"/>
        <v>0</v>
      </c>
    </row>
    <row r="65" spans="1:17" x14ac:dyDescent="0.25">
      <c r="A65" s="57">
        <v>61020</v>
      </c>
      <c r="B65" s="58" t="s">
        <v>66</v>
      </c>
      <c r="C65" s="58" t="s">
        <v>57</v>
      </c>
      <c r="D65" s="59">
        <f>Finanzkraft!H64</f>
        <v>1979582.26</v>
      </c>
      <c r="E65" s="60">
        <f>'landesw Umlage § 4_IST'!E64</f>
        <v>9.3667961308549377E-4</v>
      </c>
      <c r="F65" s="74">
        <v>-3994.3160004010233</v>
      </c>
      <c r="G65" s="74">
        <f>Schlussrechnung!L64</f>
        <v>-3999.0299054845082</v>
      </c>
      <c r="H65" s="74">
        <f t="shared" si="0"/>
        <v>-4.7139050834848604</v>
      </c>
      <c r="I65" s="71">
        <v>0</v>
      </c>
      <c r="J65" s="70">
        <f>Schlussrechnung!O64</f>
        <v>0</v>
      </c>
      <c r="K65" s="71">
        <f t="shared" si="1"/>
        <v>0</v>
      </c>
      <c r="L65" s="74">
        <v>0</v>
      </c>
      <c r="M65" s="74">
        <f>Schlussrechnung!R64</f>
        <v>0</v>
      </c>
      <c r="N65" s="74">
        <f t="shared" si="1"/>
        <v>0</v>
      </c>
      <c r="O65" s="69">
        <v>0</v>
      </c>
      <c r="P65" s="69">
        <f>Schlussrechnung!W64</f>
        <v>0</v>
      </c>
      <c r="Q65" s="69">
        <f t="shared" si="2"/>
        <v>0</v>
      </c>
    </row>
    <row r="66" spans="1:17" x14ac:dyDescent="0.25">
      <c r="A66" s="57">
        <v>61021</v>
      </c>
      <c r="B66" s="58" t="s">
        <v>67</v>
      </c>
      <c r="C66" s="58" t="s">
        <v>57</v>
      </c>
      <c r="D66" s="59">
        <f>Finanzkraft!H65</f>
        <v>4978589.37</v>
      </c>
      <c r="E66" s="60">
        <f>'landesw Umlage § 4_IST'!E65</f>
        <v>2.3557208301124865E-3</v>
      </c>
      <c r="F66" s="74">
        <v>9931.4200332266919</v>
      </c>
      <c r="G66" s="74">
        <f>Schlussrechnung!L65</f>
        <v>9931.4200332266919</v>
      </c>
      <c r="H66" s="74">
        <f t="shared" si="0"/>
        <v>0</v>
      </c>
      <c r="I66" s="71">
        <v>9707.8969227759117</v>
      </c>
      <c r="J66" s="70">
        <f>Schlussrechnung!O65</f>
        <v>9696.0415943998014</v>
      </c>
      <c r="K66" s="71">
        <f t="shared" si="1"/>
        <v>-11.855328376110265</v>
      </c>
      <c r="L66" s="74">
        <v>0</v>
      </c>
      <c r="M66" s="74">
        <f>Schlussrechnung!R65</f>
        <v>0</v>
      </c>
      <c r="N66" s="74">
        <f t="shared" si="1"/>
        <v>0</v>
      </c>
      <c r="O66" s="69">
        <v>19839.553077224089</v>
      </c>
      <c r="P66" s="69">
        <f>Schlussrechnung!W65</f>
        <v>19851.408405600199</v>
      </c>
      <c r="Q66" s="69">
        <f t="shared" si="2"/>
        <v>11.855328376110265</v>
      </c>
    </row>
    <row r="67" spans="1:17" x14ac:dyDescent="0.25">
      <c r="A67" s="57">
        <v>61024</v>
      </c>
      <c r="B67" s="58" t="s">
        <v>68</v>
      </c>
      <c r="C67" s="58" t="s">
        <v>57</v>
      </c>
      <c r="D67" s="59">
        <f>Finanzkraft!H66</f>
        <v>2577071.71</v>
      </c>
      <c r="E67" s="60">
        <f>'landesw Umlage § 4_IST'!E66</f>
        <v>1.2193938999111721E-3</v>
      </c>
      <c r="F67" s="74">
        <v>5015.4830544086626</v>
      </c>
      <c r="G67" s="74">
        <f>Schlussrechnung!L66</f>
        <v>5015.4830544086626</v>
      </c>
      <c r="H67" s="74">
        <f t="shared" si="0"/>
        <v>0</v>
      </c>
      <c r="I67" s="71">
        <v>4579.2486305383482</v>
      </c>
      <c r="J67" s="70">
        <f>Schlussrechnung!O66</f>
        <v>4573.111946208659</v>
      </c>
      <c r="K67" s="71">
        <f t="shared" si="1"/>
        <v>-6.1366843296891602</v>
      </c>
      <c r="L67" s="74">
        <v>0</v>
      </c>
      <c r="M67" s="74">
        <f>Schlussrechnung!R66</f>
        <v>0</v>
      </c>
      <c r="N67" s="74">
        <f t="shared" si="1"/>
        <v>0</v>
      </c>
      <c r="O67" s="69">
        <v>10269.565769461651</v>
      </c>
      <c r="P67" s="69">
        <f>Schlussrechnung!W66</f>
        <v>10275.70245379134</v>
      </c>
      <c r="Q67" s="69">
        <f t="shared" si="2"/>
        <v>6.1366843296891602</v>
      </c>
    </row>
    <row r="68" spans="1:17" x14ac:dyDescent="0.25">
      <c r="A68" s="57">
        <v>61027</v>
      </c>
      <c r="B68" s="58" t="s">
        <v>69</v>
      </c>
      <c r="C68" s="58" t="s">
        <v>57</v>
      </c>
      <c r="D68" s="59">
        <f>Finanzkraft!H67</f>
        <v>2064703.63</v>
      </c>
      <c r="E68" s="60">
        <f>'landesw Umlage § 4_IST'!E67</f>
        <v>9.7695652075838169E-4</v>
      </c>
      <c r="F68" s="74">
        <v>-4153.6670684310784</v>
      </c>
      <c r="G68" s="74">
        <f>Schlussrechnung!L67</f>
        <v>-4158.5836698444209</v>
      </c>
      <c r="H68" s="74">
        <f t="shared" si="0"/>
        <v>-4.9166014133425051</v>
      </c>
      <c r="I68" s="71">
        <v>0</v>
      </c>
      <c r="J68" s="70">
        <f>Schlussrechnung!O67</f>
        <v>0</v>
      </c>
      <c r="K68" s="71">
        <f t="shared" si="1"/>
        <v>0</v>
      </c>
      <c r="L68" s="74">
        <v>0</v>
      </c>
      <c r="M68" s="74">
        <f>Schlussrechnung!R67</f>
        <v>0</v>
      </c>
      <c r="N68" s="74">
        <f t="shared" si="1"/>
        <v>0</v>
      </c>
      <c r="O68" s="69">
        <v>0</v>
      </c>
      <c r="P68" s="69">
        <f>Schlussrechnung!W67</f>
        <v>0</v>
      </c>
      <c r="Q68" s="69">
        <f t="shared" si="2"/>
        <v>0</v>
      </c>
    </row>
    <row r="69" spans="1:17" x14ac:dyDescent="0.25">
      <c r="A69" s="57">
        <v>61030</v>
      </c>
      <c r="B69" s="58" t="s">
        <v>70</v>
      </c>
      <c r="C69" s="58" t="s">
        <v>57</v>
      </c>
      <c r="D69" s="59">
        <f>Finanzkraft!H68</f>
        <v>2054516.78</v>
      </c>
      <c r="E69" s="60">
        <f>'landesw Umlage § 4_IST'!E68</f>
        <v>9.7213640546973501E-4</v>
      </c>
      <c r="F69" s="74">
        <v>3998.8577674551248</v>
      </c>
      <c r="G69" s="74">
        <f>Schlussrechnung!L68</f>
        <v>3998.8577674551248</v>
      </c>
      <c r="H69" s="74">
        <f t="shared" ref="H69:H132" si="3">G69-F69</f>
        <v>0</v>
      </c>
      <c r="I69" s="71">
        <v>0</v>
      </c>
      <c r="J69" s="70">
        <f>Schlussrechnung!O68</f>
        <v>0</v>
      </c>
      <c r="K69" s="71">
        <f t="shared" ref="K69:N132" si="4">J69-I69</f>
        <v>0</v>
      </c>
      <c r="L69" s="74">
        <v>-1363.0879524781085</v>
      </c>
      <c r="M69" s="74">
        <f>Schlussrechnung!R68</f>
        <v>-1367.9802963271304</v>
      </c>
      <c r="N69" s="74">
        <f t="shared" si="4"/>
        <v>-4.8923438490219269</v>
      </c>
      <c r="O69" s="69">
        <v>8187.1975524781083</v>
      </c>
      <c r="P69" s="69">
        <f>Schlussrechnung!W68</f>
        <v>8192.0898963271302</v>
      </c>
      <c r="Q69" s="69">
        <f t="shared" ref="Q69:Q132" si="5">P69-O69</f>
        <v>4.8923438490219269</v>
      </c>
    </row>
    <row r="70" spans="1:17" x14ac:dyDescent="0.25">
      <c r="A70" s="57">
        <v>61032</v>
      </c>
      <c r="B70" s="58" t="s">
        <v>71</v>
      </c>
      <c r="C70" s="58" t="s">
        <v>57</v>
      </c>
      <c r="D70" s="59">
        <f>Finanzkraft!H69</f>
        <v>2452261.09</v>
      </c>
      <c r="E70" s="60">
        <f>'landesw Umlage § 4_IST'!E69</f>
        <v>1.1603372162800707E-3</v>
      </c>
      <c r="F70" s="74">
        <v>4775.6772328029001</v>
      </c>
      <c r="G70" s="74">
        <f>Schlussrechnung!L69</f>
        <v>4775.6772328029001</v>
      </c>
      <c r="H70" s="74">
        <f t="shared" si="3"/>
        <v>0</v>
      </c>
      <c r="I70" s="71">
        <v>69332.676403459307</v>
      </c>
      <c r="J70" s="70">
        <f>Schlussrechnung!O69</f>
        <v>11104.781925983803</v>
      </c>
      <c r="K70" s="71">
        <f t="shared" si="4"/>
        <v>-58227.894477475507</v>
      </c>
      <c r="L70" s="74">
        <v>0</v>
      </c>
      <c r="M70" s="74">
        <f>Schlussrechnung!R69</f>
        <v>0</v>
      </c>
      <c r="N70" s="74">
        <f t="shared" si="4"/>
        <v>0</v>
      </c>
      <c r="O70" s="69">
        <v>9772.1985965406911</v>
      </c>
      <c r="P70" s="69">
        <f>Schlussrechnung!W69</f>
        <v>9778.0380740161963</v>
      </c>
      <c r="Q70" s="69">
        <f t="shared" si="5"/>
        <v>5.8394774755051913</v>
      </c>
    </row>
    <row r="71" spans="1:17" x14ac:dyDescent="0.25">
      <c r="A71" s="57">
        <v>61033</v>
      </c>
      <c r="B71" s="58" t="s">
        <v>72</v>
      </c>
      <c r="C71" s="58" t="s">
        <v>57</v>
      </c>
      <c r="D71" s="59">
        <f>Finanzkraft!H70</f>
        <v>2758501.36</v>
      </c>
      <c r="E71" s="60">
        <f>'landesw Umlage § 4_IST'!E70</f>
        <v>1.3052410292768576E-3</v>
      </c>
      <c r="F71" s="74">
        <v>5423.5543995780581</v>
      </c>
      <c r="G71" s="74">
        <f>Schlussrechnung!L70</f>
        <v>5423.5543995780581</v>
      </c>
      <c r="H71" s="74">
        <f t="shared" si="3"/>
        <v>0</v>
      </c>
      <c r="I71" s="71">
        <v>0</v>
      </c>
      <c r="J71" s="70">
        <f>Schlussrechnung!O70</f>
        <v>0</v>
      </c>
      <c r="K71" s="71">
        <f t="shared" si="4"/>
        <v>0</v>
      </c>
      <c r="L71" s="74">
        <v>-4231.6183489756322</v>
      </c>
      <c r="M71" s="74">
        <f>Schlussrechnung!R70</f>
        <v>-4238.1870649347775</v>
      </c>
      <c r="N71" s="74">
        <f t="shared" si="4"/>
        <v>-6.5687159591452655</v>
      </c>
      <c r="O71" s="69">
        <v>10992.558348975632</v>
      </c>
      <c r="P71" s="69">
        <f>Schlussrechnung!W70</f>
        <v>10999.127064934777</v>
      </c>
      <c r="Q71" s="69">
        <f t="shared" si="5"/>
        <v>6.5687159591452655</v>
      </c>
    </row>
    <row r="72" spans="1:17" x14ac:dyDescent="0.25">
      <c r="A72" s="57">
        <v>61043</v>
      </c>
      <c r="B72" s="58" t="s">
        <v>73</v>
      </c>
      <c r="C72" s="58" t="s">
        <v>57</v>
      </c>
      <c r="D72" s="59">
        <f>Finanzkraft!H71</f>
        <v>4958516.5999999996</v>
      </c>
      <c r="E72" s="60">
        <f>'landesw Umlage § 4_IST'!E71</f>
        <v>2.3462229906859224E-3</v>
      </c>
      <c r="F72" s="74">
        <v>0</v>
      </c>
      <c r="G72" s="74">
        <f>Schlussrechnung!L71</f>
        <v>0</v>
      </c>
      <c r="H72" s="74">
        <f t="shared" si="3"/>
        <v>0</v>
      </c>
      <c r="I72" s="71">
        <v>-2359.7611270210691</v>
      </c>
      <c r="J72" s="70">
        <f>Schlussrechnung!O71</f>
        <v>-2371.568656861873</v>
      </c>
      <c r="K72" s="71">
        <f t="shared" si="4"/>
        <v>-11.807529840803909</v>
      </c>
      <c r="L72" s="74">
        <v>0</v>
      </c>
      <c r="M72" s="74">
        <f>Schlussrechnung!R71</f>
        <v>0</v>
      </c>
      <c r="N72" s="74">
        <f t="shared" si="4"/>
        <v>0</v>
      </c>
      <c r="O72" s="69">
        <v>9750.3232370210699</v>
      </c>
      <c r="P72" s="69">
        <f>Schlussrechnung!W71</f>
        <v>9762.1307668618738</v>
      </c>
      <c r="Q72" s="69">
        <f t="shared" si="5"/>
        <v>11.807529840803909</v>
      </c>
    </row>
    <row r="73" spans="1:17" x14ac:dyDescent="0.25">
      <c r="A73" s="57">
        <v>61045</v>
      </c>
      <c r="B73" s="58" t="s">
        <v>74</v>
      </c>
      <c r="C73" s="58" t="s">
        <v>57</v>
      </c>
      <c r="D73" s="59">
        <f>Finanzkraft!H72</f>
        <v>7959839.54</v>
      </c>
      <c r="E73" s="60">
        <f>'landesw Umlage § 4_IST'!E72</f>
        <v>3.7663599897838113E-3</v>
      </c>
      <c r="F73" s="74">
        <v>0</v>
      </c>
      <c r="G73" s="74">
        <f>Schlussrechnung!L72</f>
        <v>0</v>
      </c>
      <c r="H73" s="74">
        <f t="shared" si="3"/>
        <v>0</v>
      </c>
      <c r="I73" s="71">
        <v>46617.263819814871</v>
      </c>
      <c r="J73" s="70">
        <f>Schlussrechnung!O72</f>
        <v>46598.309352082208</v>
      </c>
      <c r="K73" s="71">
        <f t="shared" si="4"/>
        <v>-18.954467732663034</v>
      </c>
      <c r="L73" s="74">
        <v>0</v>
      </c>
      <c r="M73" s="74">
        <f>Schlussrechnung!R72</f>
        <v>0</v>
      </c>
      <c r="N73" s="74">
        <f t="shared" si="4"/>
        <v>0</v>
      </c>
      <c r="O73" s="69">
        <v>16296.503580185125</v>
      </c>
      <c r="P73" s="69">
        <f>Schlussrechnung!W72</f>
        <v>16315.458047917791</v>
      </c>
      <c r="Q73" s="69">
        <f t="shared" si="5"/>
        <v>18.954467732666672</v>
      </c>
    </row>
    <row r="74" spans="1:17" x14ac:dyDescent="0.25">
      <c r="A74" s="57">
        <v>61049</v>
      </c>
      <c r="B74" s="58" t="s">
        <v>75</v>
      </c>
      <c r="C74" s="58" t="s">
        <v>57</v>
      </c>
      <c r="D74" s="59">
        <f>Finanzkraft!H73</f>
        <v>3592704.77</v>
      </c>
      <c r="E74" s="60">
        <f>'landesw Umlage § 4_IST'!E73</f>
        <v>1.6999613412852102E-3</v>
      </c>
      <c r="F74" s="74">
        <v>0</v>
      </c>
      <c r="G74" s="74">
        <f>Schlussrechnung!L73</f>
        <v>0</v>
      </c>
      <c r="H74" s="74">
        <f t="shared" si="3"/>
        <v>0</v>
      </c>
      <c r="I74" s="71">
        <v>-27679.879804560056</v>
      </c>
      <c r="J74" s="70">
        <f>Schlussrechnung!O73</f>
        <v>-27688.434977851393</v>
      </c>
      <c r="K74" s="71">
        <f t="shared" si="4"/>
        <v>-8.5551732913372689</v>
      </c>
      <c r="L74" s="74">
        <v>0</v>
      </c>
      <c r="M74" s="74">
        <f>Schlussrechnung!R73</f>
        <v>0</v>
      </c>
      <c r="N74" s="74">
        <f t="shared" si="4"/>
        <v>0</v>
      </c>
      <c r="O74" s="69">
        <v>7316.7210045600559</v>
      </c>
      <c r="P74" s="69">
        <f>Schlussrechnung!W73</f>
        <v>7325.276177851395</v>
      </c>
      <c r="Q74" s="69">
        <f t="shared" si="5"/>
        <v>8.5551732913390879</v>
      </c>
    </row>
    <row r="75" spans="1:17" x14ac:dyDescent="0.25">
      <c r="A75" s="57">
        <v>61050</v>
      </c>
      <c r="B75" s="58" t="s">
        <v>76</v>
      </c>
      <c r="C75" s="58" t="s">
        <v>57</v>
      </c>
      <c r="D75" s="59">
        <f>Finanzkraft!H74</f>
        <v>4428907.84</v>
      </c>
      <c r="E75" s="60">
        <f>'landesw Umlage § 4_IST'!E74</f>
        <v>2.0956278330977311E-3</v>
      </c>
      <c r="F75" s="74">
        <v>0</v>
      </c>
      <c r="G75" s="74">
        <f>Schlussrechnung!L74</f>
        <v>0</v>
      </c>
      <c r="H75" s="74">
        <f t="shared" si="3"/>
        <v>0</v>
      </c>
      <c r="I75" s="71">
        <v>113881.60551495801</v>
      </c>
      <c r="J75" s="70">
        <f>Schlussrechnung!O74</f>
        <v>113871.05912261902</v>
      </c>
      <c r="K75" s="71">
        <f t="shared" si="4"/>
        <v>-10.546392338990699</v>
      </c>
      <c r="L75" s="74">
        <v>0</v>
      </c>
      <c r="M75" s="74">
        <f>Schlussrechnung!R74</f>
        <v>0</v>
      </c>
      <c r="N75" s="74">
        <f t="shared" si="4"/>
        <v>0</v>
      </c>
      <c r="O75" s="69">
        <v>8874.3103250419936</v>
      </c>
      <c r="P75" s="69">
        <f>Schlussrechnung!W74</f>
        <v>8884.8567173809806</v>
      </c>
      <c r="Q75" s="69">
        <f t="shared" si="5"/>
        <v>10.546392338987062</v>
      </c>
    </row>
    <row r="76" spans="1:17" x14ac:dyDescent="0.25">
      <c r="A76" s="57">
        <v>61051</v>
      </c>
      <c r="B76" s="58" t="s">
        <v>77</v>
      </c>
      <c r="C76" s="58" t="s">
        <v>57</v>
      </c>
      <c r="D76" s="59">
        <f>Finanzkraft!H75</f>
        <v>4078553.61</v>
      </c>
      <c r="E76" s="60">
        <f>'landesw Umlage § 4_IST'!E75</f>
        <v>1.9298506026030177E-3</v>
      </c>
      <c r="F76" s="74">
        <v>7930.0889085299677</v>
      </c>
      <c r="G76" s="74">
        <f>Schlussrechnung!L75</f>
        <v>7930.0889085299677</v>
      </c>
      <c r="H76" s="74">
        <f t="shared" si="3"/>
        <v>0</v>
      </c>
      <c r="I76" s="71">
        <v>36618.406787075961</v>
      </c>
      <c r="J76" s="70">
        <f>Schlussrechnung!O75</f>
        <v>36608.694680141125</v>
      </c>
      <c r="K76" s="71">
        <f t="shared" si="4"/>
        <v>-9.7121069348359015</v>
      </c>
      <c r="L76" s="74">
        <v>0</v>
      </c>
      <c r="M76" s="74">
        <f>Schlussrechnung!R75</f>
        <v>0</v>
      </c>
      <c r="N76" s="74">
        <f t="shared" si="4"/>
        <v>0</v>
      </c>
      <c r="O76" s="69">
        <v>16252.933272924038</v>
      </c>
      <c r="P76" s="69">
        <f>Schlussrechnung!W75</f>
        <v>16262.645379858881</v>
      </c>
      <c r="Q76" s="69">
        <f t="shared" si="5"/>
        <v>9.7121069348431774</v>
      </c>
    </row>
    <row r="77" spans="1:17" x14ac:dyDescent="0.25">
      <c r="A77" s="57">
        <v>61052</v>
      </c>
      <c r="B77" s="58" t="s">
        <v>78</v>
      </c>
      <c r="C77" s="58" t="s">
        <v>57</v>
      </c>
      <c r="D77" s="59">
        <f>Finanzkraft!H76</f>
        <v>3410503.03</v>
      </c>
      <c r="E77" s="60">
        <f>'landesw Umlage § 4_IST'!E76</f>
        <v>1.613748881830909E-3</v>
      </c>
      <c r="F77" s="74">
        <v>6652.3432919275583</v>
      </c>
      <c r="G77" s="74">
        <f>Schlussrechnung!L76</f>
        <v>6652.3432919275583</v>
      </c>
      <c r="H77" s="74">
        <f t="shared" si="3"/>
        <v>0</v>
      </c>
      <c r="I77" s="71">
        <v>36985.24143984486</v>
      </c>
      <c r="J77" s="70">
        <f>Schlussrechnung!O76</f>
        <v>36977.120136731974</v>
      </c>
      <c r="K77" s="71">
        <f t="shared" si="4"/>
        <v>-8.1213031128863804</v>
      </c>
      <c r="L77" s="74">
        <v>0</v>
      </c>
      <c r="M77" s="74">
        <f>Schlussrechnung!R76</f>
        <v>0</v>
      </c>
      <c r="N77" s="74">
        <f t="shared" si="4"/>
        <v>0</v>
      </c>
      <c r="O77" s="69">
        <v>13590.768560155138</v>
      </c>
      <c r="P77" s="69">
        <f>Schlussrechnung!W76</f>
        <v>13598.889863268027</v>
      </c>
      <c r="Q77" s="69">
        <f t="shared" si="5"/>
        <v>8.1213031128881994</v>
      </c>
    </row>
    <row r="78" spans="1:17" x14ac:dyDescent="0.25">
      <c r="A78" s="57">
        <v>61053</v>
      </c>
      <c r="B78" s="58" t="s">
        <v>57</v>
      </c>
      <c r="C78" s="58" t="s">
        <v>57</v>
      </c>
      <c r="D78" s="59">
        <f>Finanzkraft!H77</f>
        <v>20904197.43</v>
      </c>
      <c r="E78" s="60">
        <f>'landesw Umlage § 4_IST'!E77</f>
        <v>9.8912462271687415E-3</v>
      </c>
      <c r="F78" s="74">
        <v>0</v>
      </c>
      <c r="G78" s="74">
        <f>Schlussrechnung!L77</f>
        <v>0</v>
      </c>
      <c r="H78" s="74">
        <f t="shared" si="3"/>
        <v>0</v>
      </c>
      <c r="I78" s="71">
        <v>225888.85424595739</v>
      </c>
      <c r="J78" s="70">
        <f>Schlussrechnung!O77</f>
        <v>225839.07586365798</v>
      </c>
      <c r="K78" s="71">
        <f t="shared" si="4"/>
        <v>-49.778382299409714</v>
      </c>
      <c r="L78" s="74">
        <v>0</v>
      </c>
      <c r="M78" s="74">
        <f>Schlussrechnung!R77</f>
        <v>0</v>
      </c>
      <c r="N78" s="74">
        <f t="shared" si="4"/>
        <v>0</v>
      </c>
      <c r="O78" s="69">
        <v>42555.097904042588</v>
      </c>
      <c r="P78" s="69">
        <f>Schlussrechnung!W77</f>
        <v>42604.876286342012</v>
      </c>
      <c r="Q78" s="69">
        <f t="shared" si="5"/>
        <v>49.778382299424266</v>
      </c>
    </row>
    <row r="79" spans="1:17" x14ac:dyDescent="0.25">
      <c r="A79" s="57">
        <v>61054</v>
      </c>
      <c r="B79" s="58" t="s">
        <v>79</v>
      </c>
      <c r="C79" s="58" t="s">
        <v>57</v>
      </c>
      <c r="D79" s="59">
        <f>Finanzkraft!H78</f>
        <v>4612047.8099999996</v>
      </c>
      <c r="E79" s="60">
        <f>'landesw Umlage § 4_IST'!E78</f>
        <v>2.1822842351611085E-3</v>
      </c>
      <c r="F79" s="74">
        <v>8977.2979674391645</v>
      </c>
      <c r="G79" s="74">
        <f>Schlussrechnung!L78</f>
        <v>8977.2979674391645</v>
      </c>
      <c r="H79" s="74">
        <f t="shared" si="3"/>
        <v>0</v>
      </c>
      <c r="I79" s="71">
        <v>2651.401565035645</v>
      </c>
      <c r="J79" s="70">
        <f>Schlussrechnung!O78</f>
        <v>2640.4190683462512</v>
      </c>
      <c r="K79" s="71">
        <f t="shared" si="4"/>
        <v>-10.982496689393884</v>
      </c>
      <c r="L79" s="74">
        <v>0</v>
      </c>
      <c r="M79" s="74">
        <f>Schlussrechnung!R78</f>
        <v>0</v>
      </c>
      <c r="N79" s="74">
        <f t="shared" si="4"/>
        <v>0</v>
      </c>
      <c r="O79" s="69">
        <v>18378.894204964352</v>
      </c>
      <c r="P79" s="69">
        <f>Schlussrechnung!W78</f>
        <v>18389.876701653746</v>
      </c>
      <c r="Q79" s="69">
        <f t="shared" si="5"/>
        <v>10.982496689393884</v>
      </c>
    </row>
    <row r="80" spans="1:17" x14ac:dyDescent="0.25">
      <c r="A80" s="57">
        <v>61055</v>
      </c>
      <c r="B80" s="58" t="s">
        <v>80</v>
      </c>
      <c r="C80" s="58" t="s">
        <v>57</v>
      </c>
      <c r="D80" s="59">
        <f>Finanzkraft!H79</f>
        <v>1858188.89</v>
      </c>
      <c r="E80" s="60">
        <f>'landesw Umlage § 4_IST'!E79</f>
        <v>8.7923987080231912E-4</v>
      </c>
      <c r="F80" s="74">
        <v>3710.733952592916</v>
      </c>
      <c r="G80" s="74">
        <f>Schlussrechnung!L79</f>
        <v>3710.733952592916</v>
      </c>
      <c r="H80" s="74">
        <f t="shared" si="3"/>
        <v>0</v>
      </c>
      <c r="I80" s="71">
        <v>23246.320737695671</v>
      </c>
      <c r="J80" s="70">
        <f>Schlussrechnung!O79</f>
        <v>23241.895902096949</v>
      </c>
      <c r="K80" s="71">
        <f t="shared" si="4"/>
        <v>-4.4248355987219838</v>
      </c>
      <c r="L80" s="74">
        <v>0</v>
      </c>
      <c r="M80" s="74">
        <f>Schlussrechnung!R79</f>
        <v>0</v>
      </c>
      <c r="N80" s="74">
        <f t="shared" si="4"/>
        <v>0</v>
      </c>
      <c r="O80" s="69">
        <v>7404.8358623043277</v>
      </c>
      <c r="P80" s="69">
        <f>Schlussrechnung!W79</f>
        <v>7409.2606979030488</v>
      </c>
      <c r="Q80" s="69">
        <f t="shared" si="5"/>
        <v>4.4248355987210743</v>
      </c>
    </row>
    <row r="81" spans="1:17" x14ac:dyDescent="0.25">
      <c r="A81" s="57">
        <v>61057</v>
      </c>
      <c r="B81" s="58" t="s">
        <v>81</v>
      </c>
      <c r="C81" s="58" t="s">
        <v>57</v>
      </c>
      <c r="D81" s="59">
        <f>Finanzkraft!H80</f>
        <v>3508249.51</v>
      </c>
      <c r="E81" s="60">
        <f>'landesw Umlage § 4_IST'!E80</f>
        <v>1.6599996171081936E-3</v>
      </c>
      <c r="F81" s="74">
        <v>6857.8886713139536</v>
      </c>
      <c r="G81" s="74">
        <f>Schlussrechnung!L80</f>
        <v>6857.8886713139536</v>
      </c>
      <c r="H81" s="74">
        <f t="shared" si="3"/>
        <v>0</v>
      </c>
      <c r="I81" s="71">
        <v>0</v>
      </c>
      <c r="J81" s="70">
        <f>Schlussrechnung!O80</f>
        <v>0</v>
      </c>
      <c r="K81" s="71">
        <f t="shared" si="4"/>
        <v>0</v>
      </c>
      <c r="L81" s="74">
        <v>-6393.5858177456785</v>
      </c>
      <c r="M81" s="74">
        <f>Schlussrechnung!R80</f>
        <v>-6401.9398808899487</v>
      </c>
      <c r="N81" s="74">
        <f t="shared" si="4"/>
        <v>-8.3540631442701851</v>
      </c>
      <c r="O81" s="69">
        <v>13980.28581774568</v>
      </c>
      <c r="P81" s="69">
        <f>Schlussrechnung!W80</f>
        <v>13988.63988088995</v>
      </c>
      <c r="Q81" s="69">
        <f t="shared" si="5"/>
        <v>8.3540631442701851</v>
      </c>
    </row>
    <row r="82" spans="1:17" x14ac:dyDescent="0.25">
      <c r="A82" s="57">
        <v>61059</v>
      </c>
      <c r="B82" s="58" t="s">
        <v>82</v>
      </c>
      <c r="C82" s="58" t="s">
        <v>57</v>
      </c>
      <c r="D82" s="59">
        <f>Finanzkraft!H81</f>
        <v>7587862.25</v>
      </c>
      <c r="E82" s="60">
        <f>'landesw Umlage § 4_IST'!E81</f>
        <v>3.5903513686145199E-3</v>
      </c>
      <c r="F82" s="74">
        <v>0</v>
      </c>
      <c r="G82" s="74">
        <f>Schlussrechnung!L81</f>
        <v>0</v>
      </c>
      <c r="H82" s="74">
        <f t="shared" si="3"/>
        <v>0</v>
      </c>
      <c r="I82" s="71">
        <v>43689.703337207728</v>
      </c>
      <c r="J82" s="70">
        <f>Schlussrechnung!O81</f>
        <v>43671.634645062033</v>
      </c>
      <c r="K82" s="71">
        <f t="shared" si="4"/>
        <v>-18.068692145694513</v>
      </c>
      <c r="L82" s="74">
        <v>0</v>
      </c>
      <c r="M82" s="74">
        <f>Schlussrechnung!R81</f>
        <v>0</v>
      </c>
      <c r="N82" s="74">
        <f t="shared" si="4"/>
        <v>0</v>
      </c>
      <c r="O82" s="69">
        <v>15302.294262792238</v>
      </c>
      <c r="P82" s="69">
        <f>Schlussrechnung!W81</f>
        <v>15320.362954937951</v>
      </c>
      <c r="Q82" s="69">
        <f t="shared" si="5"/>
        <v>18.068692145712703</v>
      </c>
    </row>
    <row r="83" spans="1:17" x14ac:dyDescent="0.25">
      <c r="A83" s="57">
        <v>61060</v>
      </c>
      <c r="B83" s="58" t="s">
        <v>83</v>
      </c>
      <c r="C83" s="58" t="s">
        <v>57</v>
      </c>
      <c r="D83" s="59">
        <f>Finanzkraft!H82</f>
        <v>5589193.7199999997</v>
      </c>
      <c r="E83" s="60">
        <f>'landesw Umlage § 4_IST'!E82</f>
        <v>2.6446406986439003E-3</v>
      </c>
      <c r="F83" s="74">
        <v>11012.733414233802</v>
      </c>
      <c r="G83" s="74">
        <f>Schlussrechnung!L82</f>
        <v>11012.733414233802</v>
      </c>
      <c r="H83" s="74">
        <f t="shared" si="3"/>
        <v>0</v>
      </c>
      <c r="I83" s="71">
        <v>351.2504877376814</v>
      </c>
      <c r="J83" s="70">
        <f>Schlussrechnung!O82</f>
        <v>337.94115009526286</v>
      </c>
      <c r="K83" s="71">
        <f t="shared" si="4"/>
        <v>-13.309337642418541</v>
      </c>
      <c r="L83" s="74">
        <v>0</v>
      </c>
      <c r="M83" s="74">
        <f>Schlussrechnung!R82</f>
        <v>0</v>
      </c>
      <c r="N83" s="74">
        <f t="shared" si="4"/>
        <v>0</v>
      </c>
      <c r="O83" s="69">
        <v>22272.796012262315</v>
      </c>
      <c r="P83" s="69">
        <f>Schlussrechnung!W82</f>
        <v>22286.105349904734</v>
      </c>
      <c r="Q83" s="69">
        <f t="shared" si="5"/>
        <v>13.309337642418541</v>
      </c>
    </row>
    <row r="84" spans="1:17" x14ac:dyDescent="0.25">
      <c r="A84" s="57">
        <v>61061</v>
      </c>
      <c r="B84" s="58" t="s">
        <v>84</v>
      </c>
      <c r="C84" s="58" t="s">
        <v>57</v>
      </c>
      <c r="D84" s="59">
        <f>Finanzkraft!H83</f>
        <v>8738705.6500000004</v>
      </c>
      <c r="E84" s="60">
        <f>'landesw Umlage § 4_IST'!E83</f>
        <v>4.1348963326788037E-3</v>
      </c>
      <c r="F84" s="74">
        <v>0</v>
      </c>
      <c r="G84" s="74">
        <f>Schlussrechnung!L83</f>
        <v>0</v>
      </c>
      <c r="H84" s="74">
        <f t="shared" si="3"/>
        <v>0</v>
      </c>
      <c r="I84" s="71">
        <v>-71723.652788828957</v>
      </c>
      <c r="J84" s="70">
        <f>Schlussrechnung!O83</f>
        <v>-71744.46194125418</v>
      </c>
      <c r="K84" s="71">
        <f t="shared" si="4"/>
        <v>-20.809152425223147</v>
      </c>
      <c r="L84" s="74">
        <v>0</v>
      </c>
      <c r="M84" s="74">
        <f>Schlussrechnung!R83</f>
        <v>0</v>
      </c>
      <c r="N84" s="74">
        <f t="shared" si="4"/>
        <v>0</v>
      </c>
      <c r="O84" s="69">
        <v>17677.167238828944</v>
      </c>
      <c r="P84" s="69">
        <f>Schlussrechnung!W83</f>
        <v>17697.976391254168</v>
      </c>
      <c r="Q84" s="69">
        <f t="shared" si="5"/>
        <v>20.809152425223147</v>
      </c>
    </row>
    <row r="85" spans="1:17" x14ac:dyDescent="0.25">
      <c r="A85" s="57">
        <v>61101</v>
      </c>
      <c r="B85" s="58" t="s">
        <v>85</v>
      </c>
      <c r="C85" s="58" t="s">
        <v>86</v>
      </c>
      <c r="D85" s="59">
        <f>Finanzkraft!H84</f>
        <v>5499062.9500000002</v>
      </c>
      <c r="E85" s="60">
        <f>'landesw Umlage § 4_IST'!E84</f>
        <v>2.6019934914645951E-3</v>
      </c>
      <c r="F85" s="74">
        <v>10609.996998074659</v>
      </c>
      <c r="G85" s="74">
        <f>Schlussrechnung!L84</f>
        <v>10609.996998074659</v>
      </c>
      <c r="H85" s="74">
        <f t="shared" si="3"/>
        <v>0</v>
      </c>
      <c r="I85" s="71">
        <v>0</v>
      </c>
      <c r="J85" s="70">
        <f>Schlussrechnung!O84</f>
        <v>0</v>
      </c>
      <c r="K85" s="71">
        <f t="shared" si="4"/>
        <v>0</v>
      </c>
      <c r="L85" s="74">
        <v>-9383.5171669501979</v>
      </c>
      <c r="M85" s="74">
        <f>Schlussrechnung!R84</f>
        <v>-9396.611879566186</v>
      </c>
      <c r="N85" s="74">
        <f t="shared" si="4"/>
        <v>-13.094712615988101</v>
      </c>
      <c r="O85" s="69">
        <v>21913.627166950198</v>
      </c>
      <c r="P85" s="69">
        <f>Schlussrechnung!W84</f>
        <v>21926.721879566187</v>
      </c>
      <c r="Q85" s="69">
        <f t="shared" si="5"/>
        <v>13.094712615988101</v>
      </c>
    </row>
    <row r="86" spans="1:17" x14ac:dyDescent="0.25">
      <c r="A86" s="57">
        <v>61105</v>
      </c>
      <c r="B86" s="58" t="s">
        <v>87</v>
      </c>
      <c r="C86" s="58" t="s">
        <v>86</v>
      </c>
      <c r="D86" s="59">
        <f>Finanzkraft!H85</f>
        <v>1387884.5</v>
      </c>
      <c r="E86" s="60">
        <f>'landesw Umlage § 4_IST'!E85</f>
        <v>6.5670578219232669E-4</v>
      </c>
      <c r="F86" s="74">
        <v>-2755.2343608167439</v>
      </c>
      <c r="G86" s="74">
        <f>Schlussrechnung!L85</f>
        <v>-2758.5392781884721</v>
      </c>
      <c r="H86" s="74">
        <f t="shared" si="3"/>
        <v>-3.3049173717281519</v>
      </c>
      <c r="I86" s="71">
        <v>0</v>
      </c>
      <c r="J86" s="70">
        <f>Schlussrechnung!O85</f>
        <v>0</v>
      </c>
      <c r="K86" s="71">
        <f t="shared" si="4"/>
        <v>0</v>
      </c>
      <c r="L86" s="74">
        <v>0</v>
      </c>
      <c r="M86" s="74">
        <f>Schlussrechnung!R85</f>
        <v>0</v>
      </c>
      <c r="N86" s="74">
        <f t="shared" si="4"/>
        <v>0</v>
      </c>
      <c r="O86" s="69">
        <v>0</v>
      </c>
      <c r="P86" s="69">
        <f>Schlussrechnung!W85</f>
        <v>0</v>
      </c>
      <c r="Q86" s="69">
        <f t="shared" si="5"/>
        <v>0</v>
      </c>
    </row>
    <row r="87" spans="1:17" x14ac:dyDescent="0.25">
      <c r="A87" s="57">
        <v>61106</v>
      </c>
      <c r="B87" s="58" t="s">
        <v>88</v>
      </c>
      <c r="C87" s="58" t="s">
        <v>86</v>
      </c>
      <c r="D87" s="59">
        <f>Finanzkraft!H86</f>
        <v>2161181</v>
      </c>
      <c r="E87" s="60">
        <f>'landesw Umlage § 4_IST'!E86</f>
        <v>1.0226067508241463E-3</v>
      </c>
      <c r="F87" s="74">
        <v>0</v>
      </c>
      <c r="G87" s="74">
        <f>Schlussrechnung!L86</f>
        <v>0</v>
      </c>
      <c r="H87" s="74">
        <f t="shared" si="3"/>
        <v>0</v>
      </c>
      <c r="I87" s="71">
        <v>30264.253412398841</v>
      </c>
      <c r="J87" s="70">
        <f>Schlussrechnung!O86</f>
        <v>30259.107073038223</v>
      </c>
      <c r="K87" s="71">
        <f t="shared" si="4"/>
        <v>-5.1463393606172758</v>
      </c>
      <c r="L87" s="74">
        <v>0</v>
      </c>
      <c r="M87" s="74">
        <f>Schlussrechnung!R86</f>
        <v>0</v>
      </c>
      <c r="N87" s="74">
        <f t="shared" si="4"/>
        <v>0</v>
      </c>
      <c r="O87" s="69">
        <v>4410.0974976011621</v>
      </c>
      <c r="P87" s="69">
        <f>Schlussrechnung!W86</f>
        <v>4415.2438369617848</v>
      </c>
      <c r="Q87" s="69">
        <f t="shared" si="5"/>
        <v>5.1463393606227328</v>
      </c>
    </row>
    <row r="88" spans="1:17" x14ac:dyDescent="0.25">
      <c r="A88" s="57">
        <v>61107</v>
      </c>
      <c r="B88" s="58" t="s">
        <v>89</v>
      </c>
      <c r="C88" s="58" t="s">
        <v>86</v>
      </c>
      <c r="D88" s="59">
        <f>Finanzkraft!H87</f>
        <v>1647269.96</v>
      </c>
      <c r="E88" s="60">
        <f>'landesw Umlage § 4_IST'!E87</f>
        <v>7.7943928876194148E-4</v>
      </c>
      <c r="F88" s="74">
        <v>3189.4429935430462</v>
      </c>
      <c r="G88" s="74">
        <f>Schlussrechnung!L87</f>
        <v>3189.4429935430462</v>
      </c>
      <c r="H88" s="74">
        <f t="shared" si="3"/>
        <v>0</v>
      </c>
      <c r="I88" s="71">
        <v>96.200754276967928</v>
      </c>
      <c r="J88" s="70">
        <f>Schlussrechnung!O87</f>
        <v>92.278172025541608</v>
      </c>
      <c r="K88" s="71">
        <f t="shared" si="4"/>
        <v>-3.92258225142632</v>
      </c>
      <c r="L88" s="74">
        <v>0</v>
      </c>
      <c r="M88" s="74">
        <f>Schlussrechnung!R87</f>
        <v>0</v>
      </c>
      <c r="N88" s="74">
        <f t="shared" si="4"/>
        <v>0</v>
      </c>
      <c r="O88" s="69">
        <v>6564.3292457230318</v>
      </c>
      <c r="P88" s="69">
        <f>Schlussrechnung!W87</f>
        <v>6568.2518279744581</v>
      </c>
      <c r="Q88" s="69">
        <f t="shared" si="5"/>
        <v>3.92258225142632</v>
      </c>
    </row>
    <row r="89" spans="1:17" x14ac:dyDescent="0.25">
      <c r="A89" s="57">
        <v>61108</v>
      </c>
      <c r="B89" s="58" t="s">
        <v>86</v>
      </c>
      <c r="C89" s="58" t="s">
        <v>86</v>
      </c>
      <c r="D89" s="59">
        <f>Finanzkraft!H88</f>
        <v>52432549.020000003</v>
      </c>
      <c r="E89" s="60">
        <f>'landesw Umlage § 4_IST'!E88</f>
        <v>2.4809527101510694E-2</v>
      </c>
      <c r="F89" s="74">
        <v>0</v>
      </c>
      <c r="G89" s="74">
        <f>Schlussrechnung!L88</f>
        <v>0</v>
      </c>
      <c r="H89" s="74">
        <f t="shared" si="3"/>
        <v>0</v>
      </c>
      <c r="I89" s="71">
        <v>216651.54408905102</v>
      </c>
      <c r="J89" s="70">
        <f>Schlussrechnung!O88</f>
        <v>216526.68842411629</v>
      </c>
      <c r="K89" s="71">
        <f t="shared" si="4"/>
        <v>-124.85566493473016</v>
      </c>
      <c r="L89" s="74">
        <v>0</v>
      </c>
      <c r="M89" s="74">
        <f>Schlussrechnung!R88</f>
        <v>0</v>
      </c>
      <c r="N89" s="74">
        <f t="shared" si="4"/>
        <v>0</v>
      </c>
      <c r="O89" s="69">
        <v>107969.6183709491</v>
      </c>
      <c r="P89" s="69">
        <f>Schlussrechnung!W88</f>
        <v>108094.47403588389</v>
      </c>
      <c r="Q89" s="69">
        <f t="shared" si="5"/>
        <v>124.85566493478836</v>
      </c>
    </row>
    <row r="90" spans="1:17" x14ac:dyDescent="0.25">
      <c r="A90" s="57">
        <v>61109</v>
      </c>
      <c r="B90" s="58" t="s">
        <v>90</v>
      </c>
      <c r="C90" s="58" t="s">
        <v>86</v>
      </c>
      <c r="D90" s="59">
        <f>Finanzkraft!H89</f>
        <v>2274819.23</v>
      </c>
      <c r="E90" s="60">
        <f>'landesw Umlage § 4_IST'!E89</f>
        <v>1.07637699086869E-3</v>
      </c>
      <c r="F90" s="74">
        <v>4451.4603215362849</v>
      </c>
      <c r="G90" s="74">
        <f>Schlussrechnung!L89</f>
        <v>4451.4603215362849</v>
      </c>
      <c r="H90" s="74">
        <f t="shared" si="3"/>
        <v>0</v>
      </c>
      <c r="I90" s="71">
        <v>2953.9797403971206</v>
      </c>
      <c r="J90" s="70">
        <f>Schlussrechnung!O89</f>
        <v>2948.5627985761203</v>
      </c>
      <c r="K90" s="71">
        <f t="shared" si="4"/>
        <v>-5.4169418210003641</v>
      </c>
      <c r="L90" s="74">
        <v>0</v>
      </c>
      <c r="M90" s="74">
        <f>Schlussrechnung!R89</f>
        <v>0</v>
      </c>
      <c r="N90" s="74">
        <f t="shared" si="4"/>
        <v>0</v>
      </c>
      <c r="O90" s="69">
        <v>9065.0972596028805</v>
      </c>
      <c r="P90" s="69">
        <f>Schlussrechnung!W89</f>
        <v>9070.5142014238809</v>
      </c>
      <c r="Q90" s="69">
        <f t="shared" si="5"/>
        <v>5.4169418210003641</v>
      </c>
    </row>
    <row r="91" spans="1:17" x14ac:dyDescent="0.25">
      <c r="A91" s="57">
        <v>61110</v>
      </c>
      <c r="B91" s="58" t="s">
        <v>91</v>
      </c>
      <c r="C91" s="58" t="s">
        <v>86</v>
      </c>
      <c r="D91" s="59">
        <f>Finanzkraft!H90</f>
        <v>4233082.55</v>
      </c>
      <c r="E91" s="60">
        <f>'landesw Umlage § 4_IST'!E90</f>
        <v>2.0029691138437234E-3</v>
      </c>
      <c r="F91" s="74">
        <v>8169.1149383412367</v>
      </c>
      <c r="G91" s="74">
        <f>Schlussrechnung!L90</f>
        <v>8169.1149383412367</v>
      </c>
      <c r="H91" s="74">
        <f t="shared" si="3"/>
        <v>0</v>
      </c>
      <c r="I91" s="71">
        <v>19521.152798464176</v>
      </c>
      <c r="J91" s="70">
        <f>Schlussrechnung!O90</f>
        <v>19511.072717552936</v>
      </c>
      <c r="K91" s="71">
        <f t="shared" si="4"/>
        <v>-10.080080911240657</v>
      </c>
      <c r="L91" s="74">
        <v>0</v>
      </c>
      <c r="M91" s="74">
        <f>Schlussrechnung!R90</f>
        <v>0</v>
      </c>
      <c r="N91" s="74">
        <f t="shared" si="4"/>
        <v>0</v>
      </c>
      <c r="O91" s="69">
        <v>16868.727201535821</v>
      </c>
      <c r="P91" s="69">
        <f>Schlussrechnung!W90</f>
        <v>16878.807282447062</v>
      </c>
      <c r="Q91" s="69">
        <f t="shared" si="5"/>
        <v>10.080080911240657</v>
      </c>
    </row>
    <row r="92" spans="1:17" x14ac:dyDescent="0.25">
      <c r="A92" s="57">
        <v>61111</v>
      </c>
      <c r="B92" s="58" t="s">
        <v>92</v>
      </c>
      <c r="C92" s="58" t="s">
        <v>86</v>
      </c>
      <c r="D92" s="59">
        <f>Finanzkraft!H91</f>
        <v>1839677.33</v>
      </c>
      <c r="E92" s="60">
        <f>'landesw Umlage § 4_IST'!E91</f>
        <v>8.7048074964389413E-4</v>
      </c>
      <c r="F92" s="74">
        <v>3573.2123459127806</v>
      </c>
      <c r="G92" s="74">
        <f>Schlussrechnung!L91</f>
        <v>3573.2123459127806</v>
      </c>
      <c r="H92" s="74">
        <f t="shared" si="3"/>
        <v>0</v>
      </c>
      <c r="I92" s="71">
        <v>0</v>
      </c>
      <c r="J92" s="70">
        <f>Schlussrechnung!O91</f>
        <v>0</v>
      </c>
      <c r="K92" s="71">
        <f t="shared" si="4"/>
        <v>0</v>
      </c>
      <c r="L92" s="74">
        <v>-1926.2977625740587</v>
      </c>
      <c r="M92" s="74">
        <f>Schlussrechnung!R91</f>
        <v>-1930.6785172883683</v>
      </c>
      <c r="N92" s="74">
        <f t="shared" si="4"/>
        <v>-4.3807547143096599</v>
      </c>
      <c r="O92" s="69">
        <v>7331.0677625740591</v>
      </c>
      <c r="P92" s="69">
        <f>Schlussrechnung!W91</f>
        <v>7335.4485172883687</v>
      </c>
      <c r="Q92" s="69">
        <f t="shared" si="5"/>
        <v>4.3807547143096599</v>
      </c>
    </row>
    <row r="93" spans="1:17" x14ac:dyDescent="0.25">
      <c r="A93" s="57">
        <v>61112</v>
      </c>
      <c r="B93" s="58" t="s">
        <v>93</v>
      </c>
      <c r="C93" s="58" t="s">
        <v>86</v>
      </c>
      <c r="D93" s="59">
        <f>Finanzkraft!H92</f>
        <v>655250.52</v>
      </c>
      <c r="E93" s="60">
        <f>'landesw Umlage § 4_IST'!E92</f>
        <v>3.1004511201654665E-4</v>
      </c>
      <c r="F93" s="74">
        <v>-1347.8903919825354</v>
      </c>
      <c r="G93" s="74">
        <f>Schlussrechnung!L92</f>
        <v>-1349.4507155010863</v>
      </c>
      <c r="H93" s="74">
        <f t="shared" si="3"/>
        <v>-1.5603235185508311</v>
      </c>
      <c r="I93" s="71">
        <v>0</v>
      </c>
      <c r="J93" s="70">
        <f>Schlussrechnung!O92</f>
        <v>0</v>
      </c>
      <c r="K93" s="71">
        <f t="shared" si="4"/>
        <v>0</v>
      </c>
      <c r="L93" s="74">
        <v>0</v>
      </c>
      <c r="M93" s="74">
        <f>Schlussrechnung!R92</f>
        <v>0</v>
      </c>
      <c r="N93" s="74">
        <f t="shared" si="4"/>
        <v>0</v>
      </c>
      <c r="O93" s="69">
        <v>0</v>
      </c>
      <c r="P93" s="69">
        <f>Schlussrechnung!W92</f>
        <v>0</v>
      </c>
      <c r="Q93" s="69">
        <f t="shared" si="5"/>
        <v>0</v>
      </c>
    </row>
    <row r="94" spans="1:17" x14ac:dyDescent="0.25">
      <c r="A94" s="57">
        <v>61113</v>
      </c>
      <c r="B94" s="58" t="s">
        <v>94</v>
      </c>
      <c r="C94" s="58" t="s">
        <v>86</v>
      </c>
      <c r="D94" s="59">
        <f>Finanzkraft!H93</f>
        <v>4072890.11</v>
      </c>
      <c r="E94" s="60">
        <f>'landesw Umlage § 4_IST'!E93</f>
        <v>1.9271708023765246E-3</v>
      </c>
      <c r="F94" s="74">
        <v>7883.8446534354271</v>
      </c>
      <c r="G94" s="74">
        <f>Schlussrechnung!L93</f>
        <v>7883.8446534354271</v>
      </c>
      <c r="H94" s="74">
        <f t="shared" si="3"/>
        <v>0</v>
      </c>
      <c r="I94" s="71">
        <v>2714.15563173999</v>
      </c>
      <c r="J94" s="70">
        <f>Schlussrechnung!O93</f>
        <v>2704.4570110855475</v>
      </c>
      <c r="K94" s="71">
        <f t="shared" si="4"/>
        <v>-9.6986206544424931</v>
      </c>
      <c r="L94" s="74">
        <v>0</v>
      </c>
      <c r="M94" s="74">
        <f>Schlussrechnung!R93</f>
        <v>0</v>
      </c>
      <c r="N94" s="74">
        <f t="shared" si="4"/>
        <v>0</v>
      </c>
      <c r="O94" s="69">
        <v>16230.36436826001</v>
      </c>
      <c r="P94" s="69">
        <f>Schlussrechnung!W93</f>
        <v>16240.062988914453</v>
      </c>
      <c r="Q94" s="69">
        <f t="shared" si="5"/>
        <v>9.6986206544424931</v>
      </c>
    </row>
    <row r="95" spans="1:17" x14ac:dyDescent="0.25">
      <c r="A95" s="57">
        <v>61114</v>
      </c>
      <c r="B95" s="58" t="s">
        <v>95</v>
      </c>
      <c r="C95" s="58" t="s">
        <v>86</v>
      </c>
      <c r="D95" s="59">
        <f>Finanzkraft!H94</f>
        <v>3733747.02</v>
      </c>
      <c r="E95" s="60">
        <f>'landesw Umlage § 4_IST'!E94</f>
        <v>1.766698350819084E-3</v>
      </c>
      <c r="F95" s="74">
        <v>7223.0075138052753</v>
      </c>
      <c r="G95" s="74">
        <f>Schlussrechnung!L94</f>
        <v>7223.0075138052753</v>
      </c>
      <c r="H95" s="74">
        <f t="shared" si="3"/>
        <v>0</v>
      </c>
      <c r="I95" s="71">
        <v>0</v>
      </c>
      <c r="J95" s="70">
        <f>Schlussrechnung!O94</f>
        <v>0</v>
      </c>
      <c r="K95" s="71">
        <f t="shared" si="4"/>
        <v>0</v>
      </c>
      <c r="L95" s="74">
        <v>-4835.0077079487419</v>
      </c>
      <c r="M95" s="74">
        <f>Schlussrechnung!R94</f>
        <v>-4843.8987398667687</v>
      </c>
      <c r="N95" s="74">
        <f t="shared" si="4"/>
        <v>-8.8910319180267834</v>
      </c>
      <c r="O95" s="69">
        <v>14878.887707948743</v>
      </c>
      <c r="P95" s="69">
        <f>Schlussrechnung!W94</f>
        <v>14887.77873986677</v>
      </c>
      <c r="Q95" s="69">
        <f t="shared" si="5"/>
        <v>8.8910319180267834</v>
      </c>
    </row>
    <row r="96" spans="1:17" x14ac:dyDescent="0.25">
      <c r="A96" s="57">
        <v>61115</v>
      </c>
      <c r="B96" s="58" t="s">
        <v>96</v>
      </c>
      <c r="C96" s="58" t="s">
        <v>86</v>
      </c>
      <c r="D96" s="59">
        <f>Finanzkraft!H95</f>
        <v>2353434.7400000002</v>
      </c>
      <c r="E96" s="60">
        <f>'landesw Umlage § 4_IST'!E95</f>
        <v>1.1135755185466046E-3</v>
      </c>
      <c r="F96" s="74">
        <v>4586.5700678030698</v>
      </c>
      <c r="G96" s="74">
        <f>Schlussrechnung!L95</f>
        <v>4586.5700678030698</v>
      </c>
      <c r="H96" s="74">
        <f t="shared" si="3"/>
        <v>0</v>
      </c>
      <c r="I96" s="71">
        <v>8695.4219157650514</v>
      </c>
      <c r="J96" s="70">
        <f>Schlussrechnung!O95</f>
        <v>8689.8177697749106</v>
      </c>
      <c r="K96" s="71">
        <f t="shared" si="4"/>
        <v>-5.6041459901407507</v>
      </c>
      <c r="L96" s="74">
        <v>0</v>
      </c>
      <c r="M96" s="74">
        <f>Schlussrechnung!R95</f>
        <v>0</v>
      </c>
      <c r="N96" s="74">
        <f t="shared" si="4"/>
        <v>0</v>
      </c>
      <c r="O96" s="69">
        <v>9378.3780842349479</v>
      </c>
      <c r="P96" s="69">
        <f>Schlussrechnung!W95</f>
        <v>9383.9822302250886</v>
      </c>
      <c r="Q96" s="69">
        <f t="shared" si="5"/>
        <v>5.6041459901407507</v>
      </c>
    </row>
    <row r="97" spans="1:17" x14ac:dyDescent="0.25">
      <c r="A97" s="57">
        <v>61116</v>
      </c>
      <c r="B97" s="58" t="s">
        <v>97</v>
      </c>
      <c r="C97" s="58" t="s">
        <v>86</v>
      </c>
      <c r="D97" s="59">
        <f>Finanzkraft!H96</f>
        <v>2804667.99</v>
      </c>
      <c r="E97" s="60">
        <f>'landesw Umlage § 4_IST'!E96</f>
        <v>1.3270857093387316E-3</v>
      </c>
      <c r="F97" s="74">
        <v>5483.656255639241</v>
      </c>
      <c r="G97" s="74">
        <f>Schlussrechnung!L96</f>
        <v>5483.656255639241</v>
      </c>
      <c r="H97" s="74">
        <f t="shared" si="3"/>
        <v>0</v>
      </c>
      <c r="I97" s="71">
        <v>5368.5087948171949</v>
      </c>
      <c r="J97" s="70">
        <f>Schlussrechnung!O96</f>
        <v>5361.8301439913666</v>
      </c>
      <c r="K97" s="71">
        <f t="shared" si="4"/>
        <v>-6.6786508258282993</v>
      </c>
      <c r="L97" s="74">
        <v>0</v>
      </c>
      <c r="M97" s="74">
        <f>Schlussrechnung!R96</f>
        <v>0</v>
      </c>
      <c r="N97" s="74">
        <f t="shared" si="4"/>
        <v>0</v>
      </c>
      <c r="O97" s="69">
        <v>11176.531205182806</v>
      </c>
      <c r="P97" s="69">
        <f>Schlussrechnung!W96</f>
        <v>11183.209856008634</v>
      </c>
      <c r="Q97" s="69">
        <f t="shared" si="5"/>
        <v>6.6786508258282993</v>
      </c>
    </row>
    <row r="98" spans="1:17" x14ac:dyDescent="0.25">
      <c r="A98" s="57">
        <v>61118</v>
      </c>
      <c r="B98" s="58" t="s">
        <v>98</v>
      </c>
      <c r="C98" s="58" t="s">
        <v>86</v>
      </c>
      <c r="D98" s="59">
        <f>Finanzkraft!H97</f>
        <v>1314475.6399999999</v>
      </c>
      <c r="E98" s="60">
        <f>'landesw Umlage § 4_IST'!E97</f>
        <v>6.2197088687059997E-4</v>
      </c>
      <c r="F98" s="74">
        <v>-2706.8077990589172</v>
      </c>
      <c r="G98" s="74">
        <f>Schlussrechnung!L97</f>
        <v>-2709.9379106621163</v>
      </c>
      <c r="H98" s="74">
        <f t="shared" si="3"/>
        <v>-3.1301116031991114</v>
      </c>
      <c r="I98" s="71">
        <v>0</v>
      </c>
      <c r="J98" s="70">
        <f>Schlussrechnung!O97</f>
        <v>0</v>
      </c>
      <c r="K98" s="71">
        <f t="shared" si="4"/>
        <v>0</v>
      </c>
      <c r="L98" s="74">
        <v>0</v>
      </c>
      <c r="M98" s="74">
        <f>Schlussrechnung!R97</f>
        <v>0</v>
      </c>
      <c r="N98" s="74">
        <f t="shared" si="4"/>
        <v>0</v>
      </c>
      <c r="O98" s="69">
        <v>0</v>
      </c>
      <c r="P98" s="69">
        <f>Schlussrechnung!W97</f>
        <v>0</v>
      </c>
      <c r="Q98" s="69">
        <f t="shared" si="5"/>
        <v>0</v>
      </c>
    </row>
    <row r="99" spans="1:17" x14ac:dyDescent="0.25">
      <c r="A99" s="57">
        <v>61119</v>
      </c>
      <c r="B99" s="58" t="s">
        <v>99</v>
      </c>
      <c r="C99" s="58" t="s">
        <v>86</v>
      </c>
      <c r="D99" s="59">
        <f>Finanzkraft!H98</f>
        <v>741949.7</v>
      </c>
      <c r="E99" s="60">
        <f>'landesw Umlage § 4_IST'!E98</f>
        <v>3.5106859258523469E-4</v>
      </c>
      <c r="F99" s="74">
        <v>-1527.8451523600879</v>
      </c>
      <c r="G99" s="74">
        <f>Schlussrechnung!L98</f>
        <v>-1529.611929388348</v>
      </c>
      <c r="H99" s="74">
        <f t="shared" si="3"/>
        <v>-1.7667770282600941</v>
      </c>
      <c r="I99" s="71">
        <v>0</v>
      </c>
      <c r="J99" s="70">
        <f>Schlussrechnung!O98</f>
        <v>0</v>
      </c>
      <c r="K99" s="71">
        <f t="shared" si="4"/>
        <v>0</v>
      </c>
      <c r="L99" s="74">
        <v>0</v>
      </c>
      <c r="M99" s="74">
        <f>Schlussrechnung!R98</f>
        <v>0</v>
      </c>
      <c r="N99" s="74">
        <f t="shared" si="4"/>
        <v>0</v>
      </c>
      <c r="O99" s="69">
        <v>0</v>
      </c>
      <c r="P99" s="69">
        <f>Schlussrechnung!W98</f>
        <v>0</v>
      </c>
      <c r="Q99" s="69">
        <f t="shared" si="5"/>
        <v>0</v>
      </c>
    </row>
    <row r="100" spans="1:17" x14ac:dyDescent="0.25">
      <c r="A100" s="57">
        <v>61120</v>
      </c>
      <c r="B100" s="58" t="s">
        <v>100</v>
      </c>
      <c r="C100" s="58" t="s">
        <v>86</v>
      </c>
      <c r="D100" s="59">
        <f>Finanzkraft!H99</f>
        <v>15527852.99</v>
      </c>
      <c r="E100" s="60">
        <f>'landesw Umlage § 4_IST'!E99</f>
        <v>7.3473194949330509E-3</v>
      </c>
      <c r="F100" s="74">
        <v>0</v>
      </c>
      <c r="G100" s="74">
        <f>Schlussrechnung!L99</f>
        <v>0</v>
      </c>
      <c r="H100" s="74">
        <f t="shared" si="3"/>
        <v>0</v>
      </c>
      <c r="I100" s="71">
        <v>34335.735476471338</v>
      </c>
      <c r="J100" s="70">
        <f>Schlussrechnung!O99</f>
        <v>34298.759581796912</v>
      </c>
      <c r="K100" s="71">
        <f t="shared" si="4"/>
        <v>-36.975894674425945</v>
      </c>
      <c r="L100" s="74">
        <v>0</v>
      </c>
      <c r="M100" s="74">
        <f>Schlussrechnung!R99</f>
        <v>0</v>
      </c>
      <c r="N100" s="74">
        <f t="shared" si="4"/>
        <v>0</v>
      </c>
      <c r="O100" s="69">
        <v>31735.874863528676</v>
      </c>
      <c r="P100" s="69">
        <f>Schlussrechnung!W99</f>
        <v>31772.850758203116</v>
      </c>
      <c r="Q100" s="69">
        <f t="shared" si="5"/>
        <v>36.975894674440497</v>
      </c>
    </row>
    <row r="101" spans="1:17" x14ac:dyDescent="0.25">
      <c r="A101" s="57">
        <v>61203</v>
      </c>
      <c r="B101" s="58" t="s">
        <v>101</v>
      </c>
      <c r="C101" s="58" t="s">
        <v>102</v>
      </c>
      <c r="D101" s="59">
        <f>Finanzkraft!H100</f>
        <v>3484180.97</v>
      </c>
      <c r="E101" s="60">
        <f>'landesw Umlage § 4_IST'!E100</f>
        <v>1.6486110978280036E-3</v>
      </c>
      <c r="F101" s="74">
        <v>7057.6986053109222</v>
      </c>
      <c r="G101" s="74">
        <f>Schlussrechnung!L100</f>
        <v>7057.6986053109222</v>
      </c>
      <c r="H101" s="74">
        <f t="shared" si="3"/>
        <v>0</v>
      </c>
      <c r="I101" s="71">
        <v>0</v>
      </c>
      <c r="J101" s="70">
        <f>Schlussrechnung!O100</f>
        <v>0</v>
      </c>
      <c r="K101" s="71">
        <f t="shared" si="4"/>
        <v>0</v>
      </c>
      <c r="L101" s="74">
        <v>-7939.123292864906</v>
      </c>
      <c r="M101" s="74">
        <f>Schlussrechnung!R100</f>
        <v>-7947.4200424964474</v>
      </c>
      <c r="N101" s="74">
        <f t="shared" si="4"/>
        <v>-8.2967496315413882</v>
      </c>
      <c r="O101" s="69">
        <v>13884.373292864906</v>
      </c>
      <c r="P101" s="69">
        <f>Schlussrechnung!W100</f>
        <v>13892.670042496447</v>
      </c>
      <c r="Q101" s="69">
        <f t="shared" si="5"/>
        <v>8.2967496315413882</v>
      </c>
    </row>
    <row r="102" spans="1:17" x14ac:dyDescent="0.25">
      <c r="A102" s="57">
        <v>61204</v>
      </c>
      <c r="B102" s="58" t="s">
        <v>103</v>
      </c>
      <c r="C102" s="58" t="s">
        <v>102</v>
      </c>
      <c r="D102" s="59">
        <f>Finanzkraft!H101</f>
        <v>3163745.21</v>
      </c>
      <c r="E102" s="60">
        <f>'landesw Umlage § 4_IST'!E101</f>
        <v>1.4969903999866537E-3</v>
      </c>
      <c r="F102" s="74">
        <v>6157.7419409651402</v>
      </c>
      <c r="G102" s="74">
        <f>Schlussrechnung!L101</f>
        <v>6157.7419409651402</v>
      </c>
      <c r="H102" s="74">
        <f t="shared" si="3"/>
        <v>0</v>
      </c>
      <c r="I102" s="71">
        <v>0</v>
      </c>
      <c r="J102" s="70">
        <f>Schlussrechnung!O101</f>
        <v>0</v>
      </c>
      <c r="K102" s="71">
        <f t="shared" si="4"/>
        <v>0</v>
      </c>
      <c r="L102" s="74">
        <v>-7720.8248707964985</v>
      </c>
      <c r="M102" s="74">
        <f>Schlussrechnung!R101</f>
        <v>-7728.3585787558068</v>
      </c>
      <c r="N102" s="74">
        <f t="shared" si="4"/>
        <v>-7.5337079593082308</v>
      </c>
      <c r="O102" s="69">
        <v>12607.444870796498</v>
      </c>
      <c r="P102" s="69">
        <f>Schlussrechnung!W101</f>
        <v>12614.978578755807</v>
      </c>
      <c r="Q102" s="69">
        <f t="shared" si="5"/>
        <v>7.5337079593082308</v>
      </c>
    </row>
    <row r="103" spans="1:17" x14ac:dyDescent="0.25">
      <c r="A103" s="57">
        <v>61205</v>
      </c>
      <c r="B103" s="58" t="s">
        <v>104</v>
      </c>
      <c r="C103" s="58" t="s">
        <v>102</v>
      </c>
      <c r="D103" s="59">
        <f>Finanzkraft!H102</f>
        <v>1960698.01</v>
      </c>
      <c r="E103" s="60">
        <f>'landesw Umlage § 4_IST'!E102</f>
        <v>9.2774414607266556E-4</v>
      </c>
      <c r="F103" s="74">
        <v>-4027.6783416848207</v>
      </c>
      <c r="G103" s="74">
        <f>Schlussrechnung!L102</f>
        <v>-4032.3472784111559</v>
      </c>
      <c r="H103" s="74">
        <f t="shared" si="3"/>
        <v>-4.6689367263352324</v>
      </c>
      <c r="I103" s="71">
        <v>0</v>
      </c>
      <c r="J103" s="70">
        <f>Schlussrechnung!O102</f>
        <v>0</v>
      </c>
      <c r="K103" s="71">
        <f t="shared" si="4"/>
        <v>0</v>
      </c>
      <c r="L103" s="74">
        <v>0</v>
      </c>
      <c r="M103" s="74">
        <f>Schlussrechnung!R102</f>
        <v>0</v>
      </c>
      <c r="N103" s="74">
        <f t="shared" si="4"/>
        <v>0</v>
      </c>
      <c r="O103" s="69">
        <v>0</v>
      </c>
      <c r="P103" s="69">
        <f>Schlussrechnung!W102</f>
        <v>0</v>
      </c>
      <c r="Q103" s="69">
        <f t="shared" si="5"/>
        <v>0</v>
      </c>
    </row>
    <row r="104" spans="1:17" x14ac:dyDescent="0.25">
      <c r="A104" s="57">
        <v>61206</v>
      </c>
      <c r="B104" s="58" t="s">
        <v>105</v>
      </c>
      <c r="C104" s="58" t="s">
        <v>102</v>
      </c>
      <c r="D104" s="59">
        <f>Finanzkraft!H103</f>
        <v>1561612.86</v>
      </c>
      <c r="E104" s="60">
        <f>'landesw Umlage § 4_IST'!E103</f>
        <v>7.3890888954224686E-4</v>
      </c>
      <c r="F104" s="74">
        <v>-3205.5404444598876</v>
      </c>
      <c r="G104" s="74">
        <f>Schlussrechnung!L103</f>
        <v>-3209.2590546676743</v>
      </c>
      <c r="H104" s="74">
        <f t="shared" si="3"/>
        <v>-3.7186102077866963</v>
      </c>
      <c r="I104" s="71">
        <v>0</v>
      </c>
      <c r="J104" s="70">
        <f>Schlussrechnung!O103</f>
        <v>0</v>
      </c>
      <c r="K104" s="71">
        <f t="shared" si="4"/>
        <v>0</v>
      </c>
      <c r="L104" s="74">
        <v>0</v>
      </c>
      <c r="M104" s="74">
        <f>Schlussrechnung!R103</f>
        <v>0</v>
      </c>
      <c r="N104" s="74">
        <f t="shared" si="4"/>
        <v>0</v>
      </c>
      <c r="O104" s="69">
        <v>0</v>
      </c>
      <c r="P104" s="69">
        <f>Schlussrechnung!W103</f>
        <v>0</v>
      </c>
      <c r="Q104" s="69">
        <f t="shared" si="5"/>
        <v>0</v>
      </c>
    </row>
    <row r="105" spans="1:17" x14ac:dyDescent="0.25">
      <c r="A105" s="57">
        <v>61207</v>
      </c>
      <c r="B105" s="58" t="s">
        <v>106</v>
      </c>
      <c r="C105" s="58" t="s">
        <v>102</v>
      </c>
      <c r="D105" s="59">
        <f>Finanzkraft!H104</f>
        <v>7472826.9199999999</v>
      </c>
      <c r="E105" s="60">
        <f>'landesw Umlage § 4_IST'!E104</f>
        <v>3.5359200622865055E-3</v>
      </c>
      <c r="F105" s="74">
        <v>0</v>
      </c>
      <c r="G105" s="74">
        <f>Schlussrechnung!L104</f>
        <v>0</v>
      </c>
      <c r="H105" s="74">
        <f t="shared" si="3"/>
        <v>0</v>
      </c>
      <c r="I105" s="71">
        <v>94131.466452291832</v>
      </c>
      <c r="J105" s="70">
        <f>Schlussrechnung!O104</f>
        <v>94113.671689468392</v>
      </c>
      <c r="K105" s="71">
        <f t="shared" si="4"/>
        <v>-17.794762823439669</v>
      </c>
      <c r="L105" s="74">
        <v>0</v>
      </c>
      <c r="M105" s="74">
        <f>Schlussrechnung!R104</f>
        <v>0</v>
      </c>
      <c r="N105" s="74">
        <f t="shared" si="4"/>
        <v>0</v>
      </c>
      <c r="O105" s="69">
        <v>15253.254907708191</v>
      </c>
      <c r="P105" s="69">
        <f>Schlussrechnung!W104</f>
        <v>15271.049670531627</v>
      </c>
      <c r="Q105" s="69">
        <f t="shared" si="5"/>
        <v>17.794762823436031</v>
      </c>
    </row>
    <row r="106" spans="1:17" x14ac:dyDescent="0.25">
      <c r="A106" s="57">
        <v>61213</v>
      </c>
      <c r="B106" s="58" t="s">
        <v>107</v>
      </c>
      <c r="C106" s="58" t="s">
        <v>102</v>
      </c>
      <c r="D106" s="59">
        <f>Finanzkraft!H105</f>
        <v>4743350.25</v>
      </c>
      <c r="E106" s="60">
        <f>'landesw Umlage § 4_IST'!E105</f>
        <v>2.2444126554755951E-3</v>
      </c>
      <c r="F106" s="74">
        <v>0</v>
      </c>
      <c r="G106" s="74">
        <f>Schlussrechnung!L105</f>
        <v>0</v>
      </c>
      <c r="H106" s="74">
        <f t="shared" si="3"/>
        <v>0</v>
      </c>
      <c r="I106" s="71">
        <v>199017.88866191456</v>
      </c>
      <c r="J106" s="70">
        <f>Schlussrechnung!O105</f>
        <v>199006.5934996432</v>
      </c>
      <c r="K106" s="71">
        <f t="shared" si="4"/>
        <v>-11.295162271359004</v>
      </c>
      <c r="L106" s="74">
        <v>0</v>
      </c>
      <c r="M106" s="74">
        <f>Schlussrechnung!R105</f>
        <v>0</v>
      </c>
      <c r="N106" s="74">
        <f t="shared" si="4"/>
        <v>0</v>
      </c>
      <c r="O106" s="69">
        <v>8897.1097380854771</v>
      </c>
      <c r="P106" s="69">
        <f>Schlussrechnung!W105</f>
        <v>8908.4049003568434</v>
      </c>
      <c r="Q106" s="69">
        <f t="shared" si="5"/>
        <v>11.29516227136628</v>
      </c>
    </row>
    <row r="107" spans="1:17" x14ac:dyDescent="0.25">
      <c r="A107" s="57">
        <v>61215</v>
      </c>
      <c r="B107" s="58" t="s">
        <v>108</v>
      </c>
      <c r="C107" s="58" t="s">
        <v>102</v>
      </c>
      <c r="D107" s="59">
        <f>Finanzkraft!H106</f>
        <v>1937977.69</v>
      </c>
      <c r="E107" s="60">
        <f>'landesw Umlage § 4_IST'!E106</f>
        <v>9.1699356450967529E-4</v>
      </c>
      <c r="F107" s="74">
        <v>0</v>
      </c>
      <c r="G107" s="74">
        <f>Schlussrechnung!L106</f>
        <v>0</v>
      </c>
      <c r="H107" s="74">
        <f t="shared" si="3"/>
        <v>0</v>
      </c>
      <c r="I107" s="71">
        <v>-19099.773284209237</v>
      </c>
      <c r="J107" s="70">
        <f>Schlussrechnung!O106</f>
        <v>-19104.388117888629</v>
      </c>
      <c r="K107" s="71">
        <f t="shared" si="4"/>
        <v>-4.6148336793921771</v>
      </c>
      <c r="L107" s="74">
        <v>0</v>
      </c>
      <c r="M107" s="74">
        <f>Schlussrechnung!R106</f>
        <v>0</v>
      </c>
      <c r="N107" s="74">
        <f t="shared" si="4"/>
        <v>0</v>
      </c>
      <c r="O107" s="69">
        <v>3949.8465442092429</v>
      </c>
      <c r="P107" s="69">
        <f>Schlussrechnung!W106</f>
        <v>3954.4613778886323</v>
      </c>
      <c r="Q107" s="69">
        <f t="shared" si="5"/>
        <v>4.6148336793894487</v>
      </c>
    </row>
    <row r="108" spans="1:17" x14ac:dyDescent="0.25">
      <c r="A108" s="57">
        <v>61217</v>
      </c>
      <c r="B108" s="58" t="s">
        <v>109</v>
      </c>
      <c r="C108" s="58" t="s">
        <v>102</v>
      </c>
      <c r="D108" s="59">
        <f>Finanzkraft!H107</f>
        <v>4259888</v>
      </c>
      <c r="E108" s="60">
        <f>'landesw Umlage § 4_IST'!E107</f>
        <v>2.0156526577620156E-3</v>
      </c>
      <c r="F108" s="74">
        <v>8375.2292597367814</v>
      </c>
      <c r="G108" s="74">
        <f>Schlussrechnung!L107</f>
        <v>8375.2292597367814</v>
      </c>
      <c r="H108" s="74">
        <f t="shared" si="3"/>
        <v>0</v>
      </c>
      <c r="I108" s="71">
        <v>39024.83375625949</v>
      </c>
      <c r="J108" s="70">
        <f>Schlussrechnung!O107</f>
        <v>39014.689844534252</v>
      </c>
      <c r="K108" s="71">
        <f t="shared" si="4"/>
        <v>-10.143911725237558</v>
      </c>
      <c r="L108" s="74">
        <v>0</v>
      </c>
      <c r="M108" s="74">
        <f>Schlussrechnung!R107</f>
        <v>0</v>
      </c>
      <c r="N108" s="74">
        <f t="shared" si="4"/>
        <v>0</v>
      </c>
      <c r="O108" s="69">
        <v>16975.546243740515</v>
      </c>
      <c r="P108" s="69">
        <f>Schlussrechnung!W107</f>
        <v>16985.690155465749</v>
      </c>
      <c r="Q108" s="69">
        <f t="shared" si="5"/>
        <v>10.14391172523392</v>
      </c>
    </row>
    <row r="109" spans="1:17" x14ac:dyDescent="0.25">
      <c r="A109" s="57">
        <v>61222</v>
      </c>
      <c r="B109" s="58" t="s">
        <v>110</v>
      </c>
      <c r="C109" s="58" t="s">
        <v>102</v>
      </c>
      <c r="D109" s="59">
        <f>Finanzkraft!H108</f>
        <v>2155782.2599999998</v>
      </c>
      <c r="E109" s="60">
        <f>'landesw Umlage § 4_IST'!E108</f>
        <v>1.0200522271771476E-3</v>
      </c>
      <c r="F109" s="74">
        <v>-4435.1021167397284</v>
      </c>
      <c r="G109" s="74">
        <f>Schlussrechnung!L108</f>
        <v>-4440.2356002830184</v>
      </c>
      <c r="H109" s="74">
        <f t="shared" si="3"/>
        <v>-5.1334835432899126</v>
      </c>
      <c r="I109" s="71">
        <v>0</v>
      </c>
      <c r="J109" s="70">
        <f>Schlussrechnung!O108</f>
        <v>0</v>
      </c>
      <c r="K109" s="71">
        <f t="shared" si="4"/>
        <v>0</v>
      </c>
      <c r="L109" s="74">
        <v>0</v>
      </c>
      <c r="M109" s="74">
        <f>Schlussrechnung!R108</f>
        <v>0</v>
      </c>
      <c r="N109" s="74">
        <f t="shared" si="4"/>
        <v>0</v>
      </c>
      <c r="O109" s="69">
        <v>0</v>
      </c>
      <c r="P109" s="69">
        <f>Schlussrechnung!W108</f>
        <v>0</v>
      </c>
      <c r="Q109" s="69">
        <f t="shared" si="5"/>
        <v>0</v>
      </c>
    </row>
    <row r="110" spans="1:17" x14ac:dyDescent="0.25">
      <c r="A110" s="57">
        <v>61236</v>
      </c>
      <c r="B110" s="58" t="s">
        <v>111</v>
      </c>
      <c r="C110" s="58" t="s">
        <v>102</v>
      </c>
      <c r="D110" s="59">
        <f>Finanzkraft!H109</f>
        <v>4802245</v>
      </c>
      <c r="E110" s="60">
        <f>'landesw Umlage § 4_IST'!E109</f>
        <v>2.2722799044186965E-3</v>
      </c>
      <c r="F110" s="74">
        <v>9323.3580999516125</v>
      </c>
      <c r="G110" s="74">
        <f>Schlussrechnung!L109</f>
        <v>9323.3580999516125</v>
      </c>
      <c r="H110" s="74">
        <f t="shared" si="3"/>
        <v>0</v>
      </c>
      <c r="I110" s="71">
        <v>0</v>
      </c>
      <c r="J110" s="70">
        <f>Schlussrechnung!O109</f>
        <v>0</v>
      </c>
      <c r="K110" s="71">
        <f t="shared" si="4"/>
        <v>0</v>
      </c>
      <c r="L110" s="74">
        <v>-13461.225210257098</v>
      </c>
      <c r="M110" s="74">
        <f>Schlussrechnung!R109</f>
        <v>-13472.660616390529</v>
      </c>
      <c r="N110" s="74">
        <f t="shared" si="4"/>
        <v>-11.435406133430661</v>
      </c>
      <c r="O110" s="69">
        <v>19136.825210257099</v>
      </c>
      <c r="P110" s="69">
        <f>Schlussrechnung!W109</f>
        <v>19148.260616390529</v>
      </c>
      <c r="Q110" s="69">
        <f t="shared" si="5"/>
        <v>11.435406133430661</v>
      </c>
    </row>
    <row r="111" spans="1:17" x14ac:dyDescent="0.25">
      <c r="A111" s="57">
        <v>61243</v>
      </c>
      <c r="B111" s="58" t="s">
        <v>112</v>
      </c>
      <c r="C111" s="58" t="s">
        <v>102</v>
      </c>
      <c r="D111" s="59">
        <f>Finanzkraft!H110</f>
        <v>1966900.32</v>
      </c>
      <c r="E111" s="60">
        <f>'landesw Umlage § 4_IST'!E110</f>
        <v>9.306788952106157E-4</v>
      </c>
      <c r="F111" s="74">
        <v>3807.1347286502269</v>
      </c>
      <c r="G111" s="74">
        <f>Schlussrechnung!L110</f>
        <v>3807.1347286502269</v>
      </c>
      <c r="H111" s="74">
        <f t="shared" si="3"/>
        <v>0</v>
      </c>
      <c r="I111" s="71">
        <v>0</v>
      </c>
      <c r="J111" s="70">
        <f>Schlussrechnung!O110</f>
        <v>0</v>
      </c>
      <c r="K111" s="71">
        <f t="shared" si="4"/>
        <v>0</v>
      </c>
      <c r="L111" s="74">
        <v>-4329.6981691039819</v>
      </c>
      <c r="M111" s="74">
        <f>Schlussrechnung!R110</f>
        <v>-4334.3818751587914</v>
      </c>
      <c r="N111" s="74">
        <f t="shared" si="4"/>
        <v>-4.6837060548095906</v>
      </c>
      <c r="O111" s="69">
        <v>7838.0481691039822</v>
      </c>
      <c r="P111" s="69">
        <f>Schlussrechnung!W110</f>
        <v>7842.7318751587909</v>
      </c>
      <c r="Q111" s="69">
        <f t="shared" si="5"/>
        <v>4.6837060548086811</v>
      </c>
    </row>
    <row r="112" spans="1:17" x14ac:dyDescent="0.25">
      <c r="A112" s="57">
        <v>61247</v>
      </c>
      <c r="B112" s="58" t="s">
        <v>113</v>
      </c>
      <c r="C112" s="58" t="s">
        <v>102</v>
      </c>
      <c r="D112" s="59">
        <f>Finanzkraft!H111</f>
        <v>4968290.34</v>
      </c>
      <c r="E112" s="60">
        <f>'landesw Umlage § 4_IST'!E111</f>
        <v>2.3508476345749816E-3</v>
      </c>
      <c r="F112" s="74">
        <v>9590.5207616625976</v>
      </c>
      <c r="G112" s="74">
        <f>Schlussrechnung!L111</f>
        <v>9590.5207616625976</v>
      </c>
      <c r="H112" s="74">
        <f t="shared" si="3"/>
        <v>0</v>
      </c>
      <c r="I112" s="71">
        <v>6450.308297579817</v>
      </c>
      <c r="J112" s="70">
        <f>Schlussrechnung!O111</f>
        <v>6438.477493898059</v>
      </c>
      <c r="K112" s="71">
        <f t="shared" si="4"/>
        <v>-11.83080368175797</v>
      </c>
      <c r="L112" s="74">
        <v>0</v>
      </c>
      <c r="M112" s="74">
        <f>Schlussrechnung!R111</f>
        <v>0</v>
      </c>
      <c r="N112" s="74">
        <f t="shared" si="4"/>
        <v>0</v>
      </c>
      <c r="O112" s="69">
        <v>19798.511702420183</v>
      </c>
      <c r="P112" s="69">
        <f>Schlussrechnung!W111</f>
        <v>19810.342506101941</v>
      </c>
      <c r="Q112" s="69">
        <f t="shared" si="5"/>
        <v>11.83080368175797</v>
      </c>
    </row>
    <row r="113" spans="1:17" x14ac:dyDescent="0.25">
      <c r="A113" s="57">
        <v>61251</v>
      </c>
      <c r="B113" s="58" t="s">
        <v>114</v>
      </c>
      <c r="C113" s="58" t="s">
        <v>102</v>
      </c>
      <c r="D113" s="59">
        <f>Finanzkraft!H112</f>
        <v>707180.33</v>
      </c>
      <c r="E113" s="60">
        <f>'landesw Umlage § 4_IST'!E112</f>
        <v>3.3461675792450862E-4</v>
      </c>
      <c r="F113" s="74">
        <v>-1453.2194211999963</v>
      </c>
      <c r="G113" s="74">
        <f>Schlussrechnung!L112</f>
        <v>-1454.903403229885</v>
      </c>
      <c r="H113" s="74">
        <f t="shared" si="3"/>
        <v>-1.6839820298887389</v>
      </c>
      <c r="I113" s="71">
        <v>0</v>
      </c>
      <c r="J113" s="70">
        <f>Schlussrechnung!O112</f>
        <v>0</v>
      </c>
      <c r="K113" s="71">
        <f t="shared" si="4"/>
        <v>0</v>
      </c>
      <c r="L113" s="74">
        <v>0</v>
      </c>
      <c r="M113" s="74">
        <f>Schlussrechnung!R112</f>
        <v>0</v>
      </c>
      <c r="N113" s="74">
        <f t="shared" si="4"/>
        <v>0</v>
      </c>
      <c r="O113" s="69">
        <v>0</v>
      </c>
      <c r="P113" s="69">
        <f>Schlussrechnung!W112</f>
        <v>0</v>
      </c>
      <c r="Q113" s="69">
        <f t="shared" si="5"/>
        <v>0</v>
      </c>
    </row>
    <row r="114" spans="1:17" x14ac:dyDescent="0.25">
      <c r="A114" s="57">
        <v>61252</v>
      </c>
      <c r="B114" s="58" t="s">
        <v>115</v>
      </c>
      <c r="C114" s="58" t="s">
        <v>102</v>
      </c>
      <c r="D114" s="59">
        <f>Finanzkraft!H113</f>
        <v>1490339.03</v>
      </c>
      <c r="E114" s="60">
        <f>'landesw Umlage § 4_IST'!E113</f>
        <v>7.0518422709375567E-4</v>
      </c>
      <c r="F114" s="74">
        <v>2897.69639075336</v>
      </c>
      <c r="G114" s="74">
        <f>Schlussrechnung!L113</f>
        <v>2897.69639075336</v>
      </c>
      <c r="H114" s="74">
        <f t="shared" si="3"/>
        <v>0</v>
      </c>
      <c r="I114" s="71">
        <v>0</v>
      </c>
      <c r="J114" s="70">
        <f>Schlussrechnung!O113</f>
        <v>0</v>
      </c>
      <c r="K114" s="71">
        <f t="shared" si="4"/>
        <v>0</v>
      </c>
      <c r="L114" s="74">
        <v>-3446.1834475404953</v>
      </c>
      <c r="M114" s="74">
        <f>Schlussrechnung!R113</f>
        <v>-3449.7323360467158</v>
      </c>
      <c r="N114" s="74">
        <f t="shared" si="4"/>
        <v>-3.5488885062204645</v>
      </c>
      <c r="O114" s="69">
        <v>5938.9634475404955</v>
      </c>
      <c r="P114" s="69">
        <f>Schlussrechnung!W113</f>
        <v>5942.512336046716</v>
      </c>
      <c r="Q114" s="69">
        <f t="shared" si="5"/>
        <v>3.5488885062204645</v>
      </c>
    </row>
    <row r="115" spans="1:17" x14ac:dyDescent="0.25">
      <c r="A115" s="57">
        <v>61253</v>
      </c>
      <c r="B115" s="58" t="s">
        <v>116</v>
      </c>
      <c r="C115" s="58" t="s">
        <v>102</v>
      </c>
      <c r="D115" s="59">
        <f>Finanzkraft!H114</f>
        <v>6782686.3499999996</v>
      </c>
      <c r="E115" s="60">
        <f>'landesw Umlage § 4_IST'!E114</f>
        <v>3.2093660134124759E-3</v>
      </c>
      <c r="F115" s="74">
        <v>13142.117490093631</v>
      </c>
      <c r="G115" s="74">
        <f>Schlussrechnung!L114</f>
        <v>13142.117490093631</v>
      </c>
      <c r="H115" s="74">
        <f t="shared" si="3"/>
        <v>0</v>
      </c>
      <c r="I115" s="71">
        <v>5577.70595759969</v>
      </c>
      <c r="J115" s="70">
        <f>Schlussrechnung!O114</f>
        <v>5561.5546006639379</v>
      </c>
      <c r="K115" s="71">
        <f t="shared" si="4"/>
        <v>-16.151356935752119</v>
      </c>
      <c r="L115" s="74">
        <v>0</v>
      </c>
      <c r="M115" s="74">
        <f>Schlussrechnung!R114</f>
        <v>0</v>
      </c>
      <c r="N115" s="74">
        <f t="shared" si="4"/>
        <v>0</v>
      </c>
      <c r="O115" s="69">
        <v>27028.834042400311</v>
      </c>
      <c r="P115" s="69">
        <f>Schlussrechnung!W114</f>
        <v>27044.985399336063</v>
      </c>
      <c r="Q115" s="69">
        <f t="shared" si="5"/>
        <v>16.151356935752119</v>
      </c>
    </row>
    <row r="116" spans="1:17" x14ac:dyDescent="0.25">
      <c r="A116" s="57">
        <v>61254</v>
      </c>
      <c r="B116" s="58" t="s">
        <v>117</v>
      </c>
      <c r="C116" s="58" t="s">
        <v>102</v>
      </c>
      <c r="D116" s="59">
        <f>Finanzkraft!H115</f>
        <v>1768640.19</v>
      </c>
      <c r="E116" s="60">
        <f>'landesw Umlage § 4_IST'!E115</f>
        <v>8.3686808188342425E-4</v>
      </c>
      <c r="F116" s="74">
        <v>-3601.196378142557</v>
      </c>
      <c r="G116" s="74">
        <f>Schlussrechnung!L115</f>
        <v>-3605.4079747763312</v>
      </c>
      <c r="H116" s="74">
        <f t="shared" si="3"/>
        <v>-4.2115966337742066</v>
      </c>
      <c r="I116" s="71">
        <v>0</v>
      </c>
      <c r="J116" s="70">
        <f>Schlussrechnung!O115</f>
        <v>0</v>
      </c>
      <c r="K116" s="71">
        <f t="shared" si="4"/>
        <v>0</v>
      </c>
      <c r="L116" s="74">
        <v>0</v>
      </c>
      <c r="M116" s="74">
        <f>Schlussrechnung!R115</f>
        <v>0</v>
      </c>
      <c r="N116" s="74">
        <f t="shared" si="4"/>
        <v>0</v>
      </c>
      <c r="O116" s="69">
        <v>0</v>
      </c>
      <c r="P116" s="69">
        <f>Schlussrechnung!W115</f>
        <v>0</v>
      </c>
      <c r="Q116" s="69">
        <f t="shared" si="5"/>
        <v>0</v>
      </c>
    </row>
    <row r="117" spans="1:17" x14ac:dyDescent="0.25">
      <c r="A117" s="57">
        <v>61255</v>
      </c>
      <c r="B117" s="58" t="s">
        <v>118</v>
      </c>
      <c r="C117" s="58" t="s">
        <v>102</v>
      </c>
      <c r="D117" s="59">
        <f>Finanzkraft!H116</f>
        <v>7846021.9000000004</v>
      </c>
      <c r="E117" s="60">
        <f>'landesw Umlage § 4_IST'!E116</f>
        <v>3.7125048582483814E-3</v>
      </c>
      <c r="F117" s="74">
        <v>15344.589893116479</v>
      </c>
      <c r="G117" s="74">
        <f>Schlussrechnung!L116</f>
        <v>15344.589893116479</v>
      </c>
      <c r="H117" s="74">
        <f t="shared" si="3"/>
        <v>0</v>
      </c>
      <c r="I117" s="71">
        <v>0</v>
      </c>
      <c r="J117" s="70">
        <f>Schlussrechnung!O116</f>
        <v>0</v>
      </c>
      <c r="K117" s="71">
        <f t="shared" si="4"/>
        <v>0</v>
      </c>
      <c r="L117" s="74">
        <v>-24532.709391357435</v>
      </c>
      <c r="M117" s="74">
        <f>Schlussrechnung!R116</f>
        <v>-24551.392829407407</v>
      </c>
      <c r="N117" s="74">
        <f t="shared" si="4"/>
        <v>-18.683438049971301</v>
      </c>
      <c r="O117" s="69">
        <v>31266.199391357437</v>
      </c>
      <c r="P117" s="69">
        <f>Schlussrechnung!W116</f>
        <v>31284.882829407408</v>
      </c>
      <c r="Q117" s="69">
        <f t="shared" si="5"/>
        <v>18.683438049971301</v>
      </c>
    </row>
    <row r="118" spans="1:17" x14ac:dyDescent="0.25">
      <c r="A118" s="57">
        <v>61256</v>
      </c>
      <c r="B118" s="58" t="s">
        <v>119</v>
      </c>
      <c r="C118" s="58" t="s">
        <v>102</v>
      </c>
      <c r="D118" s="59">
        <f>Finanzkraft!H117</f>
        <v>1949509.75</v>
      </c>
      <c r="E118" s="60">
        <f>'landesw Umlage § 4_IST'!E117</f>
        <v>9.2245019327279567E-4</v>
      </c>
      <c r="F118" s="74">
        <v>3786.7727516996756</v>
      </c>
      <c r="G118" s="74">
        <f>Schlussrechnung!L117</f>
        <v>3786.7727516996756</v>
      </c>
      <c r="H118" s="74">
        <f t="shared" si="3"/>
        <v>0</v>
      </c>
      <c r="I118" s="71">
        <v>21303.282813748148</v>
      </c>
      <c r="J118" s="70">
        <f>Schlussrechnung!O117</f>
        <v>21298.640519206256</v>
      </c>
      <c r="K118" s="71">
        <f t="shared" si="4"/>
        <v>-4.6422945418926247</v>
      </c>
      <c r="L118" s="74">
        <v>0</v>
      </c>
      <c r="M118" s="74">
        <f>Schlussrechnung!R117</f>
        <v>0</v>
      </c>
      <c r="N118" s="74">
        <f t="shared" si="4"/>
        <v>0</v>
      </c>
      <c r="O118" s="69">
        <v>7768.7471862518487</v>
      </c>
      <c r="P118" s="69">
        <f>Schlussrechnung!W117</f>
        <v>7773.3894807937422</v>
      </c>
      <c r="Q118" s="69">
        <f t="shared" si="5"/>
        <v>4.6422945418935342</v>
      </c>
    </row>
    <row r="119" spans="1:17" x14ac:dyDescent="0.25">
      <c r="A119" s="57">
        <v>61257</v>
      </c>
      <c r="B119" s="58" t="s">
        <v>120</v>
      </c>
      <c r="C119" s="58" t="s">
        <v>102</v>
      </c>
      <c r="D119" s="59">
        <f>Finanzkraft!H118</f>
        <v>5597163.0099999998</v>
      </c>
      <c r="E119" s="60">
        <f>'landesw Umlage § 4_IST'!E118</f>
        <v>2.6484115303110653E-3</v>
      </c>
      <c r="F119" s="74">
        <v>0</v>
      </c>
      <c r="G119" s="74">
        <f>Schlussrechnung!L118</f>
        <v>0</v>
      </c>
      <c r="H119" s="74">
        <f t="shared" si="3"/>
        <v>0</v>
      </c>
      <c r="I119" s="71">
        <v>-5793.4660460803061</v>
      </c>
      <c r="J119" s="70">
        <f>Schlussrechnung!O118</f>
        <v>-5806.7943606944827</v>
      </c>
      <c r="K119" s="71">
        <f t="shared" si="4"/>
        <v>-13.328314614176634</v>
      </c>
      <c r="L119" s="74">
        <v>0</v>
      </c>
      <c r="M119" s="74">
        <f>Schlussrechnung!R118</f>
        <v>0</v>
      </c>
      <c r="N119" s="74">
        <f t="shared" si="4"/>
        <v>0</v>
      </c>
      <c r="O119" s="69">
        <v>11416.120636080299</v>
      </c>
      <c r="P119" s="69">
        <f>Schlussrechnung!W118</f>
        <v>11429.448950694476</v>
      </c>
      <c r="Q119" s="69">
        <f t="shared" si="5"/>
        <v>13.328314614176634</v>
      </c>
    </row>
    <row r="120" spans="1:17" x14ac:dyDescent="0.25">
      <c r="A120" s="57">
        <v>61258</v>
      </c>
      <c r="B120" s="58" t="s">
        <v>121</v>
      </c>
      <c r="C120" s="58" t="s">
        <v>102</v>
      </c>
      <c r="D120" s="59">
        <f>Finanzkraft!H119</f>
        <v>3608093.79</v>
      </c>
      <c r="E120" s="60">
        <f>'landesw Umlage § 4_IST'!E119</f>
        <v>1.707242969126917E-3</v>
      </c>
      <c r="F120" s="74">
        <v>7064.1895588543894</v>
      </c>
      <c r="G120" s="74">
        <f>Schlussrechnung!L119</f>
        <v>7064.1895588543894</v>
      </c>
      <c r="H120" s="74">
        <f t="shared" si="3"/>
        <v>0</v>
      </c>
      <c r="I120" s="71">
        <v>0</v>
      </c>
      <c r="J120" s="70">
        <f>Schlussrechnung!O119</f>
        <v>0</v>
      </c>
      <c r="K120" s="71">
        <f t="shared" si="4"/>
        <v>0</v>
      </c>
      <c r="L120" s="74">
        <v>-4038.6027554287793</v>
      </c>
      <c r="M120" s="74">
        <f>Schlussrechnung!R119</f>
        <v>-4047.194574016994</v>
      </c>
      <c r="N120" s="74">
        <f t="shared" si="4"/>
        <v>-8.5918185882146645</v>
      </c>
      <c r="O120" s="69">
        <v>14378.162755428779</v>
      </c>
      <c r="P120" s="69">
        <f>Schlussrechnung!W119</f>
        <v>14386.754574016994</v>
      </c>
      <c r="Q120" s="69">
        <f t="shared" si="5"/>
        <v>8.5918185882146645</v>
      </c>
    </row>
    <row r="121" spans="1:17" x14ac:dyDescent="0.25">
      <c r="A121" s="57">
        <v>61259</v>
      </c>
      <c r="B121" s="58" t="s">
        <v>102</v>
      </c>
      <c r="C121" s="58" t="s">
        <v>102</v>
      </c>
      <c r="D121" s="59">
        <f>Finanzkraft!H120</f>
        <v>14484289.1</v>
      </c>
      <c r="E121" s="60">
        <f>'landesw Umlage § 4_IST'!E120</f>
        <v>6.8535360132023181E-3</v>
      </c>
      <c r="F121" s="74">
        <v>0</v>
      </c>
      <c r="G121" s="74">
        <f>Schlussrechnung!L120</f>
        <v>0</v>
      </c>
      <c r="H121" s="74">
        <f t="shared" si="3"/>
        <v>0</v>
      </c>
      <c r="I121" s="71">
        <v>128238.99376721712</v>
      </c>
      <c r="J121" s="70">
        <f>Schlussrechnung!O120</f>
        <v>128204.50287214355</v>
      </c>
      <c r="K121" s="71">
        <f t="shared" si="4"/>
        <v>-34.490895073569845</v>
      </c>
      <c r="L121" s="74">
        <v>0</v>
      </c>
      <c r="M121" s="74">
        <f>Schlussrechnung!R120</f>
        <v>0</v>
      </c>
      <c r="N121" s="74">
        <f t="shared" si="4"/>
        <v>0</v>
      </c>
      <c r="O121" s="69">
        <v>29732.597132782841</v>
      </c>
      <c r="P121" s="69">
        <f>Schlussrechnung!W120</f>
        <v>29767.088027856404</v>
      </c>
      <c r="Q121" s="69">
        <f t="shared" si="5"/>
        <v>34.490895073562569</v>
      </c>
    </row>
    <row r="122" spans="1:17" x14ac:dyDescent="0.25">
      <c r="A122" s="57">
        <v>61260</v>
      </c>
      <c r="B122" s="58" t="s">
        <v>122</v>
      </c>
      <c r="C122" s="58" t="s">
        <v>102</v>
      </c>
      <c r="D122" s="59">
        <f>Finanzkraft!H121</f>
        <v>1802667.29</v>
      </c>
      <c r="E122" s="60">
        <f>'landesw Umlage § 4_IST'!E121</f>
        <v>8.5296869639510484E-4</v>
      </c>
      <c r="F122" s="74">
        <v>3555.7681417612553</v>
      </c>
      <c r="G122" s="74">
        <f>Schlussrechnung!L121</f>
        <v>3555.7681417612553</v>
      </c>
      <c r="H122" s="74">
        <f t="shared" si="3"/>
        <v>0</v>
      </c>
      <c r="I122" s="71">
        <v>3857.5863134163628</v>
      </c>
      <c r="J122" s="70">
        <f>Schlussrechnung!O121</f>
        <v>3853.2936893239639</v>
      </c>
      <c r="K122" s="71">
        <f t="shared" si="4"/>
        <v>-4.2926240923989099</v>
      </c>
      <c r="L122" s="74">
        <v>0</v>
      </c>
      <c r="M122" s="74">
        <f>Schlussrechnung!R121</f>
        <v>0</v>
      </c>
      <c r="N122" s="74">
        <f t="shared" si="4"/>
        <v>0</v>
      </c>
      <c r="O122" s="69">
        <v>7183.5836865836372</v>
      </c>
      <c r="P122" s="69">
        <f>Schlussrechnung!W121</f>
        <v>7187.8763106760362</v>
      </c>
      <c r="Q122" s="69">
        <f t="shared" si="5"/>
        <v>4.2926240923989099</v>
      </c>
    </row>
    <row r="123" spans="1:17" x14ac:dyDescent="0.25">
      <c r="A123" s="57">
        <v>61261</v>
      </c>
      <c r="B123" s="58" t="s">
        <v>123</v>
      </c>
      <c r="C123" s="58" t="s">
        <v>102</v>
      </c>
      <c r="D123" s="59">
        <f>Finanzkraft!H122</f>
        <v>2545237.44</v>
      </c>
      <c r="E123" s="60">
        <f>'landesw Umlage § 4_IST'!E122</f>
        <v>1.2043308675184392E-3</v>
      </c>
      <c r="F123" s="74">
        <v>5057.9576642862003</v>
      </c>
      <c r="G123" s="74">
        <f>Schlussrechnung!L122</f>
        <v>5057.9576642862003</v>
      </c>
      <c r="H123" s="74">
        <f t="shared" si="3"/>
        <v>0</v>
      </c>
      <c r="I123" s="71">
        <v>0</v>
      </c>
      <c r="J123" s="70">
        <f>Schlussrechnung!O122</f>
        <v>0</v>
      </c>
      <c r="K123" s="71">
        <f t="shared" si="4"/>
        <v>0</v>
      </c>
      <c r="L123" s="74">
        <v>-3342.7770063860207</v>
      </c>
      <c r="M123" s="74">
        <f>Schlussrechnung!R122</f>
        <v>-3348.8378849610235</v>
      </c>
      <c r="N123" s="74">
        <f t="shared" si="4"/>
        <v>-6.0608785750027891</v>
      </c>
      <c r="O123" s="69">
        <v>10142.707006386021</v>
      </c>
      <c r="P123" s="69">
        <f>Schlussrechnung!W122</f>
        <v>10148.767884961024</v>
      </c>
      <c r="Q123" s="69">
        <f t="shared" si="5"/>
        <v>6.0608785750027891</v>
      </c>
    </row>
    <row r="124" spans="1:17" x14ac:dyDescent="0.25">
      <c r="A124" s="57">
        <v>61262</v>
      </c>
      <c r="B124" s="58" t="s">
        <v>124</v>
      </c>
      <c r="C124" s="58" t="s">
        <v>102</v>
      </c>
      <c r="D124" s="59">
        <f>Finanzkraft!H123</f>
        <v>2540086.0299999998</v>
      </c>
      <c r="E124" s="60">
        <f>'landesw Umlage § 4_IST'!E123</f>
        <v>1.2018933730918904E-3</v>
      </c>
      <c r="F124" s="74">
        <v>-5212.8892667101336</v>
      </c>
      <c r="G124" s="74">
        <f>Schlussrechnung!L123</f>
        <v>-5218.9378784254677</v>
      </c>
      <c r="H124" s="74">
        <f t="shared" si="3"/>
        <v>-6.0486117153341183</v>
      </c>
      <c r="I124" s="71">
        <v>0</v>
      </c>
      <c r="J124" s="70">
        <f>Schlussrechnung!O123</f>
        <v>0</v>
      </c>
      <c r="K124" s="71">
        <f t="shared" si="4"/>
        <v>0</v>
      </c>
      <c r="L124" s="74">
        <v>0</v>
      </c>
      <c r="M124" s="74">
        <f>Schlussrechnung!R123</f>
        <v>0</v>
      </c>
      <c r="N124" s="74">
        <f t="shared" si="4"/>
        <v>0</v>
      </c>
      <c r="O124" s="69">
        <v>0</v>
      </c>
      <c r="P124" s="69">
        <f>Schlussrechnung!W123</f>
        <v>0</v>
      </c>
      <c r="Q124" s="69">
        <f t="shared" si="5"/>
        <v>0</v>
      </c>
    </row>
    <row r="125" spans="1:17" x14ac:dyDescent="0.25">
      <c r="A125" s="57">
        <v>61263</v>
      </c>
      <c r="B125" s="58" t="s">
        <v>125</v>
      </c>
      <c r="C125" s="58" t="s">
        <v>102</v>
      </c>
      <c r="D125" s="59">
        <f>Finanzkraft!H124</f>
        <v>8359712.7699999996</v>
      </c>
      <c r="E125" s="60">
        <f>'landesw Umlage § 4_IST'!E124</f>
        <v>3.9555681423965984E-3</v>
      </c>
      <c r="F125" s="74">
        <v>16140.935504450033</v>
      </c>
      <c r="G125" s="74">
        <f>Schlussrechnung!L124</f>
        <v>16140.935504450033</v>
      </c>
      <c r="H125" s="74">
        <f t="shared" si="3"/>
        <v>0</v>
      </c>
      <c r="I125" s="71">
        <v>0</v>
      </c>
      <c r="J125" s="70">
        <f>Schlussrechnung!O124</f>
        <v>0</v>
      </c>
      <c r="K125" s="71">
        <f t="shared" si="4"/>
        <v>0</v>
      </c>
      <c r="L125" s="74">
        <v>-13325.314552796488</v>
      </c>
      <c r="M125" s="74">
        <f>Schlussrechnung!R124</f>
        <v>-13345.221223673085</v>
      </c>
      <c r="N125" s="74">
        <f t="shared" si="4"/>
        <v>-19.906670876596763</v>
      </c>
      <c r="O125" s="69">
        <v>33313.244552796488</v>
      </c>
      <c r="P125" s="69">
        <f>Schlussrechnung!W124</f>
        <v>33333.151223673085</v>
      </c>
      <c r="Q125" s="69">
        <f t="shared" si="5"/>
        <v>19.906670876596763</v>
      </c>
    </row>
    <row r="126" spans="1:17" x14ac:dyDescent="0.25">
      <c r="A126" s="57">
        <v>61264</v>
      </c>
      <c r="B126" s="58" t="s">
        <v>126</v>
      </c>
      <c r="C126" s="58" t="s">
        <v>102</v>
      </c>
      <c r="D126" s="59">
        <f>Finanzkraft!H125</f>
        <v>2706381.09</v>
      </c>
      <c r="E126" s="60">
        <f>'landesw Umlage § 4_IST'!E125</f>
        <v>1.2805792633457408E-3</v>
      </c>
      <c r="F126" s="74">
        <v>-5533.8004275739268</v>
      </c>
      <c r="G126" s="74">
        <f>Schlussrechnung!L125</f>
        <v>-5540.24503148647</v>
      </c>
      <c r="H126" s="74">
        <f t="shared" si="3"/>
        <v>-6.4446039125432435</v>
      </c>
      <c r="I126" s="71">
        <v>0</v>
      </c>
      <c r="J126" s="70">
        <f>Schlussrechnung!O125</f>
        <v>0</v>
      </c>
      <c r="K126" s="71">
        <f t="shared" si="4"/>
        <v>0</v>
      </c>
      <c r="L126" s="74">
        <v>0</v>
      </c>
      <c r="M126" s="74">
        <f>Schlussrechnung!R125</f>
        <v>0</v>
      </c>
      <c r="N126" s="74">
        <f t="shared" si="4"/>
        <v>0</v>
      </c>
      <c r="O126" s="69">
        <v>0</v>
      </c>
      <c r="P126" s="69">
        <f>Schlussrechnung!W125</f>
        <v>0</v>
      </c>
      <c r="Q126" s="69">
        <f t="shared" si="5"/>
        <v>0</v>
      </c>
    </row>
    <row r="127" spans="1:17" x14ac:dyDescent="0.25">
      <c r="A127" s="57">
        <v>61265</v>
      </c>
      <c r="B127" s="58" t="s">
        <v>127</v>
      </c>
      <c r="C127" s="58" t="s">
        <v>102</v>
      </c>
      <c r="D127" s="59">
        <f>Finanzkraft!H126</f>
        <v>13582830.08</v>
      </c>
      <c r="E127" s="60">
        <f>'landesw Umlage § 4_IST'!E126</f>
        <v>6.4269923412732573E-3</v>
      </c>
      <c r="F127" s="74">
        <v>0</v>
      </c>
      <c r="G127" s="74">
        <f>Schlussrechnung!L126</f>
        <v>0</v>
      </c>
      <c r="H127" s="74">
        <f t="shared" si="3"/>
        <v>0</v>
      </c>
      <c r="I127" s="71">
        <v>2793.6169095525547</v>
      </c>
      <c r="J127" s="70">
        <f>Schlussrechnung!O126</f>
        <v>2761.2726250759806</v>
      </c>
      <c r="K127" s="71">
        <f t="shared" si="4"/>
        <v>-32.344284476574103</v>
      </c>
      <c r="L127" s="74">
        <v>0</v>
      </c>
      <c r="M127" s="74">
        <f>Schlussrechnung!R126</f>
        <v>0</v>
      </c>
      <c r="N127" s="74">
        <f t="shared" si="4"/>
        <v>0</v>
      </c>
      <c r="O127" s="69">
        <v>27350.846690447448</v>
      </c>
      <c r="P127" s="69">
        <f>Schlussrechnung!W126</f>
        <v>27383.190974924022</v>
      </c>
      <c r="Q127" s="69">
        <f t="shared" si="5"/>
        <v>32.344284476574103</v>
      </c>
    </row>
    <row r="128" spans="1:17" x14ac:dyDescent="0.25">
      <c r="A128" s="57">
        <v>61266</v>
      </c>
      <c r="B128" s="58" t="s">
        <v>128</v>
      </c>
      <c r="C128" s="58" t="s">
        <v>102</v>
      </c>
      <c r="D128" s="59">
        <f>Finanzkraft!H127</f>
        <v>1833410.24</v>
      </c>
      <c r="E128" s="60">
        <f>'landesw Umlage § 4_IST'!E127</f>
        <v>8.675153485312513E-4</v>
      </c>
      <c r="F128" s="74">
        <v>3572.9060177060537</v>
      </c>
      <c r="G128" s="74">
        <f>Schlussrechnung!L127</f>
        <v>3572.9060177060537</v>
      </c>
      <c r="H128" s="74">
        <f t="shared" si="3"/>
        <v>0</v>
      </c>
      <c r="I128" s="71">
        <v>45259.206433017156</v>
      </c>
      <c r="J128" s="70">
        <f>Schlussrechnung!O127</f>
        <v>45254.840601889504</v>
      </c>
      <c r="K128" s="71">
        <f t="shared" si="4"/>
        <v>-4.3658311276521999</v>
      </c>
      <c r="L128" s="74">
        <v>0</v>
      </c>
      <c r="M128" s="74">
        <f>Schlussrechnung!R127</f>
        <v>0</v>
      </c>
      <c r="N128" s="74">
        <f t="shared" si="4"/>
        <v>0</v>
      </c>
      <c r="O128" s="69">
        <v>7306.0935669828414</v>
      </c>
      <c r="P128" s="69">
        <f>Schlussrechnung!W127</f>
        <v>7310.459398110489</v>
      </c>
      <c r="Q128" s="69">
        <f t="shared" si="5"/>
        <v>4.3658311276476525</v>
      </c>
    </row>
    <row r="129" spans="1:17" x14ac:dyDescent="0.25">
      <c r="A129" s="57">
        <v>61267</v>
      </c>
      <c r="B129" s="58" t="s">
        <v>129</v>
      </c>
      <c r="C129" s="58" t="s">
        <v>102</v>
      </c>
      <c r="D129" s="59">
        <f>Finanzkraft!H128</f>
        <v>4519650.25</v>
      </c>
      <c r="E129" s="60">
        <f>'landesw Umlage § 4_IST'!E128</f>
        <v>2.1385644501844317E-3</v>
      </c>
      <c r="F129" s="74">
        <v>8769.1917327732954</v>
      </c>
      <c r="G129" s="74">
        <f>Schlussrechnung!L128</f>
        <v>8769.1917327732954</v>
      </c>
      <c r="H129" s="74">
        <f t="shared" si="3"/>
        <v>0</v>
      </c>
      <c r="I129" s="71">
        <v>0</v>
      </c>
      <c r="J129" s="70">
        <f>Schlussrechnung!O128</f>
        <v>0</v>
      </c>
      <c r="K129" s="71">
        <f t="shared" si="4"/>
        <v>0</v>
      </c>
      <c r="L129" s="74">
        <v>-9764.2222586716834</v>
      </c>
      <c r="M129" s="74">
        <f>Schlussrechnung!R128</f>
        <v>-9774.9847325125247</v>
      </c>
      <c r="N129" s="74">
        <f t="shared" si="4"/>
        <v>-10.762473840841267</v>
      </c>
      <c r="O129" s="69">
        <v>18010.692258671683</v>
      </c>
      <c r="P129" s="69">
        <f>Schlussrechnung!W128</f>
        <v>18021.454732512524</v>
      </c>
      <c r="Q129" s="69">
        <f t="shared" si="5"/>
        <v>10.762473840841267</v>
      </c>
    </row>
    <row r="130" spans="1:17" x14ac:dyDescent="0.25">
      <c r="A130" s="57">
        <v>61410</v>
      </c>
      <c r="B130" s="58" t="s">
        <v>130</v>
      </c>
      <c r="C130" s="58" t="s">
        <v>131</v>
      </c>
      <c r="D130" s="59">
        <f>Finanzkraft!H129</f>
        <v>1049755.73</v>
      </c>
      <c r="E130" s="60">
        <f>'landesw Umlage § 4_IST'!E129</f>
        <v>4.967132767752122E-4</v>
      </c>
      <c r="F130" s="74">
        <v>-2147.1940522125569</v>
      </c>
      <c r="G130" s="74">
        <f>Schlussrechnung!L129</f>
        <v>-2149.6937962100928</v>
      </c>
      <c r="H130" s="74">
        <f t="shared" si="3"/>
        <v>-2.4997439975359157</v>
      </c>
      <c r="I130" s="71">
        <v>0</v>
      </c>
      <c r="J130" s="70">
        <f>Schlussrechnung!O129</f>
        <v>0</v>
      </c>
      <c r="K130" s="71">
        <f t="shared" si="4"/>
        <v>0</v>
      </c>
      <c r="L130" s="74">
        <v>0</v>
      </c>
      <c r="M130" s="74">
        <f>Schlussrechnung!R129</f>
        <v>0</v>
      </c>
      <c r="N130" s="74">
        <f t="shared" si="4"/>
        <v>0</v>
      </c>
      <c r="O130" s="69">
        <v>0</v>
      </c>
      <c r="P130" s="69">
        <f>Schlussrechnung!W129</f>
        <v>0</v>
      </c>
      <c r="Q130" s="69">
        <f t="shared" si="5"/>
        <v>0</v>
      </c>
    </row>
    <row r="131" spans="1:17" x14ac:dyDescent="0.25">
      <c r="A131" s="57">
        <v>61413</v>
      </c>
      <c r="B131" s="58" t="s">
        <v>132</v>
      </c>
      <c r="C131" s="58" t="s">
        <v>131</v>
      </c>
      <c r="D131" s="59">
        <f>Finanzkraft!H130</f>
        <v>821422.89</v>
      </c>
      <c r="E131" s="60">
        <f>'landesw Umlage § 4_IST'!E130</f>
        <v>3.8867294900125449E-4</v>
      </c>
      <c r="F131" s="74">
        <v>1618.7607409666334</v>
      </c>
      <c r="G131" s="74">
        <f>Schlussrechnung!L130</f>
        <v>1618.7607409666334</v>
      </c>
      <c r="H131" s="74">
        <f t="shared" si="3"/>
        <v>0</v>
      </c>
      <c r="I131" s="71">
        <v>751.70049999859611</v>
      </c>
      <c r="J131" s="70">
        <f>Schlussrechnung!O130</f>
        <v>749.74447643993835</v>
      </c>
      <c r="K131" s="71">
        <f t="shared" si="4"/>
        <v>-1.9560235586577619</v>
      </c>
      <c r="L131" s="74">
        <v>0</v>
      </c>
      <c r="M131" s="74">
        <f>Schlussrechnung!R130</f>
        <v>0</v>
      </c>
      <c r="N131" s="74">
        <f t="shared" si="4"/>
        <v>0</v>
      </c>
      <c r="O131" s="69">
        <v>3273.3495000014041</v>
      </c>
      <c r="P131" s="69">
        <f>Schlussrechnung!W130</f>
        <v>3275.3055235600618</v>
      </c>
      <c r="Q131" s="69">
        <f t="shared" si="5"/>
        <v>1.9560235586577619</v>
      </c>
    </row>
    <row r="132" spans="1:17" x14ac:dyDescent="0.25">
      <c r="A132" s="57">
        <v>61425</v>
      </c>
      <c r="B132" s="58" t="s">
        <v>133</v>
      </c>
      <c r="C132" s="58" t="s">
        <v>131</v>
      </c>
      <c r="D132" s="59">
        <f>Finanzkraft!H131</f>
        <v>2498047.25</v>
      </c>
      <c r="E132" s="60">
        <f>'landesw Umlage § 4_IST'!E131</f>
        <v>1.1820018692222881E-3</v>
      </c>
      <c r="F132" s="74">
        <v>-5058.340358646451</v>
      </c>
      <c r="G132" s="74">
        <f>Schlussrechnung!L131</f>
        <v>-5064.2888649896822</v>
      </c>
      <c r="H132" s="74">
        <f t="shared" si="3"/>
        <v>-5.9485063432312018</v>
      </c>
      <c r="I132" s="71">
        <v>0</v>
      </c>
      <c r="J132" s="70">
        <f>Schlussrechnung!O131</f>
        <v>0</v>
      </c>
      <c r="K132" s="71">
        <f t="shared" si="4"/>
        <v>0</v>
      </c>
      <c r="L132" s="74">
        <v>0</v>
      </c>
      <c r="M132" s="74">
        <f>Schlussrechnung!R131</f>
        <v>0</v>
      </c>
      <c r="N132" s="74">
        <f t="shared" si="4"/>
        <v>0</v>
      </c>
      <c r="O132" s="69">
        <v>0</v>
      </c>
      <c r="P132" s="69">
        <f>Schlussrechnung!W131</f>
        <v>0</v>
      </c>
      <c r="Q132" s="69">
        <f t="shared" si="5"/>
        <v>0</v>
      </c>
    </row>
    <row r="133" spans="1:17" x14ac:dyDescent="0.25">
      <c r="A133" s="57">
        <v>61428</v>
      </c>
      <c r="B133" s="58" t="s">
        <v>134</v>
      </c>
      <c r="C133" s="58" t="s">
        <v>131</v>
      </c>
      <c r="D133" s="59">
        <f>Finanzkraft!H132</f>
        <v>1116693.04</v>
      </c>
      <c r="E133" s="60">
        <f>'landesw Umlage § 4_IST'!E132</f>
        <v>5.2838602657636659E-4</v>
      </c>
      <c r="F133" s="74">
        <v>-2273.0261648730261</v>
      </c>
      <c r="G133" s="74">
        <f>Schlussrechnung!L132</f>
        <v>-2275.6853041794907</v>
      </c>
      <c r="H133" s="74">
        <f t="shared" ref="H133:H196" si="6">G133-F133</f>
        <v>-2.6591393064645672</v>
      </c>
      <c r="I133" s="71">
        <v>0</v>
      </c>
      <c r="J133" s="70">
        <f>Schlussrechnung!O132</f>
        <v>0</v>
      </c>
      <c r="K133" s="71">
        <f t="shared" ref="K133:N196" si="7">J133-I133</f>
        <v>0</v>
      </c>
      <c r="L133" s="74">
        <v>0</v>
      </c>
      <c r="M133" s="74">
        <f>Schlussrechnung!R132</f>
        <v>0</v>
      </c>
      <c r="N133" s="74">
        <f t="shared" si="7"/>
        <v>0</v>
      </c>
      <c r="O133" s="69">
        <v>0</v>
      </c>
      <c r="P133" s="69">
        <f>Schlussrechnung!W132</f>
        <v>0</v>
      </c>
      <c r="Q133" s="69">
        <f t="shared" ref="Q133:Q196" si="8">P133-O133</f>
        <v>0</v>
      </c>
    </row>
    <row r="134" spans="1:17" x14ac:dyDescent="0.25">
      <c r="A134" s="57">
        <v>61437</v>
      </c>
      <c r="B134" s="58" t="s">
        <v>135</v>
      </c>
      <c r="C134" s="58" t="s">
        <v>131</v>
      </c>
      <c r="D134" s="59">
        <f>Finanzkraft!H133</f>
        <v>1682124.06</v>
      </c>
      <c r="E134" s="60">
        <f>'landesw Umlage § 4_IST'!E133</f>
        <v>7.9593121514566403E-4</v>
      </c>
      <c r="F134" s="74">
        <v>3269.4648296351352</v>
      </c>
      <c r="G134" s="74">
        <f>Schlussrechnung!L133</f>
        <v>3269.4648296351352</v>
      </c>
      <c r="H134" s="74">
        <f t="shared" si="6"/>
        <v>0</v>
      </c>
      <c r="I134" s="71">
        <v>0</v>
      </c>
      <c r="J134" s="70">
        <f>Schlussrechnung!O133</f>
        <v>0</v>
      </c>
      <c r="K134" s="71">
        <f t="shared" si="7"/>
        <v>0</v>
      </c>
      <c r="L134" s="74">
        <v>-2732.1219551872141</v>
      </c>
      <c r="M134" s="74">
        <f>Schlussrechnung!R133</f>
        <v>-2736.1275342013864</v>
      </c>
      <c r="N134" s="74">
        <f t="shared" si="7"/>
        <v>-4.0055790141723264</v>
      </c>
      <c r="O134" s="69">
        <v>6703.221955187214</v>
      </c>
      <c r="P134" s="69">
        <f>Schlussrechnung!W133</f>
        <v>6707.2275342013863</v>
      </c>
      <c r="Q134" s="69">
        <f t="shared" si="8"/>
        <v>4.0055790141723264</v>
      </c>
    </row>
    <row r="135" spans="1:17" x14ac:dyDescent="0.25">
      <c r="A135" s="57">
        <v>61438</v>
      </c>
      <c r="B135" s="58" t="s">
        <v>131</v>
      </c>
      <c r="C135" s="58" t="s">
        <v>131</v>
      </c>
      <c r="D135" s="59">
        <f>Finanzkraft!H134</f>
        <v>5889962.6299999999</v>
      </c>
      <c r="E135" s="60">
        <f>'landesw Umlage § 4_IST'!E134</f>
        <v>2.7869556263635221E-3</v>
      </c>
      <c r="F135" s="74">
        <v>0</v>
      </c>
      <c r="G135" s="74">
        <f>Schlussrechnung!L134</f>
        <v>0</v>
      </c>
      <c r="H135" s="74">
        <f t="shared" si="6"/>
        <v>0</v>
      </c>
      <c r="I135" s="71">
        <v>-50608.164375814275</v>
      </c>
      <c r="J135" s="70">
        <f>Schlussrechnung!O134</f>
        <v>-50608.164375814275</v>
      </c>
      <c r="K135" s="71">
        <f t="shared" si="7"/>
        <v>0</v>
      </c>
      <c r="L135" s="74">
        <v>-10767.032533087375</v>
      </c>
      <c r="M135" s="74">
        <f>Schlussrechnung!R134</f>
        <v>-10781.058080468818</v>
      </c>
      <c r="N135" s="74">
        <f t="shared" si="7"/>
        <v>-14.025547381443175</v>
      </c>
      <c r="O135" s="69">
        <v>11823.844718901655</v>
      </c>
      <c r="P135" s="69">
        <f>Schlussrechnung!W134</f>
        <v>11837.870266283098</v>
      </c>
      <c r="Q135" s="69">
        <f t="shared" si="8"/>
        <v>14.025547381443175</v>
      </c>
    </row>
    <row r="136" spans="1:17" x14ac:dyDescent="0.25">
      <c r="A136" s="57">
        <v>61439</v>
      </c>
      <c r="B136" s="58" t="s">
        <v>136</v>
      </c>
      <c r="C136" s="58" t="s">
        <v>131</v>
      </c>
      <c r="D136" s="59">
        <f>Finanzkraft!H135</f>
        <v>6629703.6399999997</v>
      </c>
      <c r="E136" s="60">
        <f>'landesw Umlage § 4_IST'!E135</f>
        <v>3.1369791323481999E-3</v>
      </c>
      <c r="F136" s="74">
        <v>12881.841734290389</v>
      </c>
      <c r="G136" s="74">
        <f>Schlussrechnung!L135</f>
        <v>12881.841734290389</v>
      </c>
      <c r="H136" s="74">
        <f t="shared" si="6"/>
        <v>0</v>
      </c>
      <c r="I136" s="71">
        <v>11473.148198658087</v>
      </c>
      <c r="J136" s="70">
        <f>Schlussrechnung!O135</f>
        <v>11457.361133719147</v>
      </c>
      <c r="K136" s="71">
        <f t="shared" si="7"/>
        <v>-15.787064938940603</v>
      </c>
      <c r="L136" s="74">
        <v>0</v>
      </c>
      <c r="M136" s="74">
        <f>Schlussrechnung!R135</f>
        <v>0</v>
      </c>
      <c r="N136" s="74">
        <f t="shared" si="7"/>
        <v>0</v>
      </c>
      <c r="O136" s="69">
        <v>26419.201801341918</v>
      </c>
      <c r="P136" s="69">
        <f>Schlussrechnung!W135</f>
        <v>26434.988866280859</v>
      </c>
      <c r="Q136" s="69">
        <f t="shared" si="8"/>
        <v>15.787064938940603</v>
      </c>
    </row>
    <row r="137" spans="1:17" x14ac:dyDescent="0.25">
      <c r="A137" s="57">
        <v>61440</v>
      </c>
      <c r="B137" s="58" t="s">
        <v>137</v>
      </c>
      <c r="C137" s="58" t="s">
        <v>131</v>
      </c>
      <c r="D137" s="59">
        <f>Finanzkraft!H136</f>
        <v>3835971.27</v>
      </c>
      <c r="E137" s="60">
        <f>'landesw Umlage § 4_IST'!E136</f>
        <v>1.8150678340543777E-3</v>
      </c>
      <c r="F137" s="74">
        <v>0</v>
      </c>
      <c r="G137" s="74">
        <f>Schlussrechnung!L136</f>
        <v>0</v>
      </c>
      <c r="H137" s="74">
        <f t="shared" si="6"/>
        <v>0</v>
      </c>
      <c r="I137" s="71">
        <v>45277.965340498209</v>
      </c>
      <c r="J137" s="70">
        <f>Schlussrechnung!O136</f>
        <v>45268.830885802832</v>
      </c>
      <c r="K137" s="71">
        <f t="shared" si="7"/>
        <v>-9.1344546953769168</v>
      </c>
      <c r="L137" s="74">
        <v>0</v>
      </c>
      <c r="M137" s="74">
        <f>Schlussrechnung!R136</f>
        <v>0</v>
      </c>
      <c r="N137" s="74">
        <f t="shared" si="7"/>
        <v>0</v>
      </c>
      <c r="O137" s="69">
        <v>7673.5179595017744</v>
      </c>
      <c r="P137" s="69">
        <f>Schlussrechnung!W136</f>
        <v>7682.6524141971568</v>
      </c>
      <c r="Q137" s="69">
        <f t="shared" si="8"/>
        <v>9.1344546953823738</v>
      </c>
    </row>
    <row r="138" spans="1:17" x14ac:dyDescent="0.25">
      <c r="A138" s="57">
        <v>61441</v>
      </c>
      <c r="B138" s="58" t="s">
        <v>138</v>
      </c>
      <c r="C138" s="58" t="s">
        <v>131</v>
      </c>
      <c r="D138" s="59">
        <f>Finanzkraft!H137</f>
        <v>1340477.73</v>
      </c>
      <c r="E138" s="60">
        <f>'landesw Umlage § 4_IST'!E137</f>
        <v>6.3427430466371265E-4</v>
      </c>
      <c r="F138" s="74">
        <v>2590.1287747480151</v>
      </c>
      <c r="G138" s="74">
        <f>Schlussrechnung!L137</f>
        <v>2590.1287747480151</v>
      </c>
      <c r="H138" s="74">
        <f t="shared" si="6"/>
        <v>0</v>
      </c>
      <c r="I138" s="71">
        <v>1932.8500533912356</v>
      </c>
      <c r="J138" s="70">
        <f>Schlussrechnung!O137</f>
        <v>1929.6580239851201</v>
      </c>
      <c r="K138" s="71">
        <f t="shared" si="7"/>
        <v>-3.1920294061155801</v>
      </c>
      <c r="L138" s="74">
        <v>0</v>
      </c>
      <c r="M138" s="74">
        <f>Schlussrechnung!R137</f>
        <v>0</v>
      </c>
      <c r="N138" s="74">
        <f t="shared" si="7"/>
        <v>0</v>
      </c>
      <c r="O138" s="69">
        <v>5341.7699466087643</v>
      </c>
      <c r="P138" s="69">
        <f>Schlussrechnung!W137</f>
        <v>5344.9619760148798</v>
      </c>
      <c r="Q138" s="69">
        <f t="shared" si="8"/>
        <v>3.1920294061155801</v>
      </c>
    </row>
    <row r="139" spans="1:17" x14ac:dyDescent="0.25">
      <c r="A139" s="57">
        <v>61442</v>
      </c>
      <c r="B139" s="58" t="s">
        <v>139</v>
      </c>
      <c r="C139" s="58" t="s">
        <v>131</v>
      </c>
      <c r="D139" s="59">
        <f>Finanzkraft!H138</f>
        <v>2768350.54</v>
      </c>
      <c r="E139" s="60">
        <f>'landesw Umlage § 4_IST'!E138</f>
        <v>1.3099013691364448E-3</v>
      </c>
      <c r="F139" s="74">
        <v>-5572.4587513289998</v>
      </c>
      <c r="G139" s="74">
        <f>Schlussrechnung!L138</f>
        <v>-5579.0509207715431</v>
      </c>
      <c r="H139" s="74">
        <f t="shared" si="6"/>
        <v>-6.5921694425433088</v>
      </c>
      <c r="I139" s="71">
        <v>0</v>
      </c>
      <c r="J139" s="70">
        <f>Schlussrechnung!O138</f>
        <v>0</v>
      </c>
      <c r="K139" s="71">
        <f t="shared" si="7"/>
        <v>0</v>
      </c>
      <c r="L139" s="74">
        <v>0</v>
      </c>
      <c r="M139" s="74">
        <f>Schlussrechnung!R138</f>
        <v>0</v>
      </c>
      <c r="N139" s="74">
        <f t="shared" si="7"/>
        <v>0</v>
      </c>
      <c r="O139" s="69">
        <v>0</v>
      </c>
      <c r="P139" s="69">
        <f>Schlussrechnung!W138</f>
        <v>0</v>
      </c>
      <c r="Q139" s="69">
        <f t="shared" si="8"/>
        <v>0</v>
      </c>
    </row>
    <row r="140" spans="1:17" x14ac:dyDescent="0.25">
      <c r="A140" s="57">
        <v>61443</v>
      </c>
      <c r="B140" s="58" t="s">
        <v>140</v>
      </c>
      <c r="C140" s="58" t="s">
        <v>131</v>
      </c>
      <c r="D140" s="59">
        <f>Finanzkraft!H139</f>
        <v>2502838.08</v>
      </c>
      <c r="E140" s="60">
        <f>'landesw Umlage § 4_IST'!E139</f>
        <v>1.1842687478872639E-3</v>
      </c>
      <c r="F140" s="74">
        <v>4859.6250845802542</v>
      </c>
      <c r="G140" s="74">
        <f>Schlussrechnung!L139</f>
        <v>4859.6250845802542</v>
      </c>
      <c r="H140" s="74">
        <f t="shared" si="6"/>
        <v>0</v>
      </c>
      <c r="I140" s="71">
        <v>0</v>
      </c>
      <c r="J140" s="70">
        <f>Schlussrechnung!O139</f>
        <v>0</v>
      </c>
      <c r="K140" s="71">
        <f t="shared" si="7"/>
        <v>0</v>
      </c>
      <c r="L140" s="74">
        <v>-2292.9166261166338</v>
      </c>
      <c r="M140" s="74">
        <f>Schlussrechnung!R139</f>
        <v>-2298.8765406838866</v>
      </c>
      <c r="N140" s="74">
        <f t="shared" si="7"/>
        <v>-5.9599145672527811</v>
      </c>
      <c r="O140" s="69">
        <v>9973.7466261166337</v>
      </c>
      <c r="P140" s="69">
        <f>Schlussrechnung!W139</f>
        <v>9979.7065406838865</v>
      </c>
      <c r="Q140" s="69">
        <f t="shared" si="8"/>
        <v>5.9599145672527811</v>
      </c>
    </row>
    <row r="141" spans="1:17" x14ac:dyDescent="0.25">
      <c r="A141" s="57">
        <v>61444</v>
      </c>
      <c r="B141" s="58" t="s">
        <v>141</v>
      </c>
      <c r="C141" s="58" t="s">
        <v>131</v>
      </c>
      <c r="D141" s="59">
        <f>Finanzkraft!H140</f>
        <v>3148779.99</v>
      </c>
      <c r="E141" s="60">
        <f>'landesw Umlage § 4_IST'!E140</f>
        <v>1.4899093017354808E-3</v>
      </c>
      <c r="F141" s="74">
        <v>0</v>
      </c>
      <c r="G141" s="74">
        <f>Schlussrechnung!L140</f>
        <v>0</v>
      </c>
      <c r="H141" s="74">
        <f t="shared" si="6"/>
        <v>0</v>
      </c>
      <c r="I141" s="71">
        <v>12740.870038762065</v>
      </c>
      <c r="J141" s="70">
        <f>Schlussrechnung!O140</f>
        <v>12733.371966920562</v>
      </c>
      <c r="K141" s="71">
        <f t="shared" si="7"/>
        <v>-7.4980718415026786</v>
      </c>
      <c r="L141" s="74">
        <v>0</v>
      </c>
      <c r="M141" s="74">
        <f>Schlussrechnung!R140</f>
        <v>0</v>
      </c>
      <c r="N141" s="74">
        <f t="shared" si="7"/>
        <v>0</v>
      </c>
      <c r="O141" s="69">
        <v>6426.4904212379442</v>
      </c>
      <c r="P141" s="69">
        <f>Schlussrechnung!W140</f>
        <v>6433.9884930794433</v>
      </c>
      <c r="Q141" s="69">
        <f t="shared" si="8"/>
        <v>7.4980718414990406</v>
      </c>
    </row>
    <row r="142" spans="1:17" x14ac:dyDescent="0.25">
      <c r="A142" s="57">
        <v>61445</v>
      </c>
      <c r="B142" s="58" t="s">
        <v>142</v>
      </c>
      <c r="C142" s="58" t="s">
        <v>131</v>
      </c>
      <c r="D142" s="59">
        <f>Finanzkraft!H141</f>
        <v>2794358.05</v>
      </c>
      <c r="E142" s="60">
        <f>'landesw Umlage § 4_IST'!E141</f>
        <v>1.3222073515128058E-3</v>
      </c>
      <c r="F142" s="74">
        <v>-5521.7401310079676</v>
      </c>
      <c r="G142" s="74">
        <f>Schlussrechnung!L141</f>
        <v>-5528.3942311598694</v>
      </c>
      <c r="H142" s="74">
        <f t="shared" si="6"/>
        <v>-6.65410015190173</v>
      </c>
      <c r="I142" s="71">
        <v>0</v>
      </c>
      <c r="J142" s="70">
        <f>Schlussrechnung!O141</f>
        <v>0</v>
      </c>
      <c r="K142" s="71">
        <f t="shared" si="7"/>
        <v>0</v>
      </c>
      <c r="L142" s="74">
        <v>0</v>
      </c>
      <c r="M142" s="74">
        <f>Schlussrechnung!R141</f>
        <v>0</v>
      </c>
      <c r="N142" s="74">
        <f t="shared" si="7"/>
        <v>0</v>
      </c>
      <c r="O142" s="69">
        <v>0</v>
      </c>
      <c r="P142" s="69">
        <f>Schlussrechnung!W141</f>
        <v>0</v>
      </c>
      <c r="Q142" s="69">
        <f t="shared" si="8"/>
        <v>0</v>
      </c>
    </row>
    <row r="143" spans="1:17" x14ac:dyDescent="0.25">
      <c r="A143" s="57">
        <v>61446</v>
      </c>
      <c r="B143" s="58" t="s">
        <v>143</v>
      </c>
      <c r="C143" s="58" t="s">
        <v>131</v>
      </c>
      <c r="D143" s="59">
        <f>Finanzkraft!H142</f>
        <v>3099645.83</v>
      </c>
      <c r="E143" s="60">
        <f>'landesw Umlage § 4_IST'!E142</f>
        <v>1.4666604744914536E-3</v>
      </c>
      <c r="F143" s="74">
        <v>6084.7344180490218</v>
      </c>
      <c r="G143" s="74">
        <f>Schlussrechnung!L142</f>
        <v>6084.7344180490218</v>
      </c>
      <c r="H143" s="74">
        <f t="shared" si="6"/>
        <v>0</v>
      </c>
      <c r="I143" s="71">
        <v>8416.5695418887881</v>
      </c>
      <c r="J143" s="70">
        <f>Schlussrechnung!O142</f>
        <v>8409.1884713820054</v>
      </c>
      <c r="K143" s="71">
        <f t="shared" si="7"/>
        <v>-7.3810705067826348</v>
      </c>
      <c r="L143" s="74">
        <v>0</v>
      </c>
      <c r="M143" s="74">
        <f>Schlussrechnung!R142</f>
        <v>0</v>
      </c>
      <c r="N143" s="74">
        <f t="shared" si="7"/>
        <v>0</v>
      </c>
      <c r="O143" s="69">
        <v>12352.010458111214</v>
      </c>
      <c r="P143" s="69">
        <f>Schlussrechnung!W142</f>
        <v>12359.391528617996</v>
      </c>
      <c r="Q143" s="69">
        <f t="shared" si="8"/>
        <v>7.3810705067826348</v>
      </c>
    </row>
    <row r="144" spans="1:17" x14ac:dyDescent="0.25">
      <c r="A144" s="57">
        <v>61611</v>
      </c>
      <c r="B144" s="58" t="s">
        <v>144</v>
      </c>
      <c r="C144" s="58" t="s">
        <v>145</v>
      </c>
      <c r="D144" s="59">
        <f>Finanzkraft!H143</f>
        <v>3095106.45</v>
      </c>
      <c r="E144" s="60">
        <f>'landesw Umlage § 4_IST'!E143</f>
        <v>1.464512574508733E-3</v>
      </c>
      <c r="F144" s="74">
        <v>5994.0848207151985</v>
      </c>
      <c r="G144" s="74">
        <f>Schlussrechnung!L143</f>
        <v>5994.0848207151985</v>
      </c>
      <c r="H144" s="74">
        <f t="shared" si="6"/>
        <v>0</v>
      </c>
      <c r="I144" s="71">
        <v>0</v>
      </c>
      <c r="J144" s="70">
        <f>Schlussrechnung!O143</f>
        <v>0</v>
      </c>
      <c r="K144" s="71">
        <f t="shared" si="7"/>
        <v>0</v>
      </c>
      <c r="L144" s="74">
        <v>-5116.2111432963839</v>
      </c>
      <c r="M144" s="74">
        <f>Schlussrechnung!R143</f>
        <v>-5123.5814043476121</v>
      </c>
      <c r="N144" s="74">
        <f t="shared" si="7"/>
        <v>-7.3702610512282263</v>
      </c>
      <c r="O144" s="69">
        <v>12333.921143296384</v>
      </c>
      <c r="P144" s="69">
        <f>Schlussrechnung!W143</f>
        <v>12341.291404347612</v>
      </c>
      <c r="Q144" s="69">
        <f t="shared" si="8"/>
        <v>7.3702610512282263</v>
      </c>
    </row>
    <row r="145" spans="1:17" x14ac:dyDescent="0.25">
      <c r="A145" s="57">
        <v>61612</v>
      </c>
      <c r="B145" s="58" t="s">
        <v>146</v>
      </c>
      <c r="C145" s="58" t="s">
        <v>145</v>
      </c>
      <c r="D145" s="59">
        <f>Finanzkraft!H144</f>
        <v>4066801.23</v>
      </c>
      <c r="E145" s="60">
        <f>'landesw Umlage § 4_IST'!E144</f>
        <v>1.9242897249503589E-3</v>
      </c>
      <c r="F145" s="74">
        <v>7900.240328121944</v>
      </c>
      <c r="G145" s="74">
        <f>Schlussrechnung!L144</f>
        <v>7900.240328121944</v>
      </c>
      <c r="H145" s="74">
        <f t="shared" si="6"/>
        <v>0</v>
      </c>
      <c r="I145" s="71">
        <v>0</v>
      </c>
      <c r="J145" s="70">
        <f>Schlussrechnung!O144</f>
        <v>0</v>
      </c>
      <c r="K145" s="71">
        <f t="shared" si="7"/>
        <v>0</v>
      </c>
      <c r="L145" s="74">
        <v>-3291.8603350242574</v>
      </c>
      <c r="M145" s="74">
        <f>Schlussrechnung!R144</f>
        <v>-3301.5444564568352</v>
      </c>
      <c r="N145" s="74">
        <f t="shared" si="7"/>
        <v>-9.6841214325777401</v>
      </c>
      <c r="O145" s="69">
        <v>16206.100335024257</v>
      </c>
      <c r="P145" s="69">
        <f>Schlussrechnung!W144</f>
        <v>16215.784456456835</v>
      </c>
      <c r="Q145" s="69">
        <f t="shared" si="8"/>
        <v>9.6841214325777401</v>
      </c>
    </row>
    <row r="146" spans="1:17" x14ac:dyDescent="0.25">
      <c r="A146" s="57">
        <v>61615</v>
      </c>
      <c r="B146" s="58" t="s">
        <v>147</v>
      </c>
      <c r="C146" s="58" t="s">
        <v>145</v>
      </c>
      <c r="D146" s="59">
        <f>Finanzkraft!H145</f>
        <v>2657694.75</v>
      </c>
      <c r="E146" s="60">
        <f>'landesw Umlage § 4_IST'!E145</f>
        <v>1.2575423312438394E-3</v>
      </c>
      <c r="F146" s="74">
        <v>5216.1280875874209</v>
      </c>
      <c r="G146" s="74">
        <f>Schlussrechnung!L145</f>
        <v>5216.1280875874209</v>
      </c>
      <c r="H146" s="74">
        <f t="shared" si="6"/>
        <v>0</v>
      </c>
      <c r="I146" s="71">
        <v>24053.393449487074</v>
      </c>
      <c r="J146" s="70">
        <f>Schlussrechnung!O145</f>
        <v>24047.064780532251</v>
      </c>
      <c r="K146" s="71">
        <f t="shared" si="7"/>
        <v>-6.3286689548222057</v>
      </c>
      <c r="L146" s="74">
        <v>0</v>
      </c>
      <c r="M146" s="74">
        <f>Schlussrechnung!R145</f>
        <v>0</v>
      </c>
      <c r="N146" s="74">
        <f t="shared" si="7"/>
        <v>0</v>
      </c>
      <c r="O146" s="69">
        <v>10590.846550512924</v>
      </c>
      <c r="P146" s="69">
        <f>Schlussrechnung!W145</f>
        <v>10597.175219467745</v>
      </c>
      <c r="Q146" s="69">
        <f t="shared" si="8"/>
        <v>6.3286689548203867</v>
      </c>
    </row>
    <row r="147" spans="1:17" x14ac:dyDescent="0.25">
      <c r="A147" s="57">
        <v>61618</v>
      </c>
      <c r="B147" s="58" t="s">
        <v>148</v>
      </c>
      <c r="C147" s="58" t="s">
        <v>145</v>
      </c>
      <c r="D147" s="59">
        <f>Finanzkraft!H146</f>
        <v>2415254.37</v>
      </c>
      <c r="E147" s="60">
        <f>'landesw Umlage § 4_IST'!E146</f>
        <v>1.1428267339568137E-3</v>
      </c>
      <c r="F147" s="74">
        <v>4668.6667975038754</v>
      </c>
      <c r="G147" s="74">
        <f>Schlussrechnung!L146</f>
        <v>4668.6667975038754</v>
      </c>
      <c r="H147" s="74">
        <f t="shared" si="6"/>
        <v>0</v>
      </c>
      <c r="I147" s="71">
        <v>0</v>
      </c>
      <c r="J147" s="70">
        <f>Schlussrechnung!O146</f>
        <v>0</v>
      </c>
      <c r="K147" s="71">
        <f t="shared" si="7"/>
        <v>0</v>
      </c>
      <c r="L147" s="74">
        <v>-3699.9577506665382</v>
      </c>
      <c r="M147" s="74">
        <f>Schlussrechnung!R146</f>
        <v>-3705.7091054259263</v>
      </c>
      <c r="N147" s="74">
        <f t="shared" si="7"/>
        <v>-5.7513547593880503</v>
      </c>
      <c r="O147" s="69">
        <v>9624.7277506665378</v>
      </c>
      <c r="P147" s="69">
        <f>Schlussrechnung!W146</f>
        <v>9630.4791054259258</v>
      </c>
      <c r="Q147" s="69">
        <f t="shared" si="8"/>
        <v>5.7513547593880503</v>
      </c>
    </row>
    <row r="148" spans="1:17" x14ac:dyDescent="0.25">
      <c r="A148" s="57">
        <v>61621</v>
      </c>
      <c r="B148" s="58" t="s">
        <v>149</v>
      </c>
      <c r="C148" s="58" t="s">
        <v>145</v>
      </c>
      <c r="D148" s="59">
        <f>Finanzkraft!H147</f>
        <v>899735.33</v>
      </c>
      <c r="E148" s="60">
        <f>'landesw Umlage § 4_IST'!E147</f>
        <v>4.2572807294390938E-4</v>
      </c>
      <c r="F148" s="74">
        <v>1763.1419850097991</v>
      </c>
      <c r="G148" s="74">
        <f>Schlussrechnung!L147</f>
        <v>1763.1419850097991</v>
      </c>
      <c r="H148" s="74">
        <f t="shared" si="6"/>
        <v>0</v>
      </c>
      <c r="I148" s="71">
        <v>879.38740167297055</v>
      </c>
      <c r="J148" s="70">
        <f>Schlussrechnung!O147</f>
        <v>877.24489563441011</v>
      </c>
      <c r="K148" s="71">
        <f t="shared" si="7"/>
        <v>-2.1425060385604411</v>
      </c>
      <c r="L148" s="74">
        <v>0</v>
      </c>
      <c r="M148" s="74">
        <f>Schlussrechnung!R147</f>
        <v>0</v>
      </c>
      <c r="N148" s="74">
        <f t="shared" si="7"/>
        <v>0</v>
      </c>
      <c r="O148" s="69">
        <v>3585.4225983270298</v>
      </c>
      <c r="P148" s="69">
        <f>Schlussrechnung!W147</f>
        <v>3587.5651043655903</v>
      </c>
      <c r="Q148" s="69">
        <f t="shared" si="8"/>
        <v>2.1425060385604411</v>
      </c>
    </row>
    <row r="149" spans="1:17" x14ac:dyDescent="0.25">
      <c r="A149" s="57">
        <v>61624</v>
      </c>
      <c r="B149" s="58" t="s">
        <v>150</v>
      </c>
      <c r="C149" s="58" t="s">
        <v>145</v>
      </c>
      <c r="D149" s="59">
        <f>Finanzkraft!H148</f>
        <v>3746212.08</v>
      </c>
      <c r="E149" s="60">
        <f>'landesw Umlage § 4_IST'!E148</f>
        <v>1.7725964475103968E-3</v>
      </c>
      <c r="F149" s="74">
        <v>0</v>
      </c>
      <c r="G149" s="74">
        <f>Schlussrechnung!L148</f>
        <v>0</v>
      </c>
      <c r="H149" s="74">
        <f t="shared" si="6"/>
        <v>0</v>
      </c>
      <c r="I149" s="71">
        <v>-4480.4297440310957</v>
      </c>
      <c r="J149" s="70">
        <f>Schlussrechnung!O148</f>
        <v>-4480.4297440310957</v>
      </c>
      <c r="K149" s="71">
        <f t="shared" si="7"/>
        <v>0</v>
      </c>
      <c r="L149" s="74">
        <v>-6830.6806576744166</v>
      </c>
      <c r="M149" s="74">
        <f>Schlussrechnung!R148</f>
        <v>-6839.6013721728996</v>
      </c>
      <c r="N149" s="74">
        <f t="shared" si="7"/>
        <v>-8.9207144984829938</v>
      </c>
      <c r="O149" s="69">
        <v>7520.2566617055099</v>
      </c>
      <c r="P149" s="69">
        <f>Schlussrechnung!W148</f>
        <v>7529.1773762039929</v>
      </c>
      <c r="Q149" s="69">
        <f t="shared" si="8"/>
        <v>8.9207144984829938</v>
      </c>
    </row>
    <row r="150" spans="1:17" x14ac:dyDescent="0.25">
      <c r="A150" s="57">
        <v>61625</v>
      </c>
      <c r="B150" s="58" t="s">
        <v>145</v>
      </c>
      <c r="C150" s="58" t="s">
        <v>145</v>
      </c>
      <c r="D150" s="59">
        <f>Finanzkraft!H149</f>
        <v>14431683.58</v>
      </c>
      <c r="E150" s="60">
        <f>'landesw Umlage § 4_IST'!E149</f>
        <v>6.82864464136321E-3</v>
      </c>
      <c r="F150" s="74">
        <v>0</v>
      </c>
      <c r="G150" s="74">
        <f>Schlussrechnung!L149</f>
        <v>0</v>
      </c>
      <c r="H150" s="74">
        <f t="shared" si="6"/>
        <v>0</v>
      </c>
      <c r="I150" s="71">
        <v>-68389.044404407556</v>
      </c>
      <c r="J150" s="70">
        <f>Schlussrechnung!O149</f>
        <v>-68423.410031926876</v>
      </c>
      <c r="K150" s="71">
        <f t="shared" si="7"/>
        <v>-34.365627519320697</v>
      </c>
      <c r="L150" s="74">
        <v>0</v>
      </c>
      <c r="M150" s="74">
        <f>Schlussrechnung!R149</f>
        <v>0</v>
      </c>
      <c r="N150" s="74">
        <f t="shared" si="7"/>
        <v>0</v>
      </c>
      <c r="O150" s="69">
        <v>29427.178594407513</v>
      </c>
      <c r="P150" s="69">
        <f>Schlussrechnung!W149</f>
        <v>29461.544221926819</v>
      </c>
      <c r="Q150" s="69">
        <f t="shared" si="8"/>
        <v>34.365627519306145</v>
      </c>
    </row>
    <row r="151" spans="1:17" x14ac:dyDescent="0.25">
      <c r="A151" s="57">
        <v>61626</v>
      </c>
      <c r="B151" s="58" t="s">
        <v>151</v>
      </c>
      <c r="C151" s="58" t="s">
        <v>145</v>
      </c>
      <c r="D151" s="59">
        <f>Finanzkraft!H150</f>
        <v>7456498.0599999996</v>
      </c>
      <c r="E151" s="60">
        <f>'landesw Umlage § 4_IST'!E150</f>
        <v>3.5281937300314734E-3</v>
      </c>
      <c r="F151" s="74">
        <v>0</v>
      </c>
      <c r="G151" s="74">
        <f>Schlussrechnung!L150</f>
        <v>0</v>
      </c>
      <c r="H151" s="74">
        <f t="shared" si="6"/>
        <v>0</v>
      </c>
      <c r="I151" s="71">
        <v>7560.3443231183901</v>
      </c>
      <c r="J151" s="70">
        <f>Schlussrechnung!O150</f>
        <v>7542.5884435976131</v>
      </c>
      <c r="K151" s="71">
        <f t="shared" si="7"/>
        <v>-17.755879520776944</v>
      </c>
      <c r="L151" s="74">
        <v>0</v>
      </c>
      <c r="M151" s="74">
        <f>Schlussrechnung!R150</f>
        <v>0</v>
      </c>
      <c r="N151" s="74">
        <f t="shared" si="7"/>
        <v>0</v>
      </c>
      <c r="O151" s="69">
        <v>15181.762376881614</v>
      </c>
      <c r="P151" s="69">
        <f>Schlussrechnung!W150</f>
        <v>15199.518256402391</v>
      </c>
      <c r="Q151" s="69">
        <f t="shared" si="8"/>
        <v>17.755879520776944</v>
      </c>
    </row>
    <row r="152" spans="1:17" x14ac:dyDescent="0.25">
      <c r="A152" s="57">
        <v>61627</v>
      </c>
      <c r="B152" s="58" t="s">
        <v>152</v>
      </c>
      <c r="C152" s="58" t="s">
        <v>145</v>
      </c>
      <c r="D152" s="59">
        <f>Finanzkraft!H151</f>
        <v>2080602.81</v>
      </c>
      <c r="E152" s="60">
        <f>'landesw Umlage § 4_IST'!E151</f>
        <v>9.8447954118127483E-4</v>
      </c>
      <c r="F152" s="74">
        <v>4085.1511569989452</v>
      </c>
      <c r="G152" s="74">
        <f>Schlussrechnung!L151</f>
        <v>4085.1511569989452</v>
      </c>
      <c r="H152" s="74">
        <f t="shared" si="6"/>
        <v>0</v>
      </c>
      <c r="I152" s="71">
        <v>9222.0402758731034</v>
      </c>
      <c r="J152" s="70">
        <f>Schlussrechnung!O151</f>
        <v>9217.0858143379864</v>
      </c>
      <c r="K152" s="71">
        <f t="shared" si="7"/>
        <v>-4.9544615351169341</v>
      </c>
      <c r="L152" s="74">
        <v>0</v>
      </c>
      <c r="M152" s="74">
        <f>Schlussrechnung!R151</f>
        <v>0</v>
      </c>
      <c r="N152" s="74">
        <f t="shared" si="7"/>
        <v>0</v>
      </c>
      <c r="O152" s="69">
        <v>8291.1497241268953</v>
      </c>
      <c r="P152" s="69">
        <f>Schlussrechnung!W151</f>
        <v>8296.1041856620122</v>
      </c>
      <c r="Q152" s="69">
        <f t="shared" si="8"/>
        <v>4.9544615351169341</v>
      </c>
    </row>
    <row r="153" spans="1:17" x14ac:dyDescent="0.25">
      <c r="A153" s="57">
        <v>61628</v>
      </c>
      <c r="B153" s="58" t="s">
        <v>153</v>
      </c>
      <c r="C153" s="58" t="s">
        <v>145</v>
      </c>
      <c r="D153" s="59">
        <f>Finanzkraft!H152</f>
        <v>1746993.09</v>
      </c>
      <c r="E153" s="60">
        <f>'landesw Umlage § 4_IST'!E152</f>
        <v>8.2662531619384747E-4</v>
      </c>
      <c r="F153" s="74">
        <v>-3584.4072431041391</v>
      </c>
      <c r="G153" s="74">
        <f>Schlussrechnung!L152</f>
        <v>-3588.5672923095522</v>
      </c>
      <c r="H153" s="74">
        <f t="shared" si="6"/>
        <v>-4.1600492054130882</v>
      </c>
      <c r="I153" s="71">
        <v>0</v>
      </c>
      <c r="J153" s="70">
        <f>Schlussrechnung!O152</f>
        <v>0</v>
      </c>
      <c r="K153" s="71">
        <f t="shared" si="7"/>
        <v>0</v>
      </c>
      <c r="L153" s="74">
        <v>0</v>
      </c>
      <c r="M153" s="74">
        <f>Schlussrechnung!R152</f>
        <v>0</v>
      </c>
      <c r="N153" s="74">
        <f t="shared" si="7"/>
        <v>0</v>
      </c>
      <c r="O153" s="69">
        <v>0</v>
      </c>
      <c r="P153" s="69">
        <f>Schlussrechnung!W152</f>
        <v>0</v>
      </c>
      <c r="Q153" s="69">
        <f t="shared" si="8"/>
        <v>0</v>
      </c>
    </row>
    <row r="154" spans="1:17" x14ac:dyDescent="0.25">
      <c r="A154" s="57">
        <v>61629</v>
      </c>
      <c r="B154" s="58" t="s">
        <v>154</v>
      </c>
      <c r="C154" s="58" t="s">
        <v>145</v>
      </c>
      <c r="D154" s="59">
        <f>Finanzkraft!H153</f>
        <v>1261026.1499999999</v>
      </c>
      <c r="E154" s="60">
        <f>'landesw Umlage § 4_IST'!E153</f>
        <v>5.966801734587628E-4</v>
      </c>
      <c r="F154" s="74">
        <v>-2584.47485152849</v>
      </c>
      <c r="G154" s="74">
        <f>Schlussrechnung!L153</f>
        <v>-2587.4776858632913</v>
      </c>
      <c r="H154" s="74">
        <f t="shared" si="6"/>
        <v>-3.002834334801264</v>
      </c>
      <c r="I154" s="71">
        <v>0</v>
      </c>
      <c r="J154" s="70">
        <f>Schlussrechnung!O153</f>
        <v>0</v>
      </c>
      <c r="K154" s="71">
        <f t="shared" si="7"/>
        <v>0</v>
      </c>
      <c r="L154" s="74">
        <v>0</v>
      </c>
      <c r="M154" s="74">
        <f>Schlussrechnung!R153</f>
        <v>0</v>
      </c>
      <c r="N154" s="74">
        <f t="shared" si="7"/>
        <v>0</v>
      </c>
      <c r="O154" s="69">
        <v>0</v>
      </c>
      <c r="P154" s="69">
        <f>Schlussrechnung!W153</f>
        <v>0</v>
      </c>
      <c r="Q154" s="69">
        <f t="shared" si="8"/>
        <v>0</v>
      </c>
    </row>
    <row r="155" spans="1:17" x14ac:dyDescent="0.25">
      <c r="A155" s="57">
        <v>61630</v>
      </c>
      <c r="B155" s="58" t="s">
        <v>155</v>
      </c>
      <c r="C155" s="58" t="s">
        <v>145</v>
      </c>
      <c r="D155" s="59">
        <f>Finanzkraft!H154</f>
        <v>1903016.5</v>
      </c>
      <c r="E155" s="60">
        <f>'landesw Umlage § 4_IST'!E154</f>
        <v>9.0045096631413061E-4</v>
      </c>
      <c r="F155" s="74">
        <v>-3912.5070310616293</v>
      </c>
      <c r="G155" s="74">
        <f>Schlussrechnung!L154</f>
        <v>-3917.0386129688668</v>
      </c>
      <c r="H155" s="74">
        <f t="shared" si="6"/>
        <v>-4.5315819072375234</v>
      </c>
      <c r="I155" s="71">
        <v>0</v>
      </c>
      <c r="J155" s="70">
        <f>Schlussrechnung!O154</f>
        <v>0</v>
      </c>
      <c r="K155" s="71">
        <f t="shared" si="7"/>
        <v>0</v>
      </c>
      <c r="L155" s="74">
        <v>0</v>
      </c>
      <c r="M155" s="74">
        <f>Schlussrechnung!R154</f>
        <v>0</v>
      </c>
      <c r="N155" s="74">
        <f t="shared" si="7"/>
        <v>0</v>
      </c>
      <c r="O155" s="69">
        <v>0</v>
      </c>
      <c r="P155" s="69">
        <f>Schlussrechnung!W154</f>
        <v>0</v>
      </c>
      <c r="Q155" s="69">
        <f t="shared" si="8"/>
        <v>0</v>
      </c>
    </row>
    <row r="156" spans="1:17" x14ac:dyDescent="0.25">
      <c r="A156" s="57">
        <v>61631</v>
      </c>
      <c r="B156" s="58" t="s">
        <v>156</v>
      </c>
      <c r="C156" s="58" t="s">
        <v>145</v>
      </c>
      <c r="D156" s="59">
        <f>Finanzkraft!H155</f>
        <v>15495679.9</v>
      </c>
      <c r="E156" s="60">
        <f>'landesw Umlage § 4_IST'!E155</f>
        <v>7.3320961429653659E-3</v>
      </c>
      <c r="F156" s="74">
        <v>0</v>
      </c>
      <c r="G156" s="74">
        <f>Schlussrechnung!L155</f>
        <v>0</v>
      </c>
      <c r="H156" s="74">
        <f t="shared" si="6"/>
        <v>0</v>
      </c>
      <c r="I156" s="71">
        <v>0</v>
      </c>
      <c r="J156" s="70">
        <f>Schlussrechnung!O155</f>
        <v>0</v>
      </c>
      <c r="K156" s="71">
        <f t="shared" si="7"/>
        <v>0</v>
      </c>
      <c r="L156" s="74">
        <v>16116.995878332018</v>
      </c>
      <c r="M156" s="74">
        <f>Schlussrechnung!R155</f>
        <v>16080.096596231633</v>
      </c>
      <c r="N156" s="74">
        <f t="shared" si="7"/>
        <v>-36.89928210038488</v>
      </c>
      <c r="O156" s="69">
        <v>31709.451531667979</v>
      </c>
      <c r="P156" s="69">
        <f>Schlussrechnung!W155</f>
        <v>31746.350813768364</v>
      </c>
      <c r="Q156" s="69">
        <f t="shared" si="8"/>
        <v>36.89928210038488</v>
      </c>
    </row>
    <row r="157" spans="1:17" x14ac:dyDescent="0.25">
      <c r="A157" s="57">
        <v>61632</v>
      </c>
      <c r="B157" s="58" t="s">
        <v>157</v>
      </c>
      <c r="C157" s="58" t="s">
        <v>145</v>
      </c>
      <c r="D157" s="59">
        <f>Finanzkraft!H156</f>
        <v>3395298.16</v>
      </c>
      <c r="E157" s="60">
        <f>'landesw Umlage § 4_IST'!E156</f>
        <v>1.6065543883075053E-3</v>
      </c>
      <c r="F157" s="74">
        <v>6591.9296770596411</v>
      </c>
      <c r="G157" s="74">
        <f>Schlussrechnung!L156</f>
        <v>6591.9296770596411</v>
      </c>
      <c r="H157" s="74">
        <f t="shared" si="6"/>
        <v>0</v>
      </c>
      <c r="I157" s="71">
        <v>12587.292463321315</v>
      </c>
      <c r="J157" s="70">
        <f>Schlussrechnung!O156</f>
        <v>12579.207366995806</v>
      </c>
      <c r="K157" s="71">
        <f t="shared" si="7"/>
        <v>-8.0850963255088573</v>
      </c>
      <c r="L157" s="74">
        <v>0</v>
      </c>
      <c r="M157" s="74">
        <f>Schlussrechnung!R156</f>
        <v>0</v>
      </c>
      <c r="N157" s="74">
        <f t="shared" si="7"/>
        <v>0</v>
      </c>
      <c r="O157" s="69">
        <v>13530.177536678686</v>
      </c>
      <c r="P157" s="69">
        <f>Schlussrechnung!W156</f>
        <v>13538.262633004195</v>
      </c>
      <c r="Q157" s="69">
        <f t="shared" si="8"/>
        <v>8.0850963255088573</v>
      </c>
    </row>
    <row r="158" spans="1:17" x14ac:dyDescent="0.25">
      <c r="A158" s="57">
        <v>61633</v>
      </c>
      <c r="B158" s="58" t="s">
        <v>158</v>
      </c>
      <c r="C158" s="58" t="s">
        <v>145</v>
      </c>
      <c r="D158" s="59">
        <f>Finanzkraft!H157</f>
        <v>5580795.2000000002</v>
      </c>
      <c r="E158" s="60">
        <f>'landesw Umlage § 4_IST'!E157</f>
        <v>2.6406667680712501E-3</v>
      </c>
      <c r="F158" s="74">
        <v>0</v>
      </c>
      <c r="G158" s="74">
        <f>Schlussrechnung!L157</f>
        <v>0</v>
      </c>
      <c r="H158" s="74">
        <f t="shared" si="6"/>
        <v>0</v>
      </c>
      <c r="I158" s="71">
        <v>14728.799604089127</v>
      </c>
      <c r="J158" s="70">
        <f>Schlussrechnung!O157</f>
        <v>14715.510265527788</v>
      </c>
      <c r="K158" s="71">
        <f t="shared" si="7"/>
        <v>-13.289338561338809</v>
      </c>
      <c r="L158" s="74">
        <v>0</v>
      </c>
      <c r="M158" s="74">
        <f>Schlussrechnung!R157</f>
        <v>0</v>
      </c>
      <c r="N158" s="74">
        <f t="shared" si="7"/>
        <v>0</v>
      </c>
      <c r="O158" s="69">
        <v>11194.316395910875</v>
      </c>
      <c r="P158" s="69">
        <f>Schlussrechnung!W157</f>
        <v>11207.605734472214</v>
      </c>
      <c r="Q158" s="69">
        <f t="shared" si="8"/>
        <v>13.289338561338809</v>
      </c>
    </row>
    <row r="159" spans="1:17" x14ac:dyDescent="0.25">
      <c r="A159" s="57">
        <v>61701</v>
      </c>
      <c r="B159" s="58" t="s">
        <v>159</v>
      </c>
      <c r="C159" s="58" t="s">
        <v>160</v>
      </c>
      <c r="D159" s="59">
        <f>Finanzkraft!H158</f>
        <v>4886354.5999999996</v>
      </c>
      <c r="E159" s="60">
        <f>'landesw Umlage § 4_IST'!E158</f>
        <v>2.3120780725356276E-3</v>
      </c>
      <c r="F159" s="74">
        <v>0</v>
      </c>
      <c r="G159" s="74">
        <f>Schlussrechnung!L158</f>
        <v>0</v>
      </c>
      <c r="H159" s="74">
        <f t="shared" si="6"/>
        <v>0</v>
      </c>
      <c r="I159" s="71">
        <v>19751.348654675814</v>
      </c>
      <c r="J159" s="70">
        <f>Schlussrechnung!O158</f>
        <v>19739.712961502526</v>
      </c>
      <c r="K159" s="71">
        <f t="shared" si="7"/>
        <v>-11.635693173288018</v>
      </c>
      <c r="L159" s="74">
        <v>0</v>
      </c>
      <c r="M159" s="74">
        <f>Schlussrechnung!R158</f>
        <v>0</v>
      </c>
      <c r="N159" s="74">
        <f t="shared" si="7"/>
        <v>0</v>
      </c>
      <c r="O159" s="69">
        <v>9804.2006053241766</v>
      </c>
      <c r="P159" s="69">
        <f>Schlussrechnung!W158</f>
        <v>9815.8362984974647</v>
      </c>
      <c r="Q159" s="69">
        <f t="shared" si="8"/>
        <v>11.635693173288018</v>
      </c>
    </row>
    <row r="160" spans="1:17" x14ac:dyDescent="0.25">
      <c r="A160" s="57">
        <v>61708</v>
      </c>
      <c r="B160" s="58" t="s">
        <v>161</v>
      </c>
      <c r="C160" s="58" t="s">
        <v>160</v>
      </c>
      <c r="D160" s="59">
        <f>Finanzkraft!H159</f>
        <v>1904637.52</v>
      </c>
      <c r="E160" s="60">
        <f>'landesw Umlage § 4_IST'!E159</f>
        <v>9.0121798490036694E-4</v>
      </c>
      <c r="F160" s="74">
        <v>0</v>
      </c>
      <c r="G160" s="74">
        <f>Schlussrechnung!L159</f>
        <v>0</v>
      </c>
      <c r="H160" s="74">
        <f t="shared" si="6"/>
        <v>0</v>
      </c>
      <c r="I160" s="71">
        <v>-6256.3138806832985</v>
      </c>
      <c r="J160" s="70">
        <f>Schlussrechnung!O159</f>
        <v>-6260.8493226647406</v>
      </c>
      <c r="K160" s="71">
        <f t="shared" si="7"/>
        <v>-4.5354419814420908</v>
      </c>
      <c r="L160" s="74">
        <v>0</v>
      </c>
      <c r="M160" s="74">
        <f>Schlussrechnung!R159</f>
        <v>0</v>
      </c>
      <c r="N160" s="74">
        <f t="shared" si="7"/>
        <v>0</v>
      </c>
      <c r="O160" s="69">
        <v>3902.1605306832985</v>
      </c>
      <c r="P160" s="69">
        <f>Schlussrechnung!W159</f>
        <v>3906.6959726647406</v>
      </c>
      <c r="Q160" s="69">
        <f t="shared" si="8"/>
        <v>4.5354419814420908</v>
      </c>
    </row>
    <row r="161" spans="1:17" x14ac:dyDescent="0.25">
      <c r="A161" s="57">
        <v>61710</v>
      </c>
      <c r="B161" s="58" t="s">
        <v>162</v>
      </c>
      <c r="C161" s="58" t="s">
        <v>160</v>
      </c>
      <c r="D161" s="59">
        <f>Finanzkraft!H160</f>
        <v>1461580.95</v>
      </c>
      <c r="E161" s="60">
        <f>'landesw Umlage § 4_IST'!E160</f>
        <v>6.9157675657243378E-4</v>
      </c>
      <c r="F161" s="74">
        <v>2818.8814958839048</v>
      </c>
      <c r="G161" s="74">
        <f>Schlussrechnung!L160</f>
        <v>2818.8814958839048</v>
      </c>
      <c r="H161" s="74">
        <f t="shared" si="6"/>
        <v>0</v>
      </c>
      <c r="I161" s="71">
        <v>0</v>
      </c>
      <c r="J161" s="70">
        <f>Schlussrechnung!O160</f>
        <v>0</v>
      </c>
      <c r="K161" s="71">
        <f t="shared" si="7"/>
        <v>0</v>
      </c>
      <c r="L161" s="74">
        <v>-3698.3732240319932</v>
      </c>
      <c r="M161" s="74">
        <f>Schlussrechnung!R160</f>
        <v>-3701.8536319995446</v>
      </c>
      <c r="N161" s="74">
        <f t="shared" si="7"/>
        <v>-3.4804079675514004</v>
      </c>
      <c r="O161" s="69">
        <v>5824.363224031993</v>
      </c>
      <c r="P161" s="69">
        <f>Schlussrechnung!W160</f>
        <v>5827.8436319995444</v>
      </c>
      <c r="Q161" s="69">
        <f t="shared" si="8"/>
        <v>3.4804079675514004</v>
      </c>
    </row>
    <row r="162" spans="1:17" x14ac:dyDescent="0.25">
      <c r="A162" s="57">
        <v>61711</v>
      </c>
      <c r="B162" s="58" t="s">
        <v>163</v>
      </c>
      <c r="C162" s="58" t="s">
        <v>160</v>
      </c>
      <c r="D162" s="59">
        <f>Finanzkraft!H161</f>
        <v>1165045.22</v>
      </c>
      <c r="E162" s="60">
        <f>'landesw Umlage § 4_IST'!E161</f>
        <v>5.512648440771054E-4</v>
      </c>
      <c r="F162" s="74">
        <v>-2396.8530734492733</v>
      </c>
      <c r="G162" s="74">
        <f>Schlussrechnung!L161</f>
        <v>-2399.6273519907709</v>
      </c>
      <c r="H162" s="74">
        <f t="shared" si="6"/>
        <v>-2.7742785414975515</v>
      </c>
      <c r="I162" s="71">
        <v>0</v>
      </c>
      <c r="J162" s="70">
        <f>Schlussrechnung!O161</f>
        <v>0</v>
      </c>
      <c r="K162" s="71">
        <f t="shared" si="7"/>
        <v>0</v>
      </c>
      <c r="L162" s="74">
        <v>0</v>
      </c>
      <c r="M162" s="74">
        <f>Schlussrechnung!R161</f>
        <v>0</v>
      </c>
      <c r="N162" s="74">
        <f t="shared" si="7"/>
        <v>0</v>
      </c>
      <c r="O162" s="69">
        <v>0</v>
      </c>
      <c r="P162" s="69">
        <f>Schlussrechnung!W161</f>
        <v>0</v>
      </c>
      <c r="Q162" s="69">
        <f t="shared" si="8"/>
        <v>0</v>
      </c>
    </row>
    <row r="163" spans="1:17" x14ac:dyDescent="0.25">
      <c r="A163" s="57">
        <v>61716</v>
      </c>
      <c r="B163" s="58" t="s">
        <v>164</v>
      </c>
      <c r="C163" s="58" t="s">
        <v>160</v>
      </c>
      <c r="D163" s="59">
        <f>Finanzkraft!H162</f>
        <v>3686515.64</v>
      </c>
      <c r="E163" s="60">
        <f>'landesw Umlage § 4_IST'!E162</f>
        <v>1.7443498626365855E-3</v>
      </c>
      <c r="F163" s="74">
        <v>0</v>
      </c>
      <c r="G163" s="74">
        <f>Schlussrechnung!L162</f>
        <v>0</v>
      </c>
      <c r="H163" s="74">
        <f t="shared" si="6"/>
        <v>0</v>
      </c>
      <c r="I163" s="71">
        <v>51360.546643186812</v>
      </c>
      <c r="J163" s="70">
        <f>Schlussrechnung!O162</f>
        <v>51351.768081584756</v>
      </c>
      <c r="K163" s="71">
        <f t="shared" si="7"/>
        <v>-8.7785616020555608</v>
      </c>
      <c r="L163" s="74">
        <v>0</v>
      </c>
      <c r="M163" s="74">
        <f>Schlussrechnung!R162</f>
        <v>0</v>
      </c>
      <c r="N163" s="74">
        <f t="shared" si="7"/>
        <v>0</v>
      </c>
      <c r="O163" s="69">
        <v>7449.6995068131828</v>
      </c>
      <c r="P163" s="69">
        <f>Schlussrechnung!W162</f>
        <v>7458.4780684152347</v>
      </c>
      <c r="Q163" s="69">
        <f t="shared" si="8"/>
        <v>8.7785616020519228</v>
      </c>
    </row>
    <row r="164" spans="1:17" x14ac:dyDescent="0.25">
      <c r="A164" s="57">
        <v>61719</v>
      </c>
      <c r="B164" s="58" t="s">
        <v>165</v>
      </c>
      <c r="C164" s="58" t="s">
        <v>160</v>
      </c>
      <c r="D164" s="59">
        <f>Finanzkraft!H163</f>
        <v>3701741.1</v>
      </c>
      <c r="E164" s="60">
        <f>'landesw Umlage § 4_IST'!E163</f>
        <v>1.7515540987373113E-3</v>
      </c>
      <c r="F164" s="74">
        <v>0</v>
      </c>
      <c r="G164" s="74">
        <f>Schlussrechnung!L163</f>
        <v>0</v>
      </c>
      <c r="H164" s="74">
        <f t="shared" si="6"/>
        <v>0</v>
      </c>
      <c r="I164" s="71">
        <v>179135.18895165066</v>
      </c>
      <c r="J164" s="70">
        <f>Schlussrechnung!O163</f>
        <v>179126.37413423101</v>
      </c>
      <c r="K164" s="71">
        <f t="shared" si="7"/>
        <v>-8.8148174196539912</v>
      </c>
      <c r="L164" s="74">
        <v>0</v>
      </c>
      <c r="M164" s="74">
        <f>Schlussrechnung!R163</f>
        <v>0</v>
      </c>
      <c r="N164" s="74">
        <f t="shared" si="7"/>
        <v>0</v>
      </c>
      <c r="O164" s="69">
        <v>7553.188028349331</v>
      </c>
      <c r="P164" s="69">
        <f>Schlussrechnung!W163</f>
        <v>7562.0028457689596</v>
      </c>
      <c r="Q164" s="69">
        <f t="shared" si="8"/>
        <v>8.8148174196285254</v>
      </c>
    </row>
    <row r="165" spans="1:17" x14ac:dyDescent="0.25">
      <c r="A165" s="57">
        <v>61727</v>
      </c>
      <c r="B165" s="58" t="s">
        <v>166</v>
      </c>
      <c r="C165" s="58" t="s">
        <v>160</v>
      </c>
      <c r="D165" s="59">
        <f>Finanzkraft!H164</f>
        <v>3638990.45</v>
      </c>
      <c r="E165" s="60">
        <f>'landesw Umlage § 4_IST'!E164</f>
        <v>1.7218623522761852E-3</v>
      </c>
      <c r="F165" s="74">
        <v>7093.5247549873684</v>
      </c>
      <c r="G165" s="74">
        <f>Schlussrechnung!L164</f>
        <v>7093.5247549873684</v>
      </c>
      <c r="H165" s="74">
        <f t="shared" si="6"/>
        <v>0</v>
      </c>
      <c r="I165" s="71">
        <v>4755.6448336986523</v>
      </c>
      <c r="J165" s="70">
        <f>Schlussrechnung!O164</f>
        <v>4746.9794420513226</v>
      </c>
      <c r="K165" s="71">
        <f t="shared" si="7"/>
        <v>-8.6653916473296704</v>
      </c>
      <c r="L165" s="74">
        <v>0</v>
      </c>
      <c r="M165" s="74">
        <f>Schlussrechnung!R164</f>
        <v>0</v>
      </c>
      <c r="N165" s="74">
        <f t="shared" si="7"/>
        <v>0</v>
      </c>
      <c r="O165" s="69">
        <v>14501.285166301348</v>
      </c>
      <c r="P165" s="69">
        <f>Schlussrechnung!W164</f>
        <v>14509.950557948678</v>
      </c>
      <c r="Q165" s="69">
        <f t="shared" si="8"/>
        <v>8.6653916473296704</v>
      </c>
    </row>
    <row r="166" spans="1:17" x14ac:dyDescent="0.25">
      <c r="A166" s="57">
        <v>61728</v>
      </c>
      <c r="B166" s="58" t="s">
        <v>167</v>
      </c>
      <c r="C166" s="58" t="s">
        <v>160</v>
      </c>
      <c r="D166" s="59">
        <f>Finanzkraft!H165</f>
        <v>824938.22</v>
      </c>
      <c r="E166" s="60">
        <f>'landesw Umlage § 4_IST'!E165</f>
        <v>3.9033629889623071E-4</v>
      </c>
      <c r="F166" s="74">
        <v>-1674.6330064418892</v>
      </c>
      <c r="G166" s="74">
        <f>Schlussrechnung!L165</f>
        <v>-1676.597400924197</v>
      </c>
      <c r="H166" s="74">
        <f t="shared" si="6"/>
        <v>-1.9643944823078527</v>
      </c>
      <c r="I166" s="71">
        <v>0</v>
      </c>
      <c r="J166" s="70">
        <f>Schlussrechnung!O165</f>
        <v>0</v>
      </c>
      <c r="K166" s="71">
        <f t="shared" si="7"/>
        <v>0</v>
      </c>
      <c r="L166" s="74">
        <v>0</v>
      </c>
      <c r="M166" s="74">
        <f>Schlussrechnung!R165</f>
        <v>0</v>
      </c>
      <c r="N166" s="74">
        <f t="shared" si="7"/>
        <v>0</v>
      </c>
      <c r="O166" s="69">
        <v>0</v>
      </c>
      <c r="P166" s="69">
        <f>Schlussrechnung!W165</f>
        <v>0</v>
      </c>
      <c r="Q166" s="69">
        <f t="shared" si="8"/>
        <v>0</v>
      </c>
    </row>
    <row r="167" spans="1:17" x14ac:dyDescent="0.25">
      <c r="A167" s="57">
        <v>61729</v>
      </c>
      <c r="B167" s="58" t="s">
        <v>168</v>
      </c>
      <c r="C167" s="58" t="s">
        <v>160</v>
      </c>
      <c r="D167" s="59">
        <f>Finanzkraft!H166</f>
        <v>2394246.5099999998</v>
      </c>
      <c r="E167" s="60">
        <f>'landesw Umlage § 4_IST'!E166</f>
        <v>1.1328864376760445E-3</v>
      </c>
      <c r="F167" s="74">
        <v>4683.891657938012</v>
      </c>
      <c r="G167" s="74">
        <f>Schlussrechnung!L166</f>
        <v>4683.891657938012</v>
      </c>
      <c r="H167" s="74">
        <f t="shared" si="6"/>
        <v>0</v>
      </c>
      <c r="I167" s="71">
        <v>3154.1680416059444</v>
      </c>
      <c r="J167" s="70">
        <f>Schlussrechnung!O166</f>
        <v>3148.4667120766499</v>
      </c>
      <c r="K167" s="71">
        <f t="shared" si="7"/>
        <v>-5.7013295292945259</v>
      </c>
      <c r="L167" s="74">
        <v>0</v>
      </c>
      <c r="M167" s="74">
        <f>Schlussrechnung!R166</f>
        <v>0</v>
      </c>
      <c r="N167" s="74">
        <f t="shared" si="7"/>
        <v>0</v>
      </c>
      <c r="O167" s="69">
        <v>9541.0119583940559</v>
      </c>
      <c r="P167" s="69">
        <f>Schlussrechnung!W166</f>
        <v>9546.7132879233504</v>
      </c>
      <c r="Q167" s="69">
        <f t="shared" si="8"/>
        <v>5.7013295292945259</v>
      </c>
    </row>
    <row r="168" spans="1:17" x14ac:dyDescent="0.25">
      <c r="A168" s="57">
        <v>61730</v>
      </c>
      <c r="B168" s="58" t="s">
        <v>169</v>
      </c>
      <c r="C168" s="58" t="s">
        <v>160</v>
      </c>
      <c r="D168" s="59">
        <f>Finanzkraft!H167</f>
        <v>2472208.4</v>
      </c>
      <c r="E168" s="60">
        <f>'landesw Umlage § 4_IST'!E167</f>
        <v>1.1697756917556472E-3</v>
      </c>
      <c r="F168" s="74">
        <v>4824.9352398114688</v>
      </c>
      <c r="G168" s="74">
        <f>Schlussrechnung!L167</f>
        <v>4824.9352398114688</v>
      </c>
      <c r="H168" s="74">
        <f t="shared" si="6"/>
        <v>0</v>
      </c>
      <c r="I168" s="71">
        <v>25648.581876189288</v>
      </c>
      <c r="J168" s="70">
        <f>Schlussrechnung!O167</f>
        <v>25642.694898931673</v>
      </c>
      <c r="K168" s="71">
        <f t="shared" si="7"/>
        <v>-5.8869772576144896</v>
      </c>
      <c r="L168" s="74">
        <v>0</v>
      </c>
      <c r="M168" s="74">
        <f>Schlussrechnung!R167</f>
        <v>0</v>
      </c>
      <c r="N168" s="74">
        <f t="shared" si="7"/>
        <v>0</v>
      </c>
      <c r="O168" s="69">
        <v>9851.6881238107089</v>
      </c>
      <c r="P168" s="69">
        <f>Schlussrechnung!W167</f>
        <v>9857.5751010683216</v>
      </c>
      <c r="Q168" s="69">
        <f t="shared" si="8"/>
        <v>5.8869772576126707</v>
      </c>
    </row>
    <row r="169" spans="1:17" x14ac:dyDescent="0.25">
      <c r="A169" s="57">
        <v>61731</v>
      </c>
      <c r="B169" s="58" t="s">
        <v>170</v>
      </c>
      <c r="C169" s="58" t="s">
        <v>160</v>
      </c>
      <c r="D169" s="59">
        <f>Finanzkraft!H168</f>
        <v>1956314.31</v>
      </c>
      <c r="E169" s="60">
        <f>'landesw Umlage § 4_IST'!E168</f>
        <v>9.2566990924863846E-4</v>
      </c>
      <c r="F169" s="74">
        <v>3797.3829116350089</v>
      </c>
      <c r="G169" s="74">
        <f>Schlussrechnung!L168</f>
        <v>3797.3829116350089</v>
      </c>
      <c r="H169" s="74">
        <f t="shared" si="6"/>
        <v>0</v>
      </c>
      <c r="I169" s="71">
        <v>17219.156813762165</v>
      </c>
      <c r="J169" s="70">
        <f>Schlussrechnung!O168</f>
        <v>17214.498315776433</v>
      </c>
      <c r="K169" s="71">
        <f t="shared" si="7"/>
        <v>-4.6584979857325379</v>
      </c>
      <c r="L169" s="74">
        <v>0</v>
      </c>
      <c r="M169" s="74">
        <f>Schlussrechnung!R168</f>
        <v>0</v>
      </c>
      <c r="N169" s="74">
        <f t="shared" si="7"/>
        <v>0</v>
      </c>
      <c r="O169" s="69">
        <v>7795.8631862378361</v>
      </c>
      <c r="P169" s="69">
        <f>Schlussrechnung!W168</f>
        <v>7800.5216842235686</v>
      </c>
      <c r="Q169" s="69">
        <f t="shared" si="8"/>
        <v>4.6584979857325379</v>
      </c>
    </row>
    <row r="170" spans="1:17" x14ac:dyDescent="0.25">
      <c r="A170" s="57">
        <v>61740</v>
      </c>
      <c r="B170" s="58" t="s">
        <v>171</v>
      </c>
      <c r="C170" s="58" t="s">
        <v>160</v>
      </c>
      <c r="D170" s="59">
        <f>Finanzkraft!H169</f>
        <v>2487529.06</v>
      </c>
      <c r="E170" s="60">
        <f>'landesw Umlage § 4_IST'!E169</f>
        <v>1.1770249736728405E-3</v>
      </c>
      <c r="F170" s="74">
        <v>0</v>
      </c>
      <c r="G170" s="74">
        <f>Schlussrechnung!L169</f>
        <v>0</v>
      </c>
      <c r="H170" s="74">
        <f t="shared" si="6"/>
        <v>0</v>
      </c>
      <c r="I170" s="71">
        <v>-195.47232826689651</v>
      </c>
      <c r="J170" s="70">
        <f>Schlussrechnung!O169</f>
        <v>-201.39578803827862</v>
      </c>
      <c r="K170" s="71">
        <f t="shared" si="7"/>
        <v>-5.9234597713821131</v>
      </c>
      <c r="L170" s="74">
        <v>0</v>
      </c>
      <c r="M170" s="74">
        <f>Schlussrechnung!R169</f>
        <v>0</v>
      </c>
      <c r="N170" s="74">
        <f t="shared" si="7"/>
        <v>0</v>
      </c>
      <c r="O170" s="69">
        <v>5034.6103282668946</v>
      </c>
      <c r="P170" s="69">
        <f>Schlussrechnung!W169</f>
        <v>5040.5337880382767</v>
      </c>
      <c r="Q170" s="69">
        <f t="shared" si="8"/>
        <v>5.9234597713821131</v>
      </c>
    </row>
    <row r="171" spans="1:17" x14ac:dyDescent="0.25">
      <c r="A171" s="57">
        <v>61741</v>
      </c>
      <c r="B171" s="58" t="s">
        <v>172</v>
      </c>
      <c r="C171" s="58" t="s">
        <v>160</v>
      </c>
      <c r="D171" s="59">
        <f>Finanzkraft!H170</f>
        <v>1597424.42</v>
      </c>
      <c r="E171" s="60">
        <f>'landesw Umlage § 4_IST'!E170</f>
        <v>7.5585385760070368E-4</v>
      </c>
      <c r="F171" s="74">
        <v>0</v>
      </c>
      <c r="G171" s="74">
        <f>Schlussrechnung!L170</f>
        <v>0</v>
      </c>
      <c r="H171" s="74">
        <f t="shared" si="6"/>
        <v>0</v>
      </c>
      <c r="I171" s="71">
        <v>-55837.60710156073</v>
      </c>
      <c r="J171" s="70">
        <f>Schlussrechnung!O170</f>
        <v>-55841.410988494892</v>
      </c>
      <c r="K171" s="71">
        <f t="shared" si="7"/>
        <v>-3.8038869341617101</v>
      </c>
      <c r="L171" s="74">
        <v>0</v>
      </c>
      <c r="M171" s="74">
        <f>Schlussrechnung!R170</f>
        <v>0</v>
      </c>
      <c r="N171" s="74">
        <f t="shared" si="7"/>
        <v>0</v>
      </c>
      <c r="O171" s="69">
        <v>3228.2389915607373</v>
      </c>
      <c r="P171" s="69">
        <f>Schlussrechnung!W170</f>
        <v>3232.0428784949027</v>
      </c>
      <c r="Q171" s="69">
        <f t="shared" si="8"/>
        <v>3.8038869341653481</v>
      </c>
    </row>
    <row r="172" spans="1:17" x14ac:dyDescent="0.25">
      <c r="A172" s="57">
        <v>61743</v>
      </c>
      <c r="B172" s="58" t="s">
        <v>173</v>
      </c>
      <c r="C172" s="58" t="s">
        <v>160</v>
      </c>
      <c r="D172" s="59">
        <f>Finanzkraft!H171</f>
        <v>911024.99</v>
      </c>
      <c r="E172" s="60">
        <f>'landesw Umlage § 4_IST'!E171</f>
        <v>4.3107000521636107E-4</v>
      </c>
      <c r="F172" s="74">
        <v>-3630.4116086968115</v>
      </c>
      <c r="G172" s="74">
        <f>Schlussrechnung!L171</f>
        <v>-3632.5809983798363</v>
      </c>
      <c r="H172" s="74">
        <f t="shared" si="6"/>
        <v>-2.1693896830247468</v>
      </c>
      <c r="I172" s="71">
        <v>-8658.637624931569</v>
      </c>
      <c r="J172" s="70">
        <f>Schlussrechnung!O171</f>
        <v>-8658.637624931569</v>
      </c>
      <c r="K172" s="71">
        <f t="shared" si="7"/>
        <v>0</v>
      </c>
      <c r="L172" s="74">
        <v>0</v>
      </c>
      <c r="M172" s="74">
        <f>Schlussrechnung!R171</f>
        <v>0</v>
      </c>
      <c r="N172" s="74">
        <f t="shared" si="7"/>
        <v>0</v>
      </c>
      <c r="O172" s="69">
        <v>-1766.088875068431</v>
      </c>
      <c r="P172" s="69">
        <f>Schlussrechnung!W171</f>
        <v>-1766.088875068431</v>
      </c>
      <c r="Q172" s="69">
        <f t="shared" si="8"/>
        <v>0</v>
      </c>
    </row>
    <row r="173" spans="1:17" x14ac:dyDescent="0.25">
      <c r="A173" s="57">
        <v>61744</v>
      </c>
      <c r="B173" s="58" t="s">
        <v>174</v>
      </c>
      <c r="C173" s="58" t="s">
        <v>160</v>
      </c>
      <c r="D173" s="59">
        <f>Finanzkraft!H172</f>
        <v>764265.9</v>
      </c>
      <c r="E173" s="60">
        <f>'landesw Umlage § 4_IST'!E172</f>
        <v>3.6162795655000294E-4</v>
      </c>
      <c r="F173" s="74">
        <v>-1562.3831434106764</v>
      </c>
      <c r="G173" s="74">
        <f>Schlussrechnung!L172</f>
        <v>-1564.2030611700643</v>
      </c>
      <c r="H173" s="74">
        <f t="shared" si="6"/>
        <v>-1.819917759387863</v>
      </c>
      <c r="I173" s="71">
        <v>0</v>
      </c>
      <c r="J173" s="70">
        <f>Schlussrechnung!O172</f>
        <v>0</v>
      </c>
      <c r="K173" s="71">
        <f t="shared" si="7"/>
        <v>0</v>
      </c>
      <c r="L173" s="74">
        <v>0</v>
      </c>
      <c r="M173" s="74">
        <f>Schlussrechnung!R172</f>
        <v>0</v>
      </c>
      <c r="N173" s="74">
        <f t="shared" si="7"/>
        <v>0</v>
      </c>
      <c r="O173" s="69">
        <v>0</v>
      </c>
      <c r="P173" s="69">
        <f>Schlussrechnung!W172</f>
        <v>0</v>
      </c>
      <c r="Q173" s="69">
        <f t="shared" si="8"/>
        <v>0</v>
      </c>
    </row>
    <row r="174" spans="1:17" x14ac:dyDescent="0.25">
      <c r="A174" s="57">
        <v>61745</v>
      </c>
      <c r="B174" s="58" t="s">
        <v>175</v>
      </c>
      <c r="C174" s="58" t="s">
        <v>160</v>
      </c>
      <c r="D174" s="59">
        <f>Finanzkraft!H173</f>
        <v>1328807.93</v>
      </c>
      <c r="E174" s="60">
        <f>'landesw Umlage § 4_IST'!E173</f>
        <v>6.2875250141781721E-4</v>
      </c>
      <c r="F174" s="74">
        <v>2587.7348045027707</v>
      </c>
      <c r="G174" s="74">
        <f>Schlussrechnung!L173</f>
        <v>2587.7348045027707</v>
      </c>
      <c r="H174" s="74">
        <f t="shared" si="6"/>
        <v>0</v>
      </c>
      <c r="I174" s="71">
        <v>12922.163912073718</v>
      </c>
      <c r="J174" s="70">
        <f>Schlussrechnung!O173</f>
        <v>12918.999671525209</v>
      </c>
      <c r="K174" s="71">
        <f t="shared" si="7"/>
        <v>-3.1642405485090421</v>
      </c>
      <c r="L174" s="74">
        <v>0</v>
      </c>
      <c r="M174" s="74">
        <f>Schlussrechnung!R173</f>
        <v>0</v>
      </c>
      <c r="N174" s="74">
        <f t="shared" si="7"/>
        <v>0</v>
      </c>
      <c r="O174" s="69">
        <v>5295.2660879262821</v>
      </c>
      <c r="P174" s="69">
        <f>Schlussrechnung!W173</f>
        <v>5298.4303284747912</v>
      </c>
      <c r="Q174" s="69">
        <f t="shared" si="8"/>
        <v>3.1642405485090421</v>
      </c>
    </row>
    <row r="175" spans="1:17" x14ac:dyDescent="0.25">
      <c r="A175" s="57">
        <v>61746</v>
      </c>
      <c r="B175" s="58" t="s">
        <v>176</v>
      </c>
      <c r="C175" s="58" t="s">
        <v>160</v>
      </c>
      <c r="D175" s="59">
        <f>Finanzkraft!H174</f>
        <v>5542405.8700000001</v>
      </c>
      <c r="E175" s="60">
        <f>'landesw Umlage § 4_IST'!E174</f>
        <v>2.6225020757027644E-3</v>
      </c>
      <c r="F175" s="74">
        <v>0</v>
      </c>
      <c r="G175" s="74">
        <f>Schlussrechnung!L174</f>
        <v>0</v>
      </c>
      <c r="H175" s="74">
        <f t="shared" si="6"/>
        <v>0</v>
      </c>
      <c r="I175" s="71">
        <v>9061.9734061328672</v>
      </c>
      <c r="J175" s="70">
        <f>Schlussrechnung!O174</f>
        <v>9048.7754826450473</v>
      </c>
      <c r="K175" s="71">
        <f t="shared" si="7"/>
        <v>-13.197923487819935</v>
      </c>
      <c r="L175" s="74">
        <v>0</v>
      </c>
      <c r="M175" s="74">
        <f>Schlussrechnung!R174</f>
        <v>0</v>
      </c>
      <c r="N175" s="74">
        <f t="shared" si="7"/>
        <v>0</v>
      </c>
      <c r="O175" s="69">
        <v>11243.606553867128</v>
      </c>
      <c r="P175" s="69">
        <f>Schlussrechnung!W174</f>
        <v>11256.804477354948</v>
      </c>
      <c r="Q175" s="69">
        <f t="shared" si="8"/>
        <v>13.197923487819935</v>
      </c>
    </row>
    <row r="176" spans="1:17" x14ac:dyDescent="0.25">
      <c r="A176" s="57">
        <v>61748</v>
      </c>
      <c r="B176" s="58" t="s">
        <v>177</v>
      </c>
      <c r="C176" s="58" t="s">
        <v>160</v>
      </c>
      <c r="D176" s="59">
        <f>Finanzkraft!H175</f>
        <v>6617162.71</v>
      </c>
      <c r="E176" s="60">
        <f>'landesw Umlage § 4_IST'!E175</f>
        <v>3.1310451362231125E-3</v>
      </c>
      <c r="F176" s="74">
        <v>0</v>
      </c>
      <c r="G176" s="74">
        <f>Schlussrechnung!L175</f>
        <v>0</v>
      </c>
      <c r="H176" s="74">
        <f t="shared" si="6"/>
        <v>0</v>
      </c>
      <c r="I176" s="71">
        <v>48140.328177948977</v>
      </c>
      <c r="J176" s="70">
        <f>Schlussrechnung!O175</f>
        <v>48124.570976256888</v>
      </c>
      <c r="K176" s="71">
        <f t="shared" si="7"/>
        <v>-15.757201692089438</v>
      </c>
      <c r="L176" s="74">
        <v>0</v>
      </c>
      <c r="M176" s="74">
        <f>Schlussrechnung!R175</f>
        <v>0</v>
      </c>
      <c r="N176" s="74">
        <f t="shared" si="7"/>
        <v>0</v>
      </c>
      <c r="O176" s="69">
        <v>13370.031822051023</v>
      </c>
      <c r="P176" s="69">
        <f>Schlussrechnung!W175</f>
        <v>13385.789023743117</v>
      </c>
      <c r="Q176" s="69">
        <f t="shared" si="8"/>
        <v>15.757201692093076</v>
      </c>
    </row>
    <row r="177" spans="1:17" x14ac:dyDescent="0.25">
      <c r="A177" s="57">
        <v>61750</v>
      </c>
      <c r="B177" s="58" t="s">
        <v>178</v>
      </c>
      <c r="C177" s="58" t="s">
        <v>160</v>
      </c>
      <c r="D177" s="59">
        <f>Finanzkraft!H176</f>
        <v>2251736.44</v>
      </c>
      <c r="E177" s="60">
        <f>'landesw Umlage § 4_IST'!E176</f>
        <v>1.0654548992521822E-3</v>
      </c>
      <c r="F177" s="74">
        <v>4401.1374740052433</v>
      </c>
      <c r="G177" s="74">
        <f>Schlussrechnung!L176</f>
        <v>4401.1374740052433</v>
      </c>
      <c r="H177" s="74">
        <f t="shared" si="6"/>
        <v>0</v>
      </c>
      <c r="I177" s="71">
        <v>0</v>
      </c>
      <c r="J177" s="70">
        <f>Schlussrechnung!O176</f>
        <v>0</v>
      </c>
      <c r="K177" s="71">
        <f t="shared" si="7"/>
        <v>0</v>
      </c>
      <c r="L177" s="74">
        <v>-748.46292361105588</v>
      </c>
      <c r="M177" s="74">
        <f>Schlussrechnung!R176</f>
        <v>-753.82489924887705</v>
      </c>
      <c r="N177" s="74">
        <f t="shared" si="7"/>
        <v>-5.3619756378211605</v>
      </c>
      <c r="O177" s="69">
        <v>8973.1129236110555</v>
      </c>
      <c r="P177" s="69">
        <f>Schlussrechnung!W176</f>
        <v>8978.4748992488767</v>
      </c>
      <c r="Q177" s="69">
        <f t="shared" si="8"/>
        <v>5.3619756378211605</v>
      </c>
    </row>
    <row r="178" spans="1:17" x14ac:dyDescent="0.25">
      <c r="A178" s="57">
        <v>61751</v>
      </c>
      <c r="B178" s="58" t="s">
        <v>179</v>
      </c>
      <c r="C178" s="58" t="s">
        <v>160</v>
      </c>
      <c r="D178" s="59">
        <f>Finanzkraft!H177</f>
        <v>2936430.09</v>
      </c>
      <c r="E178" s="60">
        <f>'landesw Umlage § 4_IST'!E177</f>
        <v>1.3894316271321817E-3</v>
      </c>
      <c r="F178" s="74">
        <v>0</v>
      </c>
      <c r="G178" s="74">
        <f>Schlussrechnung!L177</f>
        <v>0</v>
      </c>
      <c r="H178" s="74">
        <f t="shared" si="6"/>
        <v>0</v>
      </c>
      <c r="I178" s="71">
        <v>-28257.151891906386</v>
      </c>
      <c r="J178" s="70">
        <f>Schlussrechnung!O177</f>
        <v>-28257.151891906386</v>
      </c>
      <c r="K178" s="71">
        <f t="shared" si="7"/>
        <v>0</v>
      </c>
      <c r="L178" s="74">
        <v>-4192.999850584365</v>
      </c>
      <c r="M178" s="74">
        <f>Schlussrechnung!R177</f>
        <v>-4199.9922615633095</v>
      </c>
      <c r="N178" s="74">
        <f t="shared" si="7"/>
        <v>-6.9924109789444628</v>
      </c>
      <c r="O178" s="69">
        <v>5999.2437424907484</v>
      </c>
      <c r="P178" s="69">
        <f>Schlussrechnung!W177</f>
        <v>6006.2361534696929</v>
      </c>
      <c r="Q178" s="69">
        <f t="shared" si="8"/>
        <v>6.9924109789444628</v>
      </c>
    </row>
    <row r="179" spans="1:17" x14ac:dyDescent="0.25">
      <c r="A179" s="57">
        <v>61756</v>
      </c>
      <c r="B179" s="58" t="s">
        <v>180</v>
      </c>
      <c r="C179" s="58" t="s">
        <v>160</v>
      </c>
      <c r="D179" s="59">
        <f>Finanzkraft!H178</f>
        <v>5915684.2800000003</v>
      </c>
      <c r="E179" s="60">
        <f>'landesw Umlage § 4_IST'!E178</f>
        <v>2.7991263482661931E-3</v>
      </c>
      <c r="F179" s="74">
        <v>0</v>
      </c>
      <c r="G179" s="74">
        <f>Schlussrechnung!L178</f>
        <v>0</v>
      </c>
      <c r="H179" s="74">
        <f t="shared" si="6"/>
        <v>0</v>
      </c>
      <c r="I179" s="71">
        <v>39826.467340374016</v>
      </c>
      <c r="J179" s="70">
        <f>Schlussrechnung!O178</f>
        <v>39812.380542990926</v>
      </c>
      <c r="K179" s="71">
        <f t="shared" si="7"/>
        <v>-14.086797383090016</v>
      </c>
      <c r="L179" s="74">
        <v>38.227210883685984</v>
      </c>
      <c r="M179" s="74">
        <f>Schlussrechnung!R178</f>
        <v>38.227210883685984</v>
      </c>
      <c r="N179" s="74">
        <f t="shared" si="7"/>
        <v>0</v>
      </c>
      <c r="O179" s="69">
        <v>12098.485448742302</v>
      </c>
      <c r="P179" s="69">
        <f>Schlussrechnung!W178</f>
        <v>12112.572246125392</v>
      </c>
      <c r="Q179" s="69">
        <f t="shared" si="8"/>
        <v>14.086797383090016</v>
      </c>
    </row>
    <row r="180" spans="1:17" x14ac:dyDescent="0.25">
      <c r="A180" s="57">
        <v>61757</v>
      </c>
      <c r="B180" s="58" t="s">
        <v>181</v>
      </c>
      <c r="C180" s="58" t="s">
        <v>160</v>
      </c>
      <c r="D180" s="59">
        <f>Finanzkraft!H179</f>
        <v>6607450.7800000003</v>
      </c>
      <c r="E180" s="60">
        <f>'landesw Umlage § 4_IST'!E179</f>
        <v>3.1264497389928338E-3</v>
      </c>
      <c r="F180" s="74">
        <v>12832.712675145796</v>
      </c>
      <c r="G180" s="74">
        <f>Schlussrechnung!L179</f>
        <v>12832.712675145796</v>
      </c>
      <c r="H180" s="74">
        <f t="shared" si="6"/>
        <v>0</v>
      </c>
      <c r="I180" s="71">
        <v>56040.13528453109</v>
      </c>
      <c r="J180" s="70">
        <f>Schlussrechnung!O179</f>
        <v>56024.401209494114</v>
      </c>
      <c r="K180" s="71">
        <f t="shared" si="7"/>
        <v>-15.734075036976719</v>
      </c>
      <c r="L180" s="74">
        <v>0</v>
      </c>
      <c r="M180" s="74">
        <f>Schlussrechnung!R179</f>
        <v>0</v>
      </c>
      <c r="N180" s="74">
        <f t="shared" si="7"/>
        <v>0</v>
      </c>
      <c r="O180" s="69">
        <v>26330.524715468895</v>
      </c>
      <c r="P180" s="69">
        <f>Schlussrechnung!W179</f>
        <v>26346.258790505875</v>
      </c>
      <c r="Q180" s="69">
        <f t="shared" si="8"/>
        <v>15.734075036980357</v>
      </c>
    </row>
    <row r="181" spans="1:17" x14ac:dyDescent="0.25">
      <c r="A181" s="57">
        <v>61758</v>
      </c>
      <c r="B181" s="58" t="s">
        <v>182</v>
      </c>
      <c r="C181" s="58" t="s">
        <v>160</v>
      </c>
      <c r="D181" s="59">
        <f>Finanzkraft!H180</f>
        <v>2766864.84</v>
      </c>
      <c r="E181" s="60">
        <f>'landesw Umlage § 4_IST'!E180</f>
        <v>1.3091983799607581E-3</v>
      </c>
      <c r="F181" s="74">
        <v>0</v>
      </c>
      <c r="G181" s="74">
        <f>Schlussrechnung!L180</f>
        <v>0</v>
      </c>
      <c r="H181" s="74">
        <f t="shared" si="6"/>
        <v>0</v>
      </c>
      <c r="I181" s="71">
        <v>-1662.061783564538</v>
      </c>
      <c r="J181" s="70">
        <f>Schlussrechnung!O180</f>
        <v>-1662.061783564538</v>
      </c>
      <c r="K181" s="71">
        <f t="shared" si="7"/>
        <v>0</v>
      </c>
      <c r="L181" s="74">
        <v>-6426.7966058449674</v>
      </c>
      <c r="M181" s="74">
        <f>Schlussrechnung!R180</f>
        <v>-6433.385237445751</v>
      </c>
      <c r="N181" s="74">
        <f t="shared" si="7"/>
        <v>-6.5886316007836285</v>
      </c>
      <c r="O181" s="69">
        <v>5579.6592394095051</v>
      </c>
      <c r="P181" s="69">
        <f>Schlussrechnung!W180</f>
        <v>5586.2478710102887</v>
      </c>
      <c r="Q181" s="69">
        <f t="shared" si="8"/>
        <v>6.5886316007836285</v>
      </c>
    </row>
    <row r="182" spans="1:17" x14ac:dyDescent="0.25">
      <c r="A182" s="57">
        <v>61759</v>
      </c>
      <c r="B182" s="58" t="s">
        <v>183</v>
      </c>
      <c r="C182" s="58" t="s">
        <v>160</v>
      </c>
      <c r="D182" s="59">
        <f>Finanzkraft!H181</f>
        <v>2405813.88</v>
      </c>
      <c r="E182" s="60">
        <f>'landesw Umlage § 4_IST'!E181</f>
        <v>1.1383597740839072E-3</v>
      </c>
      <c r="F182" s="74">
        <v>4661.3502194424582</v>
      </c>
      <c r="G182" s="74">
        <f>Schlussrechnung!L181</f>
        <v>4661.3502194424582</v>
      </c>
      <c r="H182" s="74">
        <f t="shared" si="6"/>
        <v>0</v>
      </c>
      <c r="I182" s="71">
        <v>13995.992363890129</v>
      </c>
      <c r="J182" s="70">
        <f>Schlussrechnung!O181</f>
        <v>13990.263489415951</v>
      </c>
      <c r="K182" s="71">
        <f t="shared" si="7"/>
        <v>-5.7288744741781557</v>
      </c>
      <c r="L182" s="74">
        <v>0</v>
      </c>
      <c r="M182" s="74">
        <f>Schlussrechnung!R181</f>
        <v>0</v>
      </c>
      <c r="N182" s="74">
        <f t="shared" si="7"/>
        <v>0</v>
      </c>
      <c r="O182" s="69">
        <v>9587.1076361098694</v>
      </c>
      <c r="P182" s="69">
        <f>Schlussrechnung!W181</f>
        <v>9592.8365105840476</v>
      </c>
      <c r="Q182" s="69">
        <f t="shared" si="8"/>
        <v>5.7288744741781557</v>
      </c>
    </row>
    <row r="183" spans="1:17" x14ac:dyDescent="0.25">
      <c r="A183" s="57">
        <v>61760</v>
      </c>
      <c r="B183" s="58" t="s">
        <v>184</v>
      </c>
      <c r="C183" s="58" t="s">
        <v>160</v>
      </c>
      <c r="D183" s="59">
        <f>Finanzkraft!H182</f>
        <v>19580808.100000001</v>
      </c>
      <c r="E183" s="60">
        <f>'landesw Umlage § 4_IST'!E182</f>
        <v>9.265057646560897E-3</v>
      </c>
      <c r="F183" s="74">
        <v>0</v>
      </c>
      <c r="G183" s="74">
        <f>Schlussrechnung!L182</f>
        <v>0</v>
      </c>
      <c r="H183" s="74">
        <f t="shared" si="6"/>
        <v>0</v>
      </c>
      <c r="I183" s="71">
        <v>563349.43805837026</v>
      </c>
      <c r="J183" s="70">
        <f>Schlussrechnung!O182</f>
        <v>563302.81101351022</v>
      </c>
      <c r="K183" s="71">
        <f t="shared" si="7"/>
        <v>-46.627044860040769</v>
      </c>
      <c r="L183" s="74">
        <v>0</v>
      </c>
      <c r="M183" s="74">
        <f>Schlussrechnung!R182</f>
        <v>0</v>
      </c>
      <c r="N183" s="74">
        <f t="shared" si="7"/>
        <v>0</v>
      </c>
      <c r="O183" s="69">
        <v>39863.225191629506</v>
      </c>
      <c r="P183" s="69">
        <f>Schlussrechnung!W182</f>
        <v>39909.852236489634</v>
      </c>
      <c r="Q183" s="69">
        <f t="shared" si="8"/>
        <v>46.62704486012808</v>
      </c>
    </row>
    <row r="184" spans="1:17" x14ac:dyDescent="0.25">
      <c r="A184" s="57">
        <v>61761</v>
      </c>
      <c r="B184" s="58" t="s">
        <v>303</v>
      </c>
      <c r="C184" s="58" t="s">
        <v>160</v>
      </c>
      <c r="D184" s="59">
        <f>Finanzkraft!H183</f>
        <v>1796424.44</v>
      </c>
      <c r="E184" s="60">
        <f>'landesw Umlage § 4_IST'!E183</f>
        <v>8.5001476493152888E-4</v>
      </c>
      <c r="F184" s="74">
        <v>-3684.5624243520092</v>
      </c>
      <c r="G184" s="74">
        <f>Schlussrechnung!L183</f>
        <v>-3688.8401825795504</v>
      </c>
      <c r="H184" s="74">
        <f t="shared" si="6"/>
        <v>-4.2777582275411987</v>
      </c>
      <c r="I184" s="71">
        <v>0</v>
      </c>
      <c r="J184" s="70">
        <f>Schlussrechnung!O183</f>
        <v>0</v>
      </c>
      <c r="K184" s="71">
        <f t="shared" si="7"/>
        <v>0</v>
      </c>
      <c r="L184" s="74">
        <v>0</v>
      </c>
      <c r="M184" s="74">
        <f>Schlussrechnung!R183</f>
        <v>0</v>
      </c>
      <c r="N184" s="74">
        <f t="shared" si="7"/>
        <v>0</v>
      </c>
      <c r="O184" s="69">
        <v>0</v>
      </c>
      <c r="P184" s="69">
        <f>Schlussrechnung!W183</f>
        <v>0</v>
      </c>
      <c r="Q184" s="69">
        <f t="shared" si="8"/>
        <v>0</v>
      </c>
    </row>
    <row r="185" spans="1:17" x14ac:dyDescent="0.25">
      <c r="A185" s="57">
        <v>61762</v>
      </c>
      <c r="B185" s="58" t="s">
        <v>186</v>
      </c>
      <c r="C185" s="58" t="s">
        <v>160</v>
      </c>
      <c r="D185" s="59">
        <f>Finanzkraft!H184</f>
        <v>2645696.34</v>
      </c>
      <c r="E185" s="60">
        <f>'landesw Umlage § 4_IST'!E184</f>
        <v>1.2518650394921739E-3</v>
      </c>
      <c r="F185" s="74">
        <v>-5350.7876480309624</v>
      </c>
      <c r="G185" s="74">
        <f>Schlussrechnung!L184</f>
        <v>-5357.087745621493</v>
      </c>
      <c r="H185" s="74">
        <f t="shared" si="6"/>
        <v>-6.3000975905306404</v>
      </c>
      <c r="I185" s="71">
        <v>0</v>
      </c>
      <c r="J185" s="70">
        <f>Schlussrechnung!O184</f>
        <v>0</v>
      </c>
      <c r="K185" s="71">
        <f t="shared" si="7"/>
        <v>0</v>
      </c>
      <c r="L185" s="74">
        <v>0</v>
      </c>
      <c r="M185" s="74">
        <f>Schlussrechnung!R184</f>
        <v>0</v>
      </c>
      <c r="N185" s="74">
        <f t="shared" si="7"/>
        <v>0</v>
      </c>
      <c r="O185" s="69">
        <v>0</v>
      </c>
      <c r="P185" s="69">
        <f>Schlussrechnung!W184</f>
        <v>0</v>
      </c>
      <c r="Q185" s="69">
        <f t="shared" si="8"/>
        <v>0</v>
      </c>
    </row>
    <row r="186" spans="1:17" x14ac:dyDescent="0.25">
      <c r="A186" s="57">
        <v>61763</v>
      </c>
      <c r="B186" s="58" t="s">
        <v>187</v>
      </c>
      <c r="C186" s="58" t="s">
        <v>160</v>
      </c>
      <c r="D186" s="59">
        <f>Finanzkraft!H185</f>
        <v>5840084.8399999999</v>
      </c>
      <c r="E186" s="60">
        <f>'landesw Umlage § 4_IST'!E185</f>
        <v>2.7633549354587859E-3</v>
      </c>
      <c r="F186" s="74">
        <v>0</v>
      </c>
      <c r="G186" s="74">
        <f>Schlussrechnung!L185</f>
        <v>0</v>
      </c>
      <c r="H186" s="74">
        <f t="shared" si="6"/>
        <v>0</v>
      </c>
      <c r="I186" s="71">
        <v>31492.296185250976</v>
      </c>
      <c r="J186" s="70">
        <f>Schlussrechnung!O185</f>
        <v>31478.389409982541</v>
      </c>
      <c r="K186" s="71">
        <f t="shared" si="7"/>
        <v>-13.906775268435013</v>
      </c>
      <c r="L186" s="74">
        <v>0</v>
      </c>
      <c r="M186" s="74">
        <f>Schlussrechnung!R185</f>
        <v>0</v>
      </c>
      <c r="N186" s="74">
        <f t="shared" si="7"/>
        <v>0</v>
      </c>
      <c r="O186" s="69">
        <v>11910.862454749031</v>
      </c>
      <c r="P186" s="69">
        <f>Schlussrechnung!W185</f>
        <v>11924.769230017491</v>
      </c>
      <c r="Q186" s="69">
        <f t="shared" si="8"/>
        <v>13.906775268460478</v>
      </c>
    </row>
    <row r="187" spans="1:17" x14ac:dyDescent="0.25">
      <c r="A187" s="57">
        <v>61764</v>
      </c>
      <c r="B187" s="58" t="s">
        <v>188</v>
      </c>
      <c r="C187" s="58" t="s">
        <v>160</v>
      </c>
      <c r="D187" s="59">
        <f>Finanzkraft!H186</f>
        <v>5524439.5499999998</v>
      </c>
      <c r="E187" s="60">
        <f>'landesw Umlage § 4_IST'!E186</f>
        <v>2.6140009459410889E-3</v>
      </c>
      <c r="F187" s="74">
        <v>0</v>
      </c>
      <c r="G187" s="74">
        <f>Schlussrechnung!L186</f>
        <v>0</v>
      </c>
      <c r="H187" s="74">
        <f t="shared" si="6"/>
        <v>0</v>
      </c>
      <c r="I187" s="71">
        <v>-58294.560524498505</v>
      </c>
      <c r="J187" s="70">
        <f>Schlussrechnung!O186</f>
        <v>-58294.560524498505</v>
      </c>
      <c r="K187" s="71">
        <f t="shared" si="7"/>
        <v>0</v>
      </c>
      <c r="L187" s="74">
        <v>-6472.9922779411227</v>
      </c>
      <c r="M187" s="74">
        <f>Schlussrechnung!R186</f>
        <v>-6486.1474189041164</v>
      </c>
      <c r="N187" s="74">
        <f t="shared" si="7"/>
        <v>-13.155140962993755</v>
      </c>
      <c r="O187" s="69">
        <v>11297.610042439626</v>
      </c>
      <c r="P187" s="69">
        <f>Schlussrechnung!W186</f>
        <v>11310.76518340262</v>
      </c>
      <c r="Q187" s="69">
        <f t="shared" si="8"/>
        <v>13.155140962993755</v>
      </c>
    </row>
    <row r="188" spans="1:17" x14ac:dyDescent="0.25">
      <c r="A188" s="57">
        <v>61765</v>
      </c>
      <c r="B188" s="58" t="s">
        <v>189</v>
      </c>
      <c r="C188" s="58" t="s">
        <v>160</v>
      </c>
      <c r="D188" s="59">
        <f>Finanzkraft!H187</f>
        <v>8784537.2799999993</v>
      </c>
      <c r="E188" s="60">
        <f>'landesw Umlage § 4_IST'!E187</f>
        <v>4.1565825006764281E-3</v>
      </c>
      <c r="F188" s="74">
        <v>17132.751788543766</v>
      </c>
      <c r="G188" s="74">
        <f>Schlussrechnung!L187</f>
        <v>17132.751788543766</v>
      </c>
      <c r="H188" s="74">
        <f t="shared" si="6"/>
        <v>0</v>
      </c>
      <c r="I188" s="71">
        <v>31305.190489115557</v>
      </c>
      <c r="J188" s="70">
        <f>Schlussrechnung!O187</f>
        <v>31284.272199546598</v>
      </c>
      <c r="K188" s="71">
        <f t="shared" si="7"/>
        <v>-20.918289568959153</v>
      </c>
      <c r="L188" s="74">
        <v>0</v>
      </c>
      <c r="M188" s="74">
        <f>Schlussrechnung!R187</f>
        <v>0</v>
      </c>
      <c r="N188" s="74">
        <f t="shared" si="7"/>
        <v>0</v>
      </c>
      <c r="O188" s="69">
        <v>35006.159510884449</v>
      </c>
      <c r="P188" s="69">
        <f>Schlussrechnung!W187</f>
        <v>35027.077800453408</v>
      </c>
      <c r="Q188" s="69">
        <f t="shared" si="8"/>
        <v>20.918289568959153</v>
      </c>
    </row>
    <row r="189" spans="1:17" x14ac:dyDescent="0.25">
      <c r="A189" s="57">
        <v>61766</v>
      </c>
      <c r="B189" s="58" t="s">
        <v>160</v>
      </c>
      <c r="C189" s="58" t="s">
        <v>160</v>
      </c>
      <c r="D189" s="59">
        <f>Finanzkraft!H188</f>
        <v>26594217.670000002</v>
      </c>
      <c r="E189" s="60">
        <f>'landesw Umlage § 4_IST'!E188</f>
        <v>1.2583595044667151E-2</v>
      </c>
      <c r="F189" s="74">
        <v>0</v>
      </c>
      <c r="G189" s="74">
        <f>Schlussrechnung!L188</f>
        <v>0</v>
      </c>
      <c r="H189" s="74">
        <f t="shared" si="6"/>
        <v>0</v>
      </c>
      <c r="I189" s="71">
        <v>199763.92035565898</v>
      </c>
      <c r="J189" s="70">
        <f>Schlussrechnung!O188</f>
        <v>199700.59254130197</v>
      </c>
      <c r="K189" s="71">
        <f t="shared" si="7"/>
        <v>-63.327814357005991</v>
      </c>
      <c r="L189" s="74">
        <v>0</v>
      </c>
      <c r="M189" s="74">
        <f>Schlussrechnung!R188</f>
        <v>0</v>
      </c>
      <c r="N189" s="74">
        <f t="shared" si="7"/>
        <v>0</v>
      </c>
      <c r="O189" s="69">
        <v>54544.161044341017</v>
      </c>
      <c r="P189" s="69">
        <f>Schlussrechnung!W188</f>
        <v>54607.488858698125</v>
      </c>
      <c r="Q189" s="69">
        <f t="shared" si="8"/>
        <v>63.327814357107854</v>
      </c>
    </row>
    <row r="190" spans="1:17" x14ac:dyDescent="0.25">
      <c r="A190" s="57">
        <v>62007</v>
      </c>
      <c r="B190" s="58" t="s">
        <v>190</v>
      </c>
      <c r="C190" s="58" t="s">
        <v>191</v>
      </c>
      <c r="D190" s="59">
        <f>Finanzkraft!H189</f>
        <v>11221411.43</v>
      </c>
      <c r="E190" s="60">
        <f>'landesw Umlage § 4_IST'!E189</f>
        <v>5.3096390733091015E-3</v>
      </c>
      <c r="F190" s="74">
        <v>21879.654833154746</v>
      </c>
      <c r="G190" s="74">
        <f>Schlussrechnung!L189</f>
        <v>21879.654833154746</v>
      </c>
      <c r="H190" s="74">
        <f t="shared" si="6"/>
        <v>0</v>
      </c>
      <c r="I190" s="71">
        <v>0</v>
      </c>
      <c r="J190" s="70">
        <f>Schlussrechnung!O189</f>
        <v>0</v>
      </c>
      <c r="K190" s="71">
        <f t="shared" si="7"/>
        <v>0</v>
      </c>
      <c r="L190" s="74">
        <v>-22774.781539590575</v>
      </c>
      <c r="M190" s="74">
        <f>Schlussrechnung!R189</f>
        <v>-22801.502666291188</v>
      </c>
      <c r="N190" s="74">
        <f t="shared" si="7"/>
        <v>-26.72112670061324</v>
      </c>
      <c r="O190" s="69">
        <v>44717.041539590573</v>
      </c>
      <c r="P190" s="69">
        <f>Schlussrechnung!W189</f>
        <v>44743.762666291186</v>
      </c>
      <c r="Q190" s="69">
        <f t="shared" si="8"/>
        <v>26.72112670061324</v>
      </c>
    </row>
    <row r="191" spans="1:17" x14ac:dyDescent="0.25">
      <c r="A191" s="57">
        <v>62008</v>
      </c>
      <c r="B191" s="58" t="s">
        <v>192</v>
      </c>
      <c r="C191" s="58" t="s">
        <v>191</v>
      </c>
      <c r="D191" s="59">
        <f>Finanzkraft!H190</f>
        <v>1679936.67</v>
      </c>
      <c r="E191" s="60">
        <f>'landesw Umlage § 4_IST'!E190</f>
        <v>7.9489620707337148E-4</v>
      </c>
      <c r="F191" s="74">
        <v>3247.9130313321834</v>
      </c>
      <c r="G191" s="74">
        <f>Schlussrechnung!L190</f>
        <v>3247.9130313321834</v>
      </c>
      <c r="H191" s="74">
        <f t="shared" si="6"/>
        <v>0</v>
      </c>
      <c r="I191" s="71">
        <v>2583.5847387958429</v>
      </c>
      <c r="J191" s="70">
        <f>Schlussrechnung!O190</f>
        <v>2579.5843685315413</v>
      </c>
      <c r="K191" s="71">
        <f t="shared" si="7"/>
        <v>-4.0003702643016368</v>
      </c>
      <c r="L191" s="74">
        <v>0</v>
      </c>
      <c r="M191" s="74">
        <f>Schlussrechnung!R190</f>
        <v>0</v>
      </c>
      <c r="N191" s="74">
        <f t="shared" si="7"/>
        <v>0</v>
      </c>
      <c r="O191" s="69">
        <v>6694.5052612041573</v>
      </c>
      <c r="P191" s="69">
        <f>Schlussrechnung!W190</f>
        <v>6698.5056314684589</v>
      </c>
      <c r="Q191" s="69">
        <f t="shared" si="8"/>
        <v>4.0003702643016368</v>
      </c>
    </row>
    <row r="192" spans="1:17" x14ac:dyDescent="0.25">
      <c r="A192" s="57">
        <v>62010</v>
      </c>
      <c r="B192" s="58" t="s">
        <v>193</v>
      </c>
      <c r="C192" s="58" t="s">
        <v>191</v>
      </c>
      <c r="D192" s="59">
        <f>Finanzkraft!H191</f>
        <v>640406.30000000005</v>
      </c>
      <c r="E192" s="60">
        <f>'landesw Umlage § 4_IST'!E191</f>
        <v>3.0302126737663971E-4</v>
      </c>
      <c r="F192" s="74">
        <v>-1318.7054120812552</v>
      </c>
      <c r="G192" s="74">
        <f>Schlussrechnung!L191</f>
        <v>-1320.2303876147623</v>
      </c>
      <c r="H192" s="74">
        <f t="shared" si="6"/>
        <v>-1.5249755335071313</v>
      </c>
      <c r="I192" s="71">
        <v>0</v>
      </c>
      <c r="J192" s="70">
        <f>Schlussrechnung!O191</f>
        <v>0</v>
      </c>
      <c r="K192" s="71">
        <f t="shared" si="7"/>
        <v>0</v>
      </c>
      <c r="L192" s="74">
        <v>0</v>
      </c>
      <c r="M192" s="74">
        <f>Schlussrechnung!R191</f>
        <v>0</v>
      </c>
      <c r="N192" s="74">
        <f t="shared" si="7"/>
        <v>0</v>
      </c>
      <c r="O192" s="69">
        <v>0</v>
      </c>
      <c r="P192" s="69">
        <f>Schlussrechnung!W191</f>
        <v>0</v>
      </c>
      <c r="Q192" s="69">
        <f t="shared" si="8"/>
        <v>0</v>
      </c>
    </row>
    <row r="193" spans="1:17" x14ac:dyDescent="0.25">
      <c r="A193" s="57">
        <v>62014</v>
      </c>
      <c r="B193" s="58" t="s">
        <v>194</v>
      </c>
      <c r="C193" s="58" t="s">
        <v>191</v>
      </c>
      <c r="D193" s="59">
        <f>Finanzkraft!H192</f>
        <v>2681440.96</v>
      </c>
      <c r="E193" s="60">
        <f>'landesw Umlage § 4_IST'!E192</f>
        <v>1.2687783335280014E-3</v>
      </c>
      <c r="F193" s="74">
        <v>5289.5000576847997</v>
      </c>
      <c r="G193" s="74">
        <f>Schlussrechnung!L192</f>
        <v>5289.5000576847997</v>
      </c>
      <c r="H193" s="74">
        <f t="shared" si="6"/>
        <v>0</v>
      </c>
      <c r="I193" s="71">
        <v>24671.125401526995</v>
      </c>
      <c r="J193" s="70">
        <f>Schlussrechnung!O192</f>
        <v>24664.740186611802</v>
      </c>
      <c r="K193" s="71">
        <f t="shared" si="7"/>
        <v>-6.3852149151935009</v>
      </c>
      <c r="L193" s="74">
        <v>0</v>
      </c>
      <c r="M193" s="74">
        <f>Schlussrechnung!R192</f>
        <v>0</v>
      </c>
      <c r="N193" s="74">
        <f t="shared" si="7"/>
        <v>0</v>
      </c>
      <c r="O193" s="69">
        <v>10685.474598473003</v>
      </c>
      <c r="P193" s="69">
        <f>Schlussrechnung!W192</f>
        <v>10691.859813388199</v>
      </c>
      <c r="Q193" s="69">
        <f t="shared" si="8"/>
        <v>6.3852149151953199</v>
      </c>
    </row>
    <row r="194" spans="1:17" x14ac:dyDescent="0.25">
      <c r="A194" s="57">
        <v>62021</v>
      </c>
      <c r="B194" s="58" t="s">
        <v>195</v>
      </c>
      <c r="C194" s="58" t="s">
        <v>191</v>
      </c>
      <c r="D194" s="59">
        <f>Finanzkraft!H193</f>
        <v>533188.99</v>
      </c>
      <c r="E194" s="60">
        <f>'landesw Umlage § 4_IST'!E193</f>
        <v>2.522892162383013E-4</v>
      </c>
      <c r="F194" s="74">
        <v>-1075.7871968660459</v>
      </c>
      <c r="G194" s="74">
        <f>Schlussrechnung!L193</f>
        <v>-1077.0568598354537</v>
      </c>
      <c r="H194" s="74">
        <f t="shared" si="6"/>
        <v>-1.2696629694078183</v>
      </c>
      <c r="I194" s="71">
        <v>0</v>
      </c>
      <c r="J194" s="70">
        <f>Schlussrechnung!O193</f>
        <v>0</v>
      </c>
      <c r="K194" s="71">
        <f t="shared" si="7"/>
        <v>0</v>
      </c>
      <c r="L194" s="74">
        <v>0</v>
      </c>
      <c r="M194" s="74">
        <f>Schlussrechnung!R193</f>
        <v>0</v>
      </c>
      <c r="N194" s="74">
        <f t="shared" si="7"/>
        <v>0</v>
      </c>
      <c r="O194" s="69">
        <v>0</v>
      </c>
      <c r="P194" s="69">
        <f>Schlussrechnung!W193</f>
        <v>0</v>
      </c>
      <c r="Q194" s="69">
        <f t="shared" si="8"/>
        <v>0</v>
      </c>
    </row>
    <row r="195" spans="1:17" x14ac:dyDescent="0.25">
      <c r="A195" s="57">
        <v>62026</v>
      </c>
      <c r="B195" s="58" t="s">
        <v>196</v>
      </c>
      <c r="C195" s="58" t="s">
        <v>191</v>
      </c>
      <c r="D195" s="59">
        <f>Finanzkraft!H194</f>
        <v>1108415.54</v>
      </c>
      <c r="E195" s="60">
        <f>'landesw Umlage § 4_IST'!E194</f>
        <v>5.2446935907838894E-4</v>
      </c>
      <c r="F195" s="74">
        <v>-4417.0079721698366</v>
      </c>
      <c r="G195" s="74">
        <f>Schlussrechnung!L194</f>
        <v>-4419.6474005756145</v>
      </c>
      <c r="H195" s="74">
        <f t="shared" si="6"/>
        <v>-2.639428405777835</v>
      </c>
      <c r="I195" s="71">
        <v>-34338.023453213937</v>
      </c>
      <c r="J195" s="70">
        <f>Schlussrechnung!O194</f>
        <v>-34338.023453213937</v>
      </c>
      <c r="K195" s="71">
        <f t="shared" si="7"/>
        <v>0</v>
      </c>
      <c r="L195" s="74">
        <v>0</v>
      </c>
      <c r="M195" s="74">
        <f>Schlussrechnung!R194</f>
        <v>0</v>
      </c>
      <c r="N195" s="74">
        <f t="shared" si="7"/>
        <v>0</v>
      </c>
      <c r="O195" s="69">
        <v>-2173.5397067860654</v>
      </c>
      <c r="P195" s="69">
        <f>Schlussrechnung!W194</f>
        <v>-2173.5397067860654</v>
      </c>
      <c r="Q195" s="69">
        <f t="shared" si="8"/>
        <v>0</v>
      </c>
    </row>
    <row r="196" spans="1:17" x14ac:dyDescent="0.25">
      <c r="A196" s="57">
        <v>62032</v>
      </c>
      <c r="B196" s="58" t="s">
        <v>197</v>
      </c>
      <c r="C196" s="58" t="s">
        <v>191</v>
      </c>
      <c r="D196" s="59">
        <f>Finanzkraft!H195</f>
        <v>1477689.92</v>
      </c>
      <c r="E196" s="60">
        <f>'landesw Umlage § 4_IST'!E195</f>
        <v>6.99199043401174E-4</v>
      </c>
      <c r="F196" s="74">
        <v>2891.337620324935</v>
      </c>
      <c r="G196" s="74">
        <f>Schlussrechnung!L195</f>
        <v>2891.337620324935</v>
      </c>
      <c r="H196" s="74">
        <f t="shared" si="6"/>
        <v>0</v>
      </c>
      <c r="I196" s="71">
        <v>2900.0729367933545</v>
      </c>
      <c r="J196" s="70">
        <f>Schlussrechnung!O195</f>
        <v>2896.5541691389608</v>
      </c>
      <c r="K196" s="71">
        <f t="shared" si="7"/>
        <v>-3.5187676543937414</v>
      </c>
      <c r="L196" s="74">
        <v>0</v>
      </c>
      <c r="M196" s="74">
        <f>Schlussrechnung!R195</f>
        <v>0</v>
      </c>
      <c r="N196" s="74">
        <f t="shared" si="7"/>
        <v>0</v>
      </c>
      <c r="O196" s="69">
        <v>5888.5570632066447</v>
      </c>
      <c r="P196" s="69">
        <f>Schlussrechnung!W195</f>
        <v>5892.0758308610384</v>
      </c>
      <c r="Q196" s="69">
        <f t="shared" si="8"/>
        <v>3.5187676543937414</v>
      </c>
    </row>
    <row r="197" spans="1:17" x14ac:dyDescent="0.25">
      <c r="A197" s="57">
        <v>62034</v>
      </c>
      <c r="B197" s="58" t="s">
        <v>198</v>
      </c>
      <c r="C197" s="58" t="s">
        <v>191</v>
      </c>
      <c r="D197" s="59">
        <f>Finanzkraft!H196</f>
        <v>1579616.33</v>
      </c>
      <c r="E197" s="60">
        <f>'landesw Umlage § 4_IST'!E196</f>
        <v>7.4742759758209172E-4</v>
      </c>
      <c r="F197" s="74">
        <v>3065.9674989765745</v>
      </c>
      <c r="G197" s="74">
        <f>Schlussrechnung!L196</f>
        <v>3065.9674989765745</v>
      </c>
      <c r="H197" s="74">
        <f t="shared" ref="H197:H260" si="9">G197-F197</f>
        <v>0</v>
      </c>
      <c r="I197" s="71">
        <v>28032.248763572501</v>
      </c>
      <c r="J197" s="70">
        <f>Schlussrechnung!O196</f>
        <v>28028.487282375987</v>
      </c>
      <c r="K197" s="71">
        <f t="shared" ref="K197:N260" si="10">J197-I197</f>
        <v>-3.7614811965140689</v>
      </c>
      <c r="L197" s="74">
        <v>0</v>
      </c>
      <c r="M197" s="74">
        <f>Schlussrechnung!R196</f>
        <v>0</v>
      </c>
      <c r="N197" s="74">
        <f t="shared" si="10"/>
        <v>0</v>
      </c>
      <c r="O197" s="69">
        <v>6294.7312364275031</v>
      </c>
      <c r="P197" s="69">
        <f>Schlussrechnung!W196</f>
        <v>6298.4927176240171</v>
      </c>
      <c r="Q197" s="69">
        <f t="shared" ref="Q197:Q260" si="11">P197-O197</f>
        <v>3.7614811965140689</v>
      </c>
    </row>
    <row r="198" spans="1:17" x14ac:dyDescent="0.25">
      <c r="A198" s="57">
        <v>62036</v>
      </c>
      <c r="B198" s="58" t="s">
        <v>199</v>
      </c>
      <c r="C198" s="58" t="s">
        <v>191</v>
      </c>
      <c r="D198" s="59">
        <f>Finanzkraft!H197</f>
        <v>1748653.34</v>
      </c>
      <c r="E198" s="60">
        <f>'landesw Umlage § 4_IST'!E197</f>
        <v>8.2741089725256293E-4</v>
      </c>
      <c r="F198" s="74">
        <v>-3572.9609678020197</v>
      </c>
      <c r="G198" s="74">
        <f>Schlussrechnung!L197</f>
        <v>-3577.1249704985676</v>
      </c>
      <c r="H198" s="74">
        <f t="shared" si="9"/>
        <v>-4.1640026965478683</v>
      </c>
      <c r="I198" s="71">
        <v>0</v>
      </c>
      <c r="J198" s="70">
        <f>Schlussrechnung!O197</f>
        <v>0</v>
      </c>
      <c r="K198" s="71">
        <f t="shared" si="10"/>
        <v>0</v>
      </c>
      <c r="L198" s="74">
        <v>0</v>
      </c>
      <c r="M198" s="74">
        <f>Schlussrechnung!R197</f>
        <v>0</v>
      </c>
      <c r="N198" s="74">
        <f t="shared" si="10"/>
        <v>0</v>
      </c>
      <c r="O198" s="69">
        <v>0</v>
      </c>
      <c r="P198" s="69">
        <f>Schlussrechnung!W197</f>
        <v>0</v>
      </c>
      <c r="Q198" s="69">
        <f t="shared" si="11"/>
        <v>0</v>
      </c>
    </row>
    <row r="199" spans="1:17" x14ac:dyDescent="0.25">
      <c r="A199" s="57">
        <v>62038</v>
      </c>
      <c r="B199" s="58" t="s">
        <v>200</v>
      </c>
      <c r="C199" s="58" t="s">
        <v>191</v>
      </c>
      <c r="D199" s="59">
        <f>Finanzkraft!H198</f>
        <v>12538303.310000001</v>
      </c>
      <c r="E199" s="60">
        <f>'landesw Umlage § 4_IST'!E198</f>
        <v>5.9327532532845416E-3</v>
      </c>
      <c r="F199" s="74">
        <v>24472.431814961059</v>
      </c>
      <c r="G199" s="74">
        <f>Schlussrechnung!L198</f>
        <v>24472.431814961059</v>
      </c>
      <c r="H199" s="74">
        <f t="shared" si="9"/>
        <v>0</v>
      </c>
      <c r="I199" s="71">
        <v>0</v>
      </c>
      <c r="J199" s="70">
        <f>Schlussrechnung!O198</f>
        <v>0</v>
      </c>
      <c r="K199" s="71">
        <f t="shared" si="10"/>
        <v>0</v>
      </c>
      <c r="L199" s="74">
        <v>-19306.752468794912</v>
      </c>
      <c r="M199" s="74">
        <f>Schlussrechnung!R198</f>
        <v>-19336.609460800522</v>
      </c>
      <c r="N199" s="74">
        <f t="shared" si="10"/>
        <v>-29.856992005610664</v>
      </c>
      <c r="O199" s="69">
        <v>49964.822468794911</v>
      </c>
      <c r="P199" s="69">
        <f>Schlussrechnung!W198</f>
        <v>49994.679460800522</v>
      </c>
      <c r="Q199" s="69">
        <f t="shared" si="11"/>
        <v>29.856992005610664</v>
      </c>
    </row>
    <row r="200" spans="1:17" x14ac:dyDescent="0.25">
      <c r="A200" s="57">
        <v>62039</v>
      </c>
      <c r="B200" s="58" t="s">
        <v>201</v>
      </c>
      <c r="C200" s="58" t="s">
        <v>191</v>
      </c>
      <c r="D200" s="59">
        <f>Finanzkraft!H199</f>
        <v>2352338.0299999998</v>
      </c>
      <c r="E200" s="60">
        <f>'landesw Umlage § 4_IST'!E199</f>
        <v>1.11305658790188E-3</v>
      </c>
      <c r="F200" s="74">
        <v>4533.7621815607245</v>
      </c>
      <c r="G200" s="74">
        <f>Schlussrechnung!L199</f>
        <v>4533.7621815607245</v>
      </c>
      <c r="H200" s="74">
        <f t="shared" si="9"/>
        <v>0</v>
      </c>
      <c r="I200" s="71">
        <v>4718.4222774555419</v>
      </c>
      <c r="J200" s="70">
        <f>Schlussrechnung!O199</f>
        <v>4712.8207430198418</v>
      </c>
      <c r="K200" s="71">
        <f t="shared" si="10"/>
        <v>-5.6015344357001595</v>
      </c>
      <c r="L200" s="74">
        <v>0</v>
      </c>
      <c r="M200" s="74">
        <f>Schlussrechnung!R199</f>
        <v>0</v>
      </c>
      <c r="N200" s="74">
        <f t="shared" si="10"/>
        <v>0</v>
      </c>
      <c r="O200" s="69">
        <v>9374.0077225444584</v>
      </c>
      <c r="P200" s="69">
        <f>Schlussrechnung!W199</f>
        <v>9379.6092569801585</v>
      </c>
      <c r="Q200" s="69">
        <f t="shared" si="11"/>
        <v>5.6015344357001595</v>
      </c>
    </row>
    <row r="201" spans="1:17" x14ac:dyDescent="0.25">
      <c r="A201" s="57">
        <v>62040</v>
      </c>
      <c r="B201" s="58" t="s">
        <v>202</v>
      </c>
      <c r="C201" s="58" t="s">
        <v>191</v>
      </c>
      <c r="D201" s="59">
        <f>Finanzkraft!H200</f>
        <v>16081449.880000001</v>
      </c>
      <c r="E201" s="60">
        <f>'landesw Umlage § 4_IST'!E200</f>
        <v>7.6092651241743093E-3</v>
      </c>
      <c r="F201" s="74">
        <v>0</v>
      </c>
      <c r="G201" s="74">
        <f>Schlussrechnung!L200</f>
        <v>0</v>
      </c>
      <c r="H201" s="74">
        <f t="shared" si="9"/>
        <v>0</v>
      </c>
      <c r="I201" s="71">
        <v>134706.97860907321</v>
      </c>
      <c r="J201" s="70">
        <f>Schlussrechnung!O200</f>
        <v>134668.68445486156</v>
      </c>
      <c r="K201" s="71">
        <f t="shared" si="10"/>
        <v>-38.294154211645946</v>
      </c>
      <c r="L201" s="74">
        <v>0</v>
      </c>
      <c r="M201" s="74">
        <f>Schlussrechnung!R200</f>
        <v>0</v>
      </c>
      <c r="N201" s="74">
        <f t="shared" si="10"/>
        <v>0</v>
      </c>
      <c r="O201" s="69">
        <v>33041.239980926825</v>
      </c>
      <c r="P201" s="69">
        <f>Schlussrechnung!W200</f>
        <v>33079.5341351385</v>
      </c>
      <c r="Q201" s="69">
        <f t="shared" si="11"/>
        <v>38.29415421167505</v>
      </c>
    </row>
    <row r="202" spans="1:17" x14ac:dyDescent="0.25">
      <c r="A202" s="57">
        <v>62041</v>
      </c>
      <c r="B202" s="58" t="s">
        <v>203</v>
      </c>
      <c r="C202" s="58" t="s">
        <v>191</v>
      </c>
      <c r="D202" s="59">
        <f>Finanzkraft!H201</f>
        <v>19799315.100000001</v>
      </c>
      <c r="E202" s="60">
        <f>'landesw Umlage § 4_IST'!E201</f>
        <v>9.3684486782710276E-3</v>
      </c>
      <c r="F202" s="74">
        <v>38282.530533794998</v>
      </c>
      <c r="G202" s="74">
        <f>Schlussrechnung!L201</f>
        <v>38282.530533794998</v>
      </c>
      <c r="H202" s="74">
        <f t="shared" si="9"/>
        <v>0</v>
      </c>
      <c r="I202" s="71">
        <v>225913.16867398395</v>
      </c>
      <c r="J202" s="70">
        <f>Schlussrechnung!O201</f>
        <v>225866.02130658965</v>
      </c>
      <c r="K202" s="71">
        <f t="shared" si="10"/>
        <v>-47.147367394296452</v>
      </c>
      <c r="L202" s="74">
        <v>0</v>
      </c>
      <c r="M202" s="74">
        <f>Schlussrechnung!R201</f>
        <v>0</v>
      </c>
      <c r="N202" s="74">
        <f t="shared" si="10"/>
        <v>0</v>
      </c>
      <c r="O202" s="69">
        <v>78899.771326016067</v>
      </c>
      <c r="P202" s="69">
        <f>Schlussrechnung!W201</f>
        <v>78946.918693410335</v>
      </c>
      <c r="Q202" s="69">
        <f t="shared" si="11"/>
        <v>47.147367394267349</v>
      </c>
    </row>
    <row r="203" spans="1:17" x14ac:dyDescent="0.25">
      <c r="A203" s="57">
        <v>62042</v>
      </c>
      <c r="B203" s="58" t="s">
        <v>204</v>
      </c>
      <c r="C203" s="58" t="s">
        <v>191</v>
      </c>
      <c r="D203" s="59">
        <f>Finanzkraft!H202</f>
        <v>5490575.96</v>
      </c>
      <c r="E203" s="60">
        <f>'landesw Umlage § 4_IST'!E202</f>
        <v>2.5979776995118725E-3</v>
      </c>
      <c r="F203" s="74">
        <v>10633.367219309443</v>
      </c>
      <c r="G203" s="74">
        <f>Schlussrechnung!L202</f>
        <v>10633.367219309443</v>
      </c>
      <c r="H203" s="74">
        <f t="shared" si="9"/>
        <v>0</v>
      </c>
      <c r="I203" s="71">
        <v>0</v>
      </c>
      <c r="J203" s="70">
        <f>Schlussrechnung!O202</f>
        <v>0</v>
      </c>
      <c r="K203" s="71">
        <f t="shared" si="10"/>
        <v>0</v>
      </c>
      <c r="L203" s="74">
        <v>-17227.476725845845</v>
      </c>
      <c r="M203" s="74">
        <f>Schlussrechnung!R202</f>
        <v>-17240.55122871045</v>
      </c>
      <c r="N203" s="74">
        <f t="shared" si="10"/>
        <v>-13.074502864605165</v>
      </c>
      <c r="O203" s="69">
        <v>21879.806725845843</v>
      </c>
      <c r="P203" s="69">
        <f>Schlussrechnung!W202</f>
        <v>21892.881228710452</v>
      </c>
      <c r="Q203" s="69">
        <f t="shared" si="11"/>
        <v>13.074502864608803</v>
      </c>
    </row>
    <row r="204" spans="1:17" x14ac:dyDescent="0.25">
      <c r="A204" s="57">
        <v>62043</v>
      </c>
      <c r="B204" s="58" t="s">
        <v>205</v>
      </c>
      <c r="C204" s="58" t="s">
        <v>191</v>
      </c>
      <c r="D204" s="59">
        <f>Finanzkraft!H203</f>
        <v>4517860.93</v>
      </c>
      <c r="E204" s="60">
        <f>'landesw Umlage § 4_IST'!E203</f>
        <v>2.137717797029798E-3</v>
      </c>
      <c r="F204" s="74">
        <v>8715.506207649114</v>
      </c>
      <c r="G204" s="74">
        <f>Schlussrechnung!L203</f>
        <v>8715.506207649114</v>
      </c>
      <c r="H204" s="74">
        <f t="shared" si="9"/>
        <v>0</v>
      </c>
      <c r="I204" s="71">
        <v>50938.318136400878</v>
      </c>
      <c r="J204" s="70">
        <f>Schlussrechnung!O203</f>
        <v>50927.559923400731</v>
      </c>
      <c r="K204" s="71">
        <f t="shared" si="10"/>
        <v>-10.758213000146498</v>
      </c>
      <c r="L204" s="74">
        <v>0</v>
      </c>
      <c r="M204" s="74">
        <f>Schlussrechnung!R203</f>
        <v>0</v>
      </c>
      <c r="N204" s="74">
        <f t="shared" si="10"/>
        <v>0</v>
      </c>
      <c r="O204" s="69">
        <v>18003.561863599123</v>
      </c>
      <c r="P204" s="69">
        <f>Schlussrechnung!W203</f>
        <v>18014.320076599273</v>
      </c>
      <c r="Q204" s="69">
        <f t="shared" si="11"/>
        <v>10.758213000150135</v>
      </c>
    </row>
    <row r="205" spans="1:17" x14ac:dyDescent="0.25">
      <c r="A205" s="57">
        <v>62044</v>
      </c>
      <c r="B205" s="58" t="s">
        <v>206</v>
      </c>
      <c r="C205" s="58" t="s">
        <v>191</v>
      </c>
      <c r="D205" s="59">
        <f>Finanzkraft!H204</f>
        <v>3514478.28</v>
      </c>
      <c r="E205" s="60">
        <f>'landesw Umlage § 4_IST'!E204</f>
        <v>1.6629468863333678E-3</v>
      </c>
      <c r="F205" s="74">
        <v>6834.1488033872647</v>
      </c>
      <c r="G205" s="74">
        <f>Schlussrechnung!L204</f>
        <v>6834.1488033872647</v>
      </c>
      <c r="H205" s="74">
        <f t="shared" si="9"/>
        <v>0</v>
      </c>
      <c r="I205" s="71">
        <v>0</v>
      </c>
      <c r="J205" s="70">
        <f>Schlussrechnung!O204</f>
        <v>0</v>
      </c>
      <c r="K205" s="71">
        <f t="shared" si="10"/>
        <v>0</v>
      </c>
      <c r="L205" s="74">
        <v>-4780.0573091033475</v>
      </c>
      <c r="M205" s="74">
        <f>Schlussrechnung!R204</f>
        <v>-4788.4262045842988</v>
      </c>
      <c r="N205" s="74">
        <f t="shared" si="10"/>
        <v>-8.3688954809513234</v>
      </c>
      <c r="O205" s="69">
        <v>14005.107309103347</v>
      </c>
      <c r="P205" s="69">
        <f>Schlussrechnung!W204</f>
        <v>14013.476204584298</v>
      </c>
      <c r="Q205" s="69">
        <f t="shared" si="11"/>
        <v>8.3688954809513234</v>
      </c>
    </row>
    <row r="206" spans="1:17" x14ac:dyDescent="0.25">
      <c r="A206" s="57">
        <v>62045</v>
      </c>
      <c r="B206" s="58" t="s">
        <v>207</v>
      </c>
      <c r="C206" s="58" t="s">
        <v>191</v>
      </c>
      <c r="D206" s="59">
        <f>Finanzkraft!H205</f>
        <v>2487286.92</v>
      </c>
      <c r="E206" s="60">
        <f>'landesw Umlage § 4_IST'!E205</f>
        <v>1.1769104002064604E-3</v>
      </c>
      <c r="F206" s="74">
        <v>-5094.1765110248016</v>
      </c>
      <c r="G206" s="74">
        <f>Schlussrechnung!L205</f>
        <v>-5100.0993941972702</v>
      </c>
      <c r="H206" s="74">
        <f t="shared" si="9"/>
        <v>-5.9228831724685733</v>
      </c>
      <c r="I206" s="71">
        <v>0</v>
      </c>
      <c r="J206" s="70">
        <f>Schlussrechnung!O205</f>
        <v>0</v>
      </c>
      <c r="K206" s="71">
        <f t="shared" si="10"/>
        <v>0</v>
      </c>
      <c r="L206" s="74">
        <v>0</v>
      </c>
      <c r="M206" s="74">
        <f>Schlussrechnung!R205</f>
        <v>0</v>
      </c>
      <c r="N206" s="74">
        <f t="shared" si="10"/>
        <v>0</v>
      </c>
      <c r="O206" s="69">
        <v>0</v>
      </c>
      <c r="P206" s="69">
        <f>Schlussrechnung!W205</f>
        <v>0</v>
      </c>
      <c r="Q206" s="69">
        <f t="shared" si="11"/>
        <v>0</v>
      </c>
    </row>
    <row r="207" spans="1:17" x14ac:dyDescent="0.25">
      <c r="A207" s="57">
        <v>62046</v>
      </c>
      <c r="B207" s="58" t="s">
        <v>208</v>
      </c>
      <c r="C207" s="58" t="s">
        <v>191</v>
      </c>
      <c r="D207" s="59">
        <f>Finanzkraft!H206</f>
        <v>3437800.88</v>
      </c>
      <c r="E207" s="60">
        <f>'landesw Umlage § 4_IST'!E206</f>
        <v>1.6266654148251306E-3</v>
      </c>
      <c r="F207" s="74">
        <v>6660.2802678960552</v>
      </c>
      <c r="G207" s="74">
        <f>Schlussrechnung!L206</f>
        <v>6660.2802678960552</v>
      </c>
      <c r="H207" s="74">
        <f t="shared" si="9"/>
        <v>0</v>
      </c>
      <c r="I207" s="71">
        <v>0</v>
      </c>
      <c r="J207" s="70">
        <f>Schlussrechnung!O206</f>
        <v>0</v>
      </c>
      <c r="K207" s="71">
        <f t="shared" si="10"/>
        <v>0</v>
      </c>
      <c r="L207" s="74">
        <v>-7698.3798039412868</v>
      </c>
      <c r="M207" s="74">
        <f>Schlussrechnung!R206</f>
        <v>-7706.5661104018418</v>
      </c>
      <c r="N207" s="74">
        <f t="shared" si="10"/>
        <v>-8.186306460554988</v>
      </c>
      <c r="O207" s="69">
        <v>13699.549803941287</v>
      </c>
      <c r="P207" s="69">
        <f>Schlussrechnung!W206</f>
        <v>13707.736110401842</v>
      </c>
      <c r="Q207" s="69">
        <f t="shared" si="11"/>
        <v>8.186306460554988</v>
      </c>
    </row>
    <row r="208" spans="1:17" x14ac:dyDescent="0.25">
      <c r="A208" s="57">
        <v>62047</v>
      </c>
      <c r="B208" s="58" t="s">
        <v>209</v>
      </c>
      <c r="C208" s="58" t="s">
        <v>191</v>
      </c>
      <c r="D208" s="59">
        <f>Finanzkraft!H207</f>
        <v>8795642.3399999999</v>
      </c>
      <c r="E208" s="60">
        <f>'landesw Umlage § 4_IST'!E207</f>
        <v>4.1618370857039238E-3</v>
      </c>
      <c r="F208" s="74">
        <v>0</v>
      </c>
      <c r="G208" s="74">
        <f>Schlussrechnung!L207</f>
        <v>0</v>
      </c>
      <c r="H208" s="74">
        <f t="shared" si="9"/>
        <v>0</v>
      </c>
      <c r="I208" s="71">
        <v>0</v>
      </c>
      <c r="J208" s="70">
        <f>Schlussrechnung!O207</f>
        <v>0</v>
      </c>
      <c r="K208" s="71">
        <f t="shared" si="10"/>
        <v>0</v>
      </c>
      <c r="L208" s="74">
        <v>-11287.895245644449</v>
      </c>
      <c r="M208" s="74">
        <f>Schlussrechnung!R207</f>
        <v>-11308.8399792768</v>
      </c>
      <c r="N208" s="74">
        <f t="shared" si="10"/>
        <v>-20.944733632350108</v>
      </c>
      <c r="O208" s="69">
        <v>17972.156445644447</v>
      </c>
      <c r="P208" s="69">
        <f>Schlussrechnung!W207</f>
        <v>17993.101179276797</v>
      </c>
      <c r="Q208" s="69">
        <f t="shared" si="11"/>
        <v>20.944733632350108</v>
      </c>
    </row>
    <row r="209" spans="1:17" x14ac:dyDescent="0.25">
      <c r="A209" s="57">
        <v>62048</v>
      </c>
      <c r="B209" s="58" t="s">
        <v>210</v>
      </c>
      <c r="C209" s="58" t="s">
        <v>191</v>
      </c>
      <c r="D209" s="59">
        <f>Finanzkraft!H208</f>
        <v>6420264.8399999999</v>
      </c>
      <c r="E209" s="60">
        <f>'landesw Umlage § 4_IST'!E208</f>
        <v>3.0378789039247093E-3</v>
      </c>
      <c r="F209" s="74">
        <v>12467.772387701485</v>
      </c>
      <c r="G209" s="74">
        <f>Schlussrechnung!L208</f>
        <v>12467.772387701485</v>
      </c>
      <c r="H209" s="74">
        <f t="shared" si="9"/>
        <v>0</v>
      </c>
      <c r="I209" s="71">
        <v>27988.026534518904</v>
      </c>
      <c r="J209" s="70">
        <f>Schlussrechnung!O208</f>
        <v>27972.738198349136</v>
      </c>
      <c r="K209" s="71">
        <f t="shared" si="10"/>
        <v>-15.288336169767717</v>
      </c>
      <c r="L209" s="74">
        <v>0</v>
      </c>
      <c r="M209" s="74">
        <f>Schlussrechnung!R208</f>
        <v>0</v>
      </c>
      <c r="N209" s="74">
        <f t="shared" si="10"/>
        <v>0</v>
      </c>
      <c r="O209" s="69">
        <v>25584.593465481092</v>
      </c>
      <c r="P209" s="69">
        <f>Schlussrechnung!W208</f>
        <v>25599.881801650859</v>
      </c>
      <c r="Q209" s="69">
        <f t="shared" si="11"/>
        <v>15.288336169767717</v>
      </c>
    </row>
    <row r="210" spans="1:17" x14ac:dyDescent="0.25">
      <c r="A210" s="57">
        <v>62105</v>
      </c>
      <c r="B210" s="58" t="s">
        <v>211</v>
      </c>
      <c r="C210" s="58" t="s">
        <v>212</v>
      </c>
      <c r="D210" s="59">
        <f>Finanzkraft!H209</f>
        <v>2326644.83</v>
      </c>
      <c r="E210" s="60">
        <f>'landesw Umlage § 4_IST'!E209</f>
        <v>1.1008993276954121E-3</v>
      </c>
      <c r="F210" s="74">
        <v>4484.889804924931</v>
      </c>
      <c r="G210" s="74">
        <f>Schlussrechnung!L209</f>
        <v>4484.889804924931</v>
      </c>
      <c r="H210" s="74">
        <f t="shared" si="9"/>
        <v>0</v>
      </c>
      <c r="I210" s="71">
        <v>19958.949031461671</v>
      </c>
      <c r="J210" s="70">
        <f>Schlussrechnung!O209</f>
        <v>19953.408679280703</v>
      </c>
      <c r="K210" s="71">
        <f t="shared" si="10"/>
        <v>-5.5403521809676022</v>
      </c>
      <c r="L210" s="74">
        <v>0</v>
      </c>
      <c r="M210" s="74">
        <f>Schlussrechnung!R209</f>
        <v>0</v>
      </c>
      <c r="N210" s="74">
        <f t="shared" si="10"/>
        <v>0</v>
      </c>
      <c r="O210" s="69">
        <v>9271.6209685383274</v>
      </c>
      <c r="P210" s="69">
        <f>Schlussrechnung!W209</f>
        <v>9277.1613207192968</v>
      </c>
      <c r="Q210" s="69">
        <f t="shared" si="11"/>
        <v>5.5403521809694212</v>
      </c>
    </row>
    <row r="211" spans="1:17" x14ac:dyDescent="0.25">
      <c r="A211" s="57">
        <v>62115</v>
      </c>
      <c r="B211" s="58" t="s">
        <v>213</v>
      </c>
      <c r="C211" s="58" t="s">
        <v>212</v>
      </c>
      <c r="D211" s="59">
        <f>Finanzkraft!H210</f>
        <v>7314726.71</v>
      </c>
      <c r="E211" s="60">
        <f>'landesw Umlage § 4_IST'!E210</f>
        <v>3.4611117320019458E-3</v>
      </c>
      <c r="F211" s="74">
        <v>0</v>
      </c>
      <c r="G211" s="74">
        <f>Schlussrechnung!L210</f>
        <v>0</v>
      </c>
      <c r="H211" s="74">
        <f t="shared" si="9"/>
        <v>0</v>
      </c>
      <c r="I211" s="71">
        <v>206378.14753035275</v>
      </c>
      <c r="J211" s="70">
        <f>Schlussrechnung!O210</f>
        <v>206360.72924563719</v>
      </c>
      <c r="K211" s="71">
        <f t="shared" si="10"/>
        <v>-17.418284715560731</v>
      </c>
      <c r="L211" s="74">
        <v>0</v>
      </c>
      <c r="M211" s="74">
        <f>Schlussrechnung!R210</f>
        <v>0</v>
      </c>
      <c r="N211" s="74">
        <f t="shared" si="10"/>
        <v>0</v>
      </c>
      <c r="O211" s="69">
        <v>14888.148149647277</v>
      </c>
      <c r="P211" s="69">
        <f>Schlussrechnung!W210</f>
        <v>14905.566434362845</v>
      </c>
      <c r="Q211" s="69">
        <f t="shared" si="11"/>
        <v>17.418284715568007</v>
      </c>
    </row>
    <row r="212" spans="1:17" x14ac:dyDescent="0.25">
      <c r="A212" s="57">
        <v>62116</v>
      </c>
      <c r="B212" s="58" t="s">
        <v>214</v>
      </c>
      <c r="C212" s="58" t="s">
        <v>212</v>
      </c>
      <c r="D212" s="59">
        <f>Finanzkraft!H211</f>
        <v>5077870.9000000004</v>
      </c>
      <c r="E212" s="60">
        <f>'landesw Umlage § 4_IST'!E211</f>
        <v>2.4026979055217883E-3</v>
      </c>
      <c r="F212" s="74">
        <v>0</v>
      </c>
      <c r="G212" s="74">
        <f>Schlussrechnung!L211</f>
        <v>0</v>
      </c>
      <c r="H212" s="74">
        <f t="shared" si="9"/>
        <v>0</v>
      </c>
      <c r="I212" s="71">
        <v>82235.572563724636</v>
      </c>
      <c r="J212" s="70">
        <f>Schlussrechnung!O211</f>
        <v>82223.480819960081</v>
      </c>
      <c r="K212" s="71">
        <f t="shared" si="10"/>
        <v>-12.091743764554849</v>
      </c>
      <c r="L212" s="74">
        <v>0</v>
      </c>
      <c r="M212" s="74">
        <f>Schlussrechnung!R211</f>
        <v>0</v>
      </c>
      <c r="N212" s="74">
        <f t="shared" si="10"/>
        <v>0</v>
      </c>
      <c r="O212" s="69">
        <v>10393.590986275345</v>
      </c>
      <c r="P212" s="69">
        <f>Schlussrechnung!W211</f>
        <v>10405.682730039904</v>
      </c>
      <c r="Q212" s="69">
        <f t="shared" si="11"/>
        <v>12.091743764558487</v>
      </c>
    </row>
    <row r="213" spans="1:17" x14ac:dyDescent="0.25">
      <c r="A213" s="57">
        <v>62125</v>
      </c>
      <c r="B213" s="58" t="s">
        <v>215</v>
      </c>
      <c r="C213" s="58" t="s">
        <v>212</v>
      </c>
      <c r="D213" s="59">
        <f>Finanzkraft!H212</f>
        <v>2996884.7</v>
      </c>
      <c r="E213" s="60">
        <f>'landesw Umlage § 4_IST'!E212</f>
        <v>1.4180369555634612E-3</v>
      </c>
      <c r="F213" s="74">
        <v>0</v>
      </c>
      <c r="G213" s="74">
        <f>Schlussrechnung!L212</f>
        <v>0</v>
      </c>
      <c r="H213" s="74">
        <f t="shared" si="9"/>
        <v>0</v>
      </c>
      <c r="I213" s="71">
        <v>26628.466498719885</v>
      </c>
      <c r="J213" s="70">
        <f>Schlussrechnung!O212</f>
        <v>26621.330129442693</v>
      </c>
      <c r="K213" s="71">
        <f t="shared" si="10"/>
        <v>-7.1363692771919887</v>
      </c>
      <c r="L213" s="74">
        <v>0</v>
      </c>
      <c r="M213" s="74">
        <f>Schlussrechnung!R212</f>
        <v>0</v>
      </c>
      <c r="N213" s="74">
        <f t="shared" si="10"/>
        <v>0</v>
      </c>
      <c r="O213" s="69">
        <v>6004.985961280112</v>
      </c>
      <c r="P213" s="69">
        <f>Schlussrechnung!W212</f>
        <v>6012.1223305573076</v>
      </c>
      <c r="Q213" s="69">
        <f t="shared" si="11"/>
        <v>7.1363692771956266</v>
      </c>
    </row>
    <row r="214" spans="1:17" x14ac:dyDescent="0.25">
      <c r="A214" s="57">
        <v>62128</v>
      </c>
      <c r="B214" s="58" t="s">
        <v>216</v>
      </c>
      <c r="C214" s="58" t="s">
        <v>212</v>
      </c>
      <c r="D214" s="59">
        <f>Finanzkraft!H213</f>
        <v>4864464.8899999997</v>
      </c>
      <c r="E214" s="60">
        <f>'landesw Umlage § 4_IST'!E213</f>
        <v>2.3017205109896106E-3</v>
      </c>
      <c r="F214" s="74">
        <v>9425.5367840686122</v>
      </c>
      <c r="G214" s="74">
        <f>Schlussrechnung!L213</f>
        <v>9425.5367840686122</v>
      </c>
      <c r="H214" s="74">
        <f t="shared" si="9"/>
        <v>0</v>
      </c>
      <c r="I214" s="71">
        <v>0</v>
      </c>
      <c r="J214" s="70">
        <f>Schlussrechnung!O213</f>
        <v>0</v>
      </c>
      <c r="K214" s="71">
        <f t="shared" si="10"/>
        <v>0</v>
      </c>
      <c r="L214" s="74">
        <v>-2546.0579026939486</v>
      </c>
      <c r="M214" s="74">
        <f>Schlussrechnung!R213</f>
        <v>-2557.6414707207732</v>
      </c>
      <c r="N214" s="74">
        <f t="shared" si="10"/>
        <v>-11.583568026824651</v>
      </c>
      <c r="O214" s="69">
        <v>19384.769902693948</v>
      </c>
      <c r="P214" s="69">
        <f>Schlussrechnung!W213</f>
        <v>19396.353470720773</v>
      </c>
      <c r="Q214" s="69">
        <f t="shared" si="11"/>
        <v>11.583568026824651</v>
      </c>
    </row>
    <row r="215" spans="1:17" x14ac:dyDescent="0.25">
      <c r="A215" s="57">
        <v>62131</v>
      </c>
      <c r="B215" s="58" t="s">
        <v>217</v>
      </c>
      <c r="C215" s="58" t="s">
        <v>212</v>
      </c>
      <c r="D215" s="59">
        <f>Finanzkraft!H214</f>
        <v>3389175.88</v>
      </c>
      <c r="E215" s="60">
        <f>'landesw Umlage § 4_IST'!E214</f>
        <v>1.6036575069919487E-3</v>
      </c>
      <c r="F215" s="74">
        <v>-6944.6568274049678</v>
      </c>
      <c r="G215" s="74">
        <f>Schlussrechnung!L214</f>
        <v>-6952.7273449744443</v>
      </c>
      <c r="H215" s="74">
        <f t="shared" si="9"/>
        <v>-8.0705175694765785</v>
      </c>
      <c r="I215" s="71">
        <v>0</v>
      </c>
      <c r="J215" s="70">
        <f>Schlussrechnung!O214</f>
        <v>0</v>
      </c>
      <c r="K215" s="71">
        <f t="shared" si="10"/>
        <v>0</v>
      </c>
      <c r="L215" s="74">
        <v>0</v>
      </c>
      <c r="M215" s="74">
        <f>Schlussrechnung!R214</f>
        <v>0</v>
      </c>
      <c r="N215" s="74">
        <f t="shared" si="10"/>
        <v>0</v>
      </c>
      <c r="O215" s="69">
        <v>0</v>
      </c>
      <c r="P215" s="69">
        <f>Schlussrechnung!W214</f>
        <v>0</v>
      </c>
      <c r="Q215" s="69">
        <f t="shared" si="11"/>
        <v>0</v>
      </c>
    </row>
    <row r="216" spans="1:17" x14ac:dyDescent="0.25">
      <c r="A216" s="57">
        <v>62132</v>
      </c>
      <c r="B216" s="58" t="s">
        <v>218</v>
      </c>
      <c r="C216" s="58" t="s">
        <v>212</v>
      </c>
      <c r="D216" s="59">
        <f>Finanzkraft!H215</f>
        <v>2152678.67</v>
      </c>
      <c r="E216" s="60">
        <f>'landesw Umlage § 4_IST'!E215</f>
        <v>1.0185837004383922E-3</v>
      </c>
      <c r="F216" s="74">
        <v>4169.8709050175921</v>
      </c>
      <c r="G216" s="74">
        <f>Schlussrechnung!L215</f>
        <v>4169.8709050175921</v>
      </c>
      <c r="H216" s="74">
        <f t="shared" si="9"/>
        <v>0</v>
      </c>
      <c r="I216" s="71">
        <v>11946.649791558173</v>
      </c>
      <c r="J216" s="70">
        <f>Schlussrechnung!O215</f>
        <v>11941.523698477495</v>
      </c>
      <c r="K216" s="71">
        <f t="shared" si="10"/>
        <v>-5.1260930806784017</v>
      </c>
      <c r="L216" s="74">
        <v>0</v>
      </c>
      <c r="M216" s="74">
        <f>Schlussrechnung!R215</f>
        <v>0</v>
      </c>
      <c r="N216" s="74">
        <f t="shared" si="10"/>
        <v>0</v>
      </c>
      <c r="O216" s="69">
        <v>8578.3702084418273</v>
      </c>
      <c r="P216" s="69">
        <f>Schlussrechnung!W215</f>
        <v>8583.4963015225057</v>
      </c>
      <c r="Q216" s="69">
        <f t="shared" si="11"/>
        <v>5.1260930806784017</v>
      </c>
    </row>
    <row r="217" spans="1:17" x14ac:dyDescent="0.25">
      <c r="A217" s="57">
        <v>62135</v>
      </c>
      <c r="B217" s="58" t="s">
        <v>219</v>
      </c>
      <c r="C217" s="58" t="s">
        <v>212</v>
      </c>
      <c r="D217" s="59">
        <f>Finanzkraft!H216</f>
        <v>1985485.8</v>
      </c>
      <c r="E217" s="60">
        <f>'landesw Umlage § 4_IST'!E216</f>
        <v>9.3947299312065061E-4</v>
      </c>
      <c r="F217" s="74">
        <v>-4044.0451048278255</v>
      </c>
      <c r="G217" s="74">
        <f>Schlussrechnung!L216</f>
        <v>-4048.7730677899735</v>
      </c>
      <c r="H217" s="74">
        <f t="shared" si="9"/>
        <v>-4.7279629621480126</v>
      </c>
      <c r="I217" s="71">
        <v>0</v>
      </c>
      <c r="J217" s="70">
        <f>Schlussrechnung!O216</f>
        <v>0</v>
      </c>
      <c r="K217" s="71">
        <f t="shared" si="10"/>
        <v>0</v>
      </c>
      <c r="L217" s="74">
        <v>0</v>
      </c>
      <c r="M217" s="74">
        <f>Schlussrechnung!R216</f>
        <v>0</v>
      </c>
      <c r="N217" s="74">
        <f t="shared" si="10"/>
        <v>0</v>
      </c>
      <c r="O217" s="69">
        <v>0</v>
      </c>
      <c r="P217" s="69">
        <f>Schlussrechnung!W216</f>
        <v>0</v>
      </c>
      <c r="Q217" s="69">
        <f t="shared" si="11"/>
        <v>0</v>
      </c>
    </row>
    <row r="218" spans="1:17" x14ac:dyDescent="0.25">
      <c r="A218" s="57">
        <v>62138</v>
      </c>
      <c r="B218" s="58" t="s">
        <v>220</v>
      </c>
      <c r="C218" s="58" t="s">
        <v>212</v>
      </c>
      <c r="D218" s="59">
        <f>Finanzkraft!H217</f>
        <v>3183538.65</v>
      </c>
      <c r="E218" s="60">
        <f>'landesw Umlage § 4_IST'!E217</f>
        <v>1.5063560687418542E-3</v>
      </c>
      <c r="F218" s="74">
        <v>6187.6682829434649</v>
      </c>
      <c r="G218" s="74">
        <f>Schlussrechnung!L217</f>
        <v>6187.6682829434649</v>
      </c>
      <c r="H218" s="74">
        <f t="shared" si="9"/>
        <v>0</v>
      </c>
      <c r="I218" s="71">
        <v>0</v>
      </c>
      <c r="J218" s="70">
        <f>Schlussrechnung!O217</f>
        <v>0</v>
      </c>
      <c r="K218" s="71">
        <f t="shared" si="10"/>
        <v>0</v>
      </c>
      <c r="L218" s="74">
        <v>-5502.3412299971869</v>
      </c>
      <c r="M218" s="74">
        <f>Schlussrechnung!R217</f>
        <v>-5509.9220713337336</v>
      </c>
      <c r="N218" s="74">
        <f t="shared" si="10"/>
        <v>-7.5808413365466549</v>
      </c>
      <c r="O218" s="69">
        <v>12686.321229997187</v>
      </c>
      <c r="P218" s="69">
        <f>Schlussrechnung!W217</f>
        <v>12693.902071333734</v>
      </c>
      <c r="Q218" s="69">
        <f t="shared" si="11"/>
        <v>7.5808413365466549</v>
      </c>
    </row>
    <row r="219" spans="1:17" x14ac:dyDescent="0.25">
      <c r="A219" s="57">
        <v>62139</v>
      </c>
      <c r="B219" s="58" t="s">
        <v>221</v>
      </c>
      <c r="C219" s="58" t="s">
        <v>212</v>
      </c>
      <c r="D219" s="59">
        <f>Finanzkraft!H218</f>
        <v>26327133.039999999</v>
      </c>
      <c r="E219" s="60">
        <f>'landesw Umlage § 4_IST'!E218</f>
        <v>1.2457218519202893E-2</v>
      </c>
      <c r="F219" s="74">
        <v>0</v>
      </c>
      <c r="G219" s="74">
        <f>Schlussrechnung!L218</f>
        <v>0</v>
      </c>
      <c r="H219" s="74">
        <f t="shared" si="9"/>
        <v>0</v>
      </c>
      <c r="I219" s="71">
        <v>50281.270055940608</v>
      </c>
      <c r="J219" s="70">
        <f>Schlussrechnung!O218</f>
        <v>50218.578240208313</v>
      </c>
      <c r="K219" s="71">
        <f t="shared" si="10"/>
        <v>-62.691815732294344</v>
      </c>
      <c r="L219" s="74">
        <v>0</v>
      </c>
      <c r="M219" s="74">
        <f>Schlussrechnung!R218</f>
        <v>0</v>
      </c>
      <c r="N219" s="74">
        <f t="shared" si="10"/>
        <v>0</v>
      </c>
      <c r="O219" s="69">
        <v>53882.34403405941</v>
      </c>
      <c r="P219" s="69">
        <f>Schlussrechnung!W218</f>
        <v>53945.035849791704</v>
      </c>
      <c r="Q219" s="69">
        <f t="shared" si="11"/>
        <v>62.691815732294344</v>
      </c>
    </row>
    <row r="220" spans="1:17" x14ac:dyDescent="0.25">
      <c r="A220" s="57">
        <v>62140</v>
      </c>
      <c r="B220" s="58" t="s">
        <v>222</v>
      </c>
      <c r="C220" s="78" t="s">
        <v>212</v>
      </c>
      <c r="D220" s="79">
        <f>Finanzkraft!H219</f>
        <v>47330314.869999997</v>
      </c>
      <c r="E220" s="80">
        <f>'landesw Umlage § 4_IST'!E219</f>
        <v>2.2395301228677503E-2</v>
      </c>
      <c r="F220" s="74">
        <v>0</v>
      </c>
      <c r="G220" s="74">
        <f>Schlussrechnung!L219</f>
        <v>0</v>
      </c>
      <c r="H220" s="74">
        <f t="shared" si="9"/>
        <v>0</v>
      </c>
      <c r="I220" s="71">
        <v>193727.16140390193</v>
      </c>
      <c r="J220" s="70">
        <f>Schlussrechnung!O219</f>
        <v>193614.45549802628</v>
      </c>
      <c r="K220" s="71">
        <f t="shared" si="10"/>
        <v>-112.70590587565675</v>
      </c>
      <c r="L220" s="74">
        <v>0</v>
      </c>
      <c r="M220" s="74">
        <f>Schlussrechnung!R219</f>
        <v>0</v>
      </c>
      <c r="N220" s="74">
        <f t="shared" si="10"/>
        <v>0</v>
      </c>
      <c r="O220" s="69">
        <v>97243.362926098067</v>
      </c>
      <c r="P220" s="69">
        <f>Schlussrechnung!W219</f>
        <v>97356.068831973695</v>
      </c>
      <c r="Q220" s="69">
        <f t="shared" si="11"/>
        <v>112.70590587562765</v>
      </c>
    </row>
    <row r="221" spans="1:17" x14ac:dyDescent="0.25">
      <c r="A221" s="57">
        <v>62141</v>
      </c>
      <c r="B221" s="58" t="s">
        <v>223</v>
      </c>
      <c r="C221" s="58" t="s">
        <v>212</v>
      </c>
      <c r="D221" s="59">
        <f>Finanzkraft!H220</f>
        <v>11934762.16</v>
      </c>
      <c r="E221" s="60">
        <f>'landesw Umlage § 4_IST'!E220</f>
        <v>5.6471754815059774E-3</v>
      </c>
      <c r="F221" s="74">
        <v>0</v>
      </c>
      <c r="G221" s="74">
        <f>Schlussrechnung!L220</f>
        <v>0</v>
      </c>
      <c r="H221" s="74">
        <f t="shared" si="9"/>
        <v>0</v>
      </c>
      <c r="I221" s="71">
        <v>82638.621209037548</v>
      </c>
      <c r="J221" s="70">
        <f>Schlussrechnung!O220</f>
        <v>82610.201406964654</v>
      </c>
      <c r="K221" s="71">
        <f t="shared" si="10"/>
        <v>-28.419802072894527</v>
      </c>
      <c r="L221" s="74">
        <v>0</v>
      </c>
      <c r="M221" s="74">
        <f>Schlussrechnung!R220</f>
        <v>0</v>
      </c>
      <c r="N221" s="74">
        <f t="shared" si="10"/>
        <v>0</v>
      </c>
      <c r="O221" s="69">
        <v>24512.074890962471</v>
      </c>
      <c r="P221" s="69">
        <f>Schlussrechnung!W220</f>
        <v>24540.494693035358</v>
      </c>
      <c r="Q221" s="69">
        <f t="shared" si="11"/>
        <v>28.419802072887251</v>
      </c>
    </row>
    <row r="222" spans="1:17" x14ac:dyDescent="0.25">
      <c r="A222" s="57">
        <v>62142</v>
      </c>
      <c r="B222" s="58" t="s">
        <v>224</v>
      </c>
      <c r="C222" s="58" t="s">
        <v>212</v>
      </c>
      <c r="D222" s="59">
        <f>Finanzkraft!H221</f>
        <v>5632478.1600000001</v>
      </c>
      <c r="E222" s="60">
        <f>'landesw Umlage § 4_IST'!E221</f>
        <v>2.6651216118805257E-3</v>
      </c>
      <c r="F222" s="74">
        <v>-11576.247835545852</v>
      </c>
      <c r="G222" s="74">
        <f>Schlussrechnung!L221</f>
        <v>-11589.660244803876</v>
      </c>
      <c r="H222" s="74">
        <f t="shared" si="9"/>
        <v>-13.412409258024127</v>
      </c>
      <c r="I222" s="71">
        <v>0</v>
      </c>
      <c r="J222" s="70">
        <f>Schlussrechnung!O221</f>
        <v>0</v>
      </c>
      <c r="K222" s="71">
        <f t="shared" si="10"/>
        <v>0</v>
      </c>
      <c r="L222" s="74">
        <v>0</v>
      </c>
      <c r="M222" s="74">
        <f>Schlussrechnung!R221</f>
        <v>0</v>
      </c>
      <c r="N222" s="74">
        <f t="shared" si="10"/>
        <v>0</v>
      </c>
      <c r="O222" s="69">
        <v>0</v>
      </c>
      <c r="P222" s="69">
        <f>Schlussrechnung!W221</f>
        <v>0</v>
      </c>
      <c r="Q222" s="69">
        <f t="shared" si="11"/>
        <v>0</v>
      </c>
    </row>
    <row r="223" spans="1:17" x14ac:dyDescent="0.25">
      <c r="A223" s="57">
        <v>62143</v>
      </c>
      <c r="B223" s="58" t="s">
        <v>225</v>
      </c>
      <c r="C223" s="58" t="s">
        <v>212</v>
      </c>
      <c r="D223" s="59">
        <f>Finanzkraft!H222</f>
        <v>12663216.210000001</v>
      </c>
      <c r="E223" s="60">
        <f>'landesw Umlage § 4_IST'!E222</f>
        <v>5.9918583327781254E-3</v>
      </c>
      <c r="F223" s="74">
        <v>24794.911877840615</v>
      </c>
      <c r="G223" s="74">
        <f>Schlussrechnung!L222</f>
        <v>24794.911877840615</v>
      </c>
      <c r="H223" s="74">
        <f t="shared" si="9"/>
        <v>0</v>
      </c>
      <c r="I223" s="71">
        <v>0</v>
      </c>
      <c r="J223" s="70">
        <f>Schlussrechnung!O222</f>
        <v>0</v>
      </c>
      <c r="K223" s="71">
        <f t="shared" si="10"/>
        <v>0</v>
      </c>
      <c r="L223" s="74">
        <v>-3603.2792249363265</v>
      </c>
      <c r="M223" s="74">
        <f>Schlussrechnung!R222</f>
        <v>-3633.4336673516591</v>
      </c>
      <c r="N223" s="74">
        <f t="shared" si="10"/>
        <v>-30.154442415332596</v>
      </c>
      <c r="O223" s="69">
        <v>50462.597224936326</v>
      </c>
      <c r="P223" s="69">
        <f>Schlussrechnung!W222</f>
        <v>50492.751667351658</v>
      </c>
      <c r="Q223" s="69">
        <f t="shared" si="11"/>
        <v>30.154442415332596</v>
      </c>
    </row>
    <row r="224" spans="1:17" x14ac:dyDescent="0.25">
      <c r="A224" s="57">
        <v>62144</v>
      </c>
      <c r="B224" s="58" t="s">
        <v>226</v>
      </c>
      <c r="C224" s="58" t="s">
        <v>212</v>
      </c>
      <c r="D224" s="59">
        <f>Finanzkraft!H223</f>
        <v>3308280.82</v>
      </c>
      <c r="E224" s="60">
        <f>'landesw Umlage § 4_IST'!E223</f>
        <v>1.565380363863111E-3</v>
      </c>
      <c r="F224" s="74">
        <v>6406.2203152359707</v>
      </c>
      <c r="G224" s="74">
        <f>Schlussrechnung!L223</f>
        <v>6406.2203152359707</v>
      </c>
      <c r="H224" s="74">
        <f t="shared" si="9"/>
        <v>0</v>
      </c>
      <c r="I224" s="71">
        <v>0</v>
      </c>
      <c r="J224" s="70">
        <f>Schlussrechnung!O223</f>
        <v>0</v>
      </c>
      <c r="K224" s="71">
        <f t="shared" si="10"/>
        <v>0</v>
      </c>
      <c r="L224" s="74">
        <v>-3693.1756313944861</v>
      </c>
      <c r="M224" s="74">
        <f>Schlussrechnung!R223</f>
        <v>-3701.0535165877955</v>
      </c>
      <c r="N224" s="74">
        <f t="shared" si="10"/>
        <v>-7.8778851933093392</v>
      </c>
      <c r="O224" s="69">
        <v>13183.415631394486</v>
      </c>
      <c r="P224" s="69">
        <f>Schlussrechnung!W223</f>
        <v>13191.293516587795</v>
      </c>
      <c r="Q224" s="69">
        <f t="shared" si="11"/>
        <v>7.8778851933093392</v>
      </c>
    </row>
    <row r="225" spans="1:17" x14ac:dyDescent="0.25">
      <c r="A225" s="57">
        <v>62145</v>
      </c>
      <c r="B225" s="58" t="s">
        <v>227</v>
      </c>
      <c r="C225" s="58" t="s">
        <v>212</v>
      </c>
      <c r="D225" s="59">
        <f>Finanzkraft!H224</f>
        <v>9658862.9900000002</v>
      </c>
      <c r="E225" s="60">
        <f>'landesw Umlage § 4_IST'!E224</f>
        <v>4.5702874950591822E-3</v>
      </c>
      <c r="F225" s="74">
        <v>18621.406291593921</v>
      </c>
      <c r="G225" s="74">
        <f>Schlussrechnung!L224</f>
        <v>18621.406291593921</v>
      </c>
      <c r="H225" s="74">
        <f t="shared" si="9"/>
        <v>0</v>
      </c>
      <c r="I225" s="71">
        <v>11166.544585646669</v>
      </c>
      <c r="J225" s="70">
        <f>Schlussrechnung!O224</f>
        <v>11143.544297015447</v>
      </c>
      <c r="K225" s="71">
        <f t="shared" si="10"/>
        <v>-23.000288631221338</v>
      </c>
      <c r="L225" s="74">
        <v>0</v>
      </c>
      <c r="M225" s="74">
        <f>Schlussrechnung!R224</f>
        <v>0</v>
      </c>
      <c r="N225" s="74">
        <f t="shared" si="10"/>
        <v>0</v>
      </c>
      <c r="O225" s="69">
        <v>38490.325414353334</v>
      </c>
      <c r="P225" s="69">
        <f>Schlussrechnung!W224</f>
        <v>38513.325702984555</v>
      </c>
      <c r="Q225" s="69">
        <f t="shared" si="11"/>
        <v>23.000288631221338</v>
      </c>
    </row>
    <row r="226" spans="1:17" x14ac:dyDescent="0.25">
      <c r="A226" s="57">
        <v>62146</v>
      </c>
      <c r="B226" s="58" t="s">
        <v>228</v>
      </c>
      <c r="C226" s="58" t="s">
        <v>212</v>
      </c>
      <c r="D226" s="59">
        <f>Finanzkraft!H225</f>
        <v>3593390.55</v>
      </c>
      <c r="E226" s="60">
        <f>'landesw Umlage § 4_IST'!E225</f>
        <v>1.7002858320416901E-3</v>
      </c>
      <c r="F226" s="74">
        <v>6991.0916414828498</v>
      </c>
      <c r="G226" s="74">
        <f>Schlussrechnung!L225</f>
        <v>6991.0916414828498</v>
      </c>
      <c r="H226" s="74">
        <f t="shared" si="9"/>
        <v>0</v>
      </c>
      <c r="I226" s="71">
        <v>26585.83928514901</v>
      </c>
      <c r="J226" s="70">
        <f>Schlussrechnung!O225</f>
        <v>26577.282478835445</v>
      </c>
      <c r="K226" s="71">
        <f t="shared" si="10"/>
        <v>-8.5568063135651755</v>
      </c>
      <c r="L226" s="74">
        <v>0</v>
      </c>
      <c r="M226" s="74">
        <f>Schlussrechnung!R225</f>
        <v>0</v>
      </c>
      <c r="N226" s="74">
        <f t="shared" si="10"/>
        <v>0</v>
      </c>
      <c r="O226" s="69">
        <v>14319.570714850994</v>
      </c>
      <c r="P226" s="69">
        <f>Schlussrechnung!W225</f>
        <v>14328.127521164559</v>
      </c>
      <c r="Q226" s="69">
        <f t="shared" si="11"/>
        <v>8.5568063135651755</v>
      </c>
    </row>
    <row r="227" spans="1:17" x14ac:dyDescent="0.25">
      <c r="A227" s="57">
        <v>62147</v>
      </c>
      <c r="B227" s="58" t="s">
        <v>229</v>
      </c>
      <c r="C227" s="58" t="s">
        <v>212</v>
      </c>
      <c r="D227" s="59">
        <f>Finanzkraft!H226</f>
        <v>3116537.98</v>
      </c>
      <c r="E227" s="60">
        <f>'landesw Umlage § 4_IST'!E226</f>
        <v>1.4746533388678912E-3</v>
      </c>
      <c r="F227" s="74">
        <v>6039.8448473091948</v>
      </c>
      <c r="G227" s="74">
        <f>Schlussrechnung!L226</f>
        <v>6039.8448473091948</v>
      </c>
      <c r="H227" s="74">
        <f t="shared" si="9"/>
        <v>0</v>
      </c>
      <c r="I227" s="71">
        <v>5915.8397501662821</v>
      </c>
      <c r="J227" s="70">
        <f>Schlussrechnung!O226</f>
        <v>5908.4184550154587</v>
      </c>
      <c r="K227" s="71">
        <f t="shared" si="10"/>
        <v>-7.4212951508234255</v>
      </c>
      <c r="L227" s="74">
        <v>0</v>
      </c>
      <c r="M227" s="74">
        <f>Schlussrechnung!R226</f>
        <v>0</v>
      </c>
      <c r="N227" s="74">
        <f t="shared" si="10"/>
        <v>0</v>
      </c>
      <c r="O227" s="69">
        <v>12419.325249833719</v>
      </c>
      <c r="P227" s="69">
        <f>Schlussrechnung!W226</f>
        <v>12426.746544984542</v>
      </c>
      <c r="Q227" s="69">
        <f t="shared" si="11"/>
        <v>7.4212951508234255</v>
      </c>
    </row>
    <row r="228" spans="1:17" x14ac:dyDescent="0.25">
      <c r="A228" s="57">
        <v>62148</v>
      </c>
      <c r="B228" s="58" t="s">
        <v>230</v>
      </c>
      <c r="C228" s="58" t="s">
        <v>212</v>
      </c>
      <c r="D228" s="59">
        <f>Finanzkraft!H227</f>
        <v>2314395.7999999998</v>
      </c>
      <c r="E228" s="60">
        <f>'landesw Umlage § 4_IST'!E227</f>
        <v>1.0951034499928746E-3</v>
      </c>
      <c r="F228" s="74">
        <v>4502.3237833721905</v>
      </c>
      <c r="G228" s="74">
        <f>Schlussrechnung!L227</f>
        <v>4502.3237833721905</v>
      </c>
      <c r="H228" s="74">
        <f t="shared" si="9"/>
        <v>0</v>
      </c>
      <c r="I228" s="71">
        <v>39051.081107085716</v>
      </c>
      <c r="J228" s="70">
        <f>Schlussrechnung!O227</f>
        <v>39045.569923061055</v>
      </c>
      <c r="K228" s="71">
        <f t="shared" si="10"/>
        <v>-5.5111840246609063</v>
      </c>
      <c r="L228" s="74">
        <v>0</v>
      </c>
      <c r="M228" s="74">
        <f>Schlussrechnung!R227</f>
        <v>0</v>
      </c>
      <c r="N228" s="74">
        <f t="shared" si="10"/>
        <v>0</v>
      </c>
      <c r="O228" s="69">
        <v>9222.8088929142814</v>
      </c>
      <c r="P228" s="69">
        <f>Schlussrechnung!W227</f>
        <v>9228.3200769389423</v>
      </c>
      <c r="Q228" s="69">
        <f t="shared" si="11"/>
        <v>5.5111840246609063</v>
      </c>
    </row>
    <row r="229" spans="1:17" x14ac:dyDescent="0.25">
      <c r="A229" s="57">
        <v>62202</v>
      </c>
      <c r="B229" s="58" t="s">
        <v>231</v>
      </c>
      <c r="C229" s="58" t="s">
        <v>232</v>
      </c>
      <c r="D229" s="59">
        <f>Finanzkraft!H228</f>
        <v>2736801.26</v>
      </c>
      <c r="E229" s="60">
        <f>'landesw Umlage § 4_IST'!E228</f>
        <v>1.2949731855592056E-3</v>
      </c>
      <c r="F229" s="74">
        <v>5333.7652634834994</v>
      </c>
      <c r="G229" s="74">
        <f>Schlussrechnung!L228</f>
        <v>5333.7652634834994</v>
      </c>
      <c r="H229" s="74">
        <f t="shared" si="9"/>
        <v>0</v>
      </c>
      <c r="I229" s="71">
        <v>0</v>
      </c>
      <c r="J229" s="70">
        <f>Schlussrechnung!O228</f>
        <v>0</v>
      </c>
      <c r="K229" s="71">
        <f t="shared" si="10"/>
        <v>0</v>
      </c>
      <c r="L229" s="74">
        <v>-1673.5839977617525</v>
      </c>
      <c r="M229" s="74">
        <f>Schlussrechnung!R228</f>
        <v>-1680.1010400856212</v>
      </c>
      <c r="N229" s="74">
        <f t="shared" si="10"/>
        <v>-6.5170423238687363</v>
      </c>
      <c r="O229" s="69">
        <v>10906.083997761752</v>
      </c>
      <c r="P229" s="69">
        <f>Schlussrechnung!W228</f>
        <v>10912.601040085621</v>
      </c>
      <c r="Q229" s="69">
        <f t="shared" si="11"/>
        <v>6.5170423238687363</v>
      </c>
    </row>
    <row r="230" spans="1:17" x14ac:dyDescent="0.25">
      <c r="A230" s="57">
        <v>62205</v>
      </c>
      <c r="B230" s="58" t="s">
        <v>233</v>
      </c>
      <c r="C230" s="58" t="s">
        <v>232</v>
      </c>
      <c r="D230" s="59">
        <f>Finanzkraft!H229</f>
        <v>2632276.44</v>
      </c>
      <c r="E230" s="60">
        <f>'landesw Umlage § 4_IST'!E229</f>
        <v>1.2455151408324204E-3</v>
      </c>
      <c r="F230" s="74">
        <v>5118.6135185777939</v>
      </c>
      <c r="G230" s="74">
        <f>Schlussrechnung!L229</f>
        <v>5118.6135185777939</v>
      </c>
      <c r="H230" s="74">
        <f t="shared" si="9"/>
        <v>0</v>
      </c>
      <c r="I230" s="71">
        <v>0</v>
      </c>
      <c r="J230" s="70">
        <f>Schlussrechnung!O229</f>
        <v>0</v>
      </c>
      <c r="K230" s="71">
        <f t="shared" si="10"/>
        <v>0</v>
      </c>
      <c r="L230" s="74">
        <v>-1617.8252262239439</v>
      </c>
      <c r="M230" s="74">
        <f>Schlussrechnung!R229</f>
        <v>-1624.0933675092947</v>
      </c>
      <c r="N230" s="74">
        <f t="shared" si="10"/>
        <v>-6.2681412853507936</v>
      </c>
      <c r="O230" s="69">
        <v>10489.555226223943</v>
      </c>
      <c r="P230" s="69">
        <f>Schlussrechnung!W229</f>
        <v>10495.823367509294</v>
      </c>
      <c r="Q230" s="69">
        <f t="shared" si="11"/>
        <v>6.2681412853507936</v>
      </c>
    </row>
    <row r="231" spans="1:17" x14ac:dyDescent="0.25">
      <c r="A231" s="57">
        <v>62206</v>
      </c>
      <c r="B231" s="58" t="s">
        <v>234</v>
      </c>
      <c r="C231" s="58" t="s">
        <v>232</v>
      </c>
      <c r="D231" s="59">
        <f>Finanzkraft!H230</f>
        <v>1444953.25</v>
      </c>
      <c r="E231" s="60">
        <f>'landesw Umlage § 4_IST'!E230</f>
        <v>6.8370902209268468E-4</v>
      </c>
      <c r="F231" s="74">
        <v>-2927.6080796461729</v>
      </c>
      <c r="G231" s="74">
        <f>Schlussrechnung!L230</f>
        <v>-2931.0488926945636</v>
      </c>
      <c r="H231" s="74">
        <f t="shared" si="9"/>
        <v>-3.4408130483907371</v>
      </c>
      <c r="I231" s="71">
        <v>0</v>
      </c>
      <c r="J231" s="70">
        <f>Schlussrechnung!O230</f>
        <v>0</v>
      </c>
      <c r="K231" s="71">
        <f t="shared" si="10"/>
        <v>0</v>
      </c>
      <c r="L231" s="74">
        <v>0</v>
      </c>
      <c r="M231" s="74">
        <f>Schlussrechnung!R230</f>
        <v>0</v>
      </c>
      <c r="N231" s="74">
        <f t="shared" si="10"/>
        <v>0</v>
      </c>
      <c r="O231" s="69">
        <v>0</v>
      </c>
      <c r="P231" s="69">
        <f>Schlussrechnung!W230</f>
        <v>0</v>
      </c>
      <c r="Q231" s="69">
        <f t="shared" si="11"/>
        <v>0</v>
      </c>
    </row>
    <row r="232" spans="1:17" x14ac:dyDescent="0.25">
      <c r="A232" s="57">
        <v>62209</v>
      </c>
      <c r="B232" s="58" t="s">
        <v>235</v>
      </c>
      <c r="C232" s="58" t="s">
        <v>232</v>
      </c>
      <c r="D232" s="59">
        <f>Finanzkraft!H231</f>
        <v>1668791.8</v>
      </c>
      <c r="E232" s="60">
        <f>'landesw Umlage § 4_IST'!E231</f>
        <v>7.8962278513459939E-4</v>
      </c>
      <c r="F232" s="74">
        <v>-3331.4303856358811</v>
      </c>
      <c r="G232" s="74">
        <f>Schlussrechnung!L231</f>
        <v>-3335.4042170387229</v>
      </c>
      <c r="H232" s="74">
        <f t="shared" si="9"/>
        <v>-3.9738314028418245</v>
      </c>
      <c r="I232" s="71">
        <v>0</v>
      </c>
      <c r="J232" s="70">
        <f>Schlussrechnung!O231</f>
        <v>0</v>
      </c>
      <c r="K232" s="71">
        <f t="shared" si="10"/>
        <v>0</v>
      </c>
      <c r="L232" s="74">
        <v>0</v>
      </c>
      <c r="M232" s="74">
        <f>Schlussrechnung!R231</f>
        <v>0</v>
      </c>
      <c r="N232" s="74">
        <f t="shared" si="10"/>
        <v>0</v>
      </c>
      <c r="O232" s="69">
        <v>0</v>
      </c>
      <c r="P232" s="69">
        <f>Schlussrechnung!W231</f>
        <v>0</v>
      </c>
      <c r="Q232" s="69">
        <f t="shared" si="11"/>
        <v>0</v>
      </c>
    </row>
    <row r="233" spans="1:17" x14ac:dyDescent="0.25">
      <c r="A233" s="57">
        <v>62211</v>
      </c>
      <c r="B233" s="58" t="s">
        <v>236</v>
      </c>
      <c r="C233" s="58" t="s">
        <v>232</v>
      </c>
      <c r="D233" s="59">
        <f>Finanzkraft!H232</f>
        <v>3275802.09</v>
      </c>
      <c r="E233" s="60">
        <f>'landesw Umlage § 4_IST'!E232</f>
        <v>1.5500123921123902E-3</v>
      </c>
      <c r="F233" s="74">
        <v>0</v>
      </c>
      <c r="G233" s="74">
        <f>Schlussrechnung!L232</f>
        <v>0</v>
      </c>
      <c r="H233" s="74">
        <f t="shared" si="9"/>
        <v>0</v>
      </c>
      <c r="I233" s="71">
        <v>29227.733916850804</v>
      </c>
      <c r="J233" s="70">
        <f>Schlussrechnung!O232</f>
        <v>29219.933372040643</v>
      </c>
      <c r="K233" s="71">
        <f t="shared" si="10"/>
        <v>-7.8005448101612274</v>
      </c>
      <c r="L233" s="74">
        <v>0</v>
      </c>
      <c r="M233" s="74">
        <f>Schlussrechnung!R232</f>
        <v>0</v>
      </c>
      <c r="N233" s="74">
        <f t="shared" si="10"/>
        <v>0</v>
      </c>
      <c r="O233" s="69">
        <v>6662.8968731492032</v>
      </c>
      <c r="P233" s="69">
        <f>Schlussrechnung!W232</f>
        <v>6670.6974179593699</v>
      </c>
      <c r="Q233" s="69">
        <f t="shared" si="11"/>
        <v>7.8005448101666843</v>
      </c>
    </row>
    <row r="234" spans="1:17" x14ac:dyDescent="0.25">
      <c r="A234" s="57">
        <v>62214</v>
      </c>
      <c r="B234" s="58" t="s">
        <v>237</v>
      </c>
      <c r="C234" s="58" t="s">
        <v>232</v>
      </c>
      <c r="D234" s="59">
        <f>Finanzkraft!H233</f>
        <v>2672365.16</v>
      </c>
      <c r="E234" s="60">
        <f>'landesw Umlage § 4_IST'!E233</f>
        <v>1.2644839341467698E-3</v>
      </c>
      <c r="F234" s="74">
        <v>-5303.1741553117172</v>
      </c>
      <c r="G234" s="74">
        <f>Schlussrechnung!L233</f>
        <v>-5309.5377583643367</v>
      </c>
      <c r="H234" s="74">
        <f t="shared" si="9"/>
        <v>-6.36360305261951</v>
      </c>
      <c r="I234" s="71">
        <v>0</v>
      </c>
      <c r="J234" s="70">
        <f>Schlussrechnung!O233</f>
        <v>0</v>
      </c>
      <c r="K234" s="71">
        <f t="shared" si="10"/>
        <v>0</v>
      </c>
      <c r="L234" s="74">
        <v>0</v>
      </c>
      <c r="M234" s="74">
        <f>Schlussrechnung!R233</f>
        <v>0</v>
      </c>
      <c r="N234" s="74">
        <f t="shared" si="10"/>
        <v>0</v>
      </c>
      <c r="O234" s="69">
        <v>0</v>
      </c>
      <c r="P234" s="69">
        <f>Schlussrechnung!W233</f>
        <v>0</v>
      </c>
      <c r="Q234" s="69">
        <f t="shared" si="11"/>
        <v>0</v>
      </c>
    </row>
    <row r="235" spans="1:17" x14ac:dyDescent="0.25">
      <c r="A235" s="57">
        <v>62216</v>
      </c>
      <c r="B235" s="58" t="s">
        <v>238</v>
      </c>
      <c r="C235" s="58" t="s">
        <v>232</v>
      </c>
      <c r="D235" s="59">
        <f>Finanzkraft!H234</f>
        <v>1605381.99</v>
      </c>
      <c r="E235" s="60">
        <f>'landesw Umlage § 4_IST'!E234</f>
        <v>7.5961914371147166E-4</v>
      </c>
      <c r="F235" s="74">
        <v>3134.0128207658377</v>
      </c>
      <c r="G235" s="74">
        <f>Schlussrechnung!L234</f>
        <v>3134.0128207658377</v>
      </c>
      <c r="H235" s="74">
        <f t="shared" si="9"/>
        <v>0</v>
      </c>
      <c r="I235" s="71">
        <v>13146.323258293838</v>
      </c>
      <c r="J235" s="70">
        <f>Schlussrechnung!O234</f>
        <v>13142.500422296311</v>
      </c>
      <c r="K235" s="71">
        <f t="shared" si="10"/>
        <v>-3.8228359975273634</v>
      </c>
      <c r="L235" s="74">
        <v>0</v>
      </c>
      <c r="M235" s="74">
        <f>Schlussrechnung!R234</f>
        <v>0</v>
      </c>
      <c r="N235" s="74">
        <f t="shared" si="10"/>
        <v>0</v>
      </c>
      <c r="O235" s="69">
        <v>6397.4067417061615</v>
      </c>
      <c r="P235" s="69">
        <f>Schlussrechnung!W234</f>
        <v>6401.2295777036888</v>
      </c>
      <c r="Q235" s="69">
        <f t="shared" si="11"/>
        <v>3.8228359975273634</v>
      </c>
    </row>
    <row r="236" spans="1:17" x14ac:dyDescent="0.25">
      <c r="A236" s="57">
        <v>62219</v>
      </c>
      <c r="B236" s="58" t="s">
        <v>239</v>
      </c>
      <c r="C236" s="58" t="s">
        <v>232</v>
      </c>
      <c r="D236" s="59">
        <f>Finanzkraft!H235</f>
        <v>12458224.82</v>
      </c>
      <c r="E236" s="60">
        <f>'landesw Umlage § 4_IST'!E235</f>
        <v>5.8948624868610895E-3</v>
      </c>
      <c r="F236" s="74">
        <v>0</v>
      </c>
      <c r="G236" s="74">
        <f>Schlussrechnung!L235</f>
        <v>0</v>
      </c>
      <c r="H236" s="74">
        <f t="shared" si="9"/>
        <v>0</v>
      </c>
      <c r="I236" s="71">
        <v>-84662.569731995231</v>
      </c>
      <c r="J236" s="70">
        <f>Schlussrechnung!O235</f>
        <v>-84692.236036092218</v>
      </c>
      <c r="K236" s="71">
        <f t="shared" si="10"/>
        <v>-29.666304096987005</v>
      </c>
      <c r="L236" s="74">
        <v>0</v>
      </c>
      <c r="M236" s="74">
        <f>Schlussrechnung!R235</f>
        <v>0</v>
      </c>
      <c r="N236" s="74">
        <f t="shared" si="10"/>
        <v>0</v>
      </c>
      <c r="O236" s="69">
        <v>25372.611931995227</v>
      </c>
      <c r="P236" s="69">
        <f>Schlussrechnung!W235</f>
        <v>25402.278236092221</v>
      </c>
      <c r="Q236" s="69">
        <f t="shared" si="11"/>
        <v>29.666304096994281</v>
      </c>
    </row>
    <row r="237" spans="1:17" x14ac:dyDescent="0.25">
      <c r="A237" s="57">
        <v>62220</v>
      </c>
      <c r="B237" s="58" t="s">
        <v>240</v>
      </c>
      <c r="C237" s="58" t="s">
        <v>232</v>
      </c>
      <c r="D237" s="59">
        <f>Finanzkraft!H236</f>
        <v>3269908.18</v>
      </c>
      <c r="E237" s="60">
        <f>'landesw Umlage § 4_IST'!E236</f>
        <v>1.5472235687076178E-3</v>
      </c>
      <c r="F237" s="74">
        <v>6414.6037751092263</v>
      </c>
      <c r="G237" s="74">
        <f>Schlussrechnung!L236</f>
        <v>6414.6037751092263</v>
      </c>
      <c r="H237" s="74">
        <f t="shared" si="9"/>
        <v>0</v>
      </c>
      <c r="I237" s="71">
        <v>3200.1783712305587</v>
      </c>
      <c r="J237" s="70">
        <f>Schlussrechnung!O236</f>
        <v>3192.3918613674978</v>
      </c>
      <c r="K237" s="71">
        <f t="shared" si="10"/>
        <v>-7.7865098630609282</v>
      </c>
      <c r="L237" s="74">
        <v>0</v>
      </c>
      <c r="M237" s="74">
        <f>Schlussrechnung!R236</f>
        <v>0</v>
      </c>
      <c r="N237" s="74">
        <f t="shared" si="10"/>
        <v>0</v>
      </c>
      <c r="O237" s="69">
        <v>13030.501628769442</v>
      </c>
      <c r="P237" s="69">
        <f>Schlussrechnung!W236</f>
        <v>13038.288138632503</v>
      </c>
      <c r="Q237" s="69">
        <f t="shared" si="11"/>
        <v>7.7865098630609282</v>
      </c>
    </row>
    <row r="238" spans="1:17" x14ac:dyDescent="0.25">
      <c r="A238" s="57">
        <v>62226</v>
      </c>
      <c r="B238" s="58" t="s">
        <v>241</v>
      </c>
      <c r="C238" s="58" t="s">
        <v>232</v>
      </c>
      <c r="D238" s="59">
        <f>Finanzkraft!H237</f>
        <v>2756833.03</v>
      </c>
      <c r="E238" s="60">
        <f>'landesw Umlage § 4_IST'!E237</f>
        <v>1.3044516250017865E-3</v>
      </c>
      <c r="F238" s="74">
        <v>0</v>
      </c>
      <c r="G238" s="74">
        <f>Schlussrechnung!L237</f>
        <v>0</v>
      </c>
      <c r="H238" s="74">
        <f t="shared" si="9"/>
        <v>0</v>
      </c>
      <c r="I238" s="71">
        <v>-21485.017826299605</v>
      </c>
      <c r="J238" s="70">
        <f>Schlussrechnung!O237</f>
        <v>-21491.582569527018</v>
      </c>
      <c r="K238" s="71">
        <f t="shared" si="10"/>
        <v>-6.5647432274126913</v>
      </c>
      <c r="L238" s="74">
        <v>0</v>
      </c>
      <c r="M238" s="74">
        <f>Schlussrechnung!R237</f>
        <v>0</v>
      </c>
      <c r="N238" s="74">
        <f t="shared" si="10"/>
        <v>0</v>
      </c>
      <c r="O238" s="69">
        <v>5559.9368262995986</v>
      </c>
      <c r="P238" s="69">
        <f>Schlussrechnung!W237</f>
        <v>5566.5015695270076</v>
      </c>
      <c r="Q238" s="69">
        <f t="shared" si="11"/>
        <v>6.5647432274090534</v>
      </c>
    </row>
    <row r="239" spans="1:17" x14ac:dyDescent="0.25">
      <c r="A239" s="57">
        <v>62232</v>
      </c>
      <c r="B239" s="58" t="s">
        <v>242</v>
      </c>
      <c r="C239" s="58" t="s">
        <v>232</v>
      </c>
      <c r="D239" s="59">
        <f>Finanzkraft!H238</f>
        <v>1805654.45</v>
      </c>
      <c r="E239" s="60">
        <f>'landesw Umlage § 4_IST'!E238</f>
        <v>8.5438213191105271E-4</v>
      </c>
      <c r="F239" s="74">
        <v>3530.0964052834584</v>
      </c>
      <c r="G239" s="74">
        <f>Schlussrechnung!L238</f>
        <v>3530.0964052834584</v>
      </c>
      <c r="H239" s="74">
        <f t="shared" si="9"/>
        <v>0</v>
      </c>
      <c r="I239" s="71">
        <v>2682.4825561538582</v>
      </c>
      <c r="J239" s="70">
        <f>Schlussrechnung!O238</f>
        <v>2678.1828188492464</v>
      </c>
      <c r="K239" s="71">
        <f t="shared" si="10"/>
        <v>-4.299737304611881</v>
      </c>
      <c r="L239" s="74">
        <v>0</v>
      </c>
      <c r="M239" s="74">
        <f>Schlussrechnung!R238</f>
        <v>0</v>
      </c>
      <c r="N239" s="74">
        <f t="shared" si="10"/>
        <v>0</v>
      </c>
      <c r="O239" s="69">
        <v>7195.4874438461411</v>
      </c>
      <c r="P239" s="69">
        <f>Schlussrechnung!W238</f>
        <v>7199.787181150753</v>
      </c>
      <c r="Q239" s="69">
        <f t="shared" si="11"/>
        <v>4.299737304611881</v>
      </c>
    </row>
    <row r="240" spans="1:17" x14ac:dyDescent="0.25">
      <c r="A240" s="57">
        <v>62233</v>
      </c>
      <c r="B240" s="58" t="s">
        <v>243</v>
      </c>
      <c r="C240" s="58" t="s">
        <v>232</v>
      </c>
      <c r="D240" s="59">
        <f>Finanzkraft!H239</f>
        <v>4420791.67</v>
      </c>
      <c r="E240" s="60">
        <f>'landesw Umlage § 4_IST'!E239</f>
        <v>2.0917875021708738E-3</v>
      </c>
      <c r="F240" s="74">
        <v>8560.968066196654</v>
      </c>
      <c r="G240" s="74">
        <f>Schlussrechnung!L239</f>
        <v>8560.968066196654</v>
      </c>
      <c r="H240" s="74">
        <f t="shared" si="9"/>
        <v>0</v>
      </c>
      <c r="I240" s="71">
        <v>14313.926689371205</v>
      </c>
      <c r="J240" s="70">
        <f>Schlussrechnung!O239</f>
        <v>14303.39962376382</v>
      </c>
      <c r="K240" s="71">
        <f t="shared" si="10"/>
        <v>-10.527065607384429</v>
      </c>
      <c r="L240" s="74">
        <v>0</v>
      </c>
      <c r="M240" s="74">
        <f>Schlussrechnung!R239</f>
        <v>0</v>
      </c>
      <c r="N240" s="74">
        <f t="shared" si="10"/>
        <v>0</v>
      </c>
      <c r="O240" s="69">
        <v>17616.743310628794</v>
      </c>
      <c r="P240" s="69">
        <f>Schlussrechnung!W239</f>
        <v>17627.270376236178</v>
      </c>
      <c r="Q240" s="69">
        <f t="shared" si="11"/>
        <v>10.527065607384429</v>
      </c>
    </row>
    <row r="241" spans="1:17" x14ac:dyDescent="0.25">
      <c r="A241" s="57">
        <v>62235</v>
      </c>
      <c r="B241" s="58" t="s">
        <v>244</v>
      </c>
      <c r="C241" s="58" t="s">
        <v>232</v>
      </c>
      <c r="D241" s="59">
        <f>Finanzkraft!H240</f>
        <v>2579166.63</v>
      </c>
      <c r="E241" s="60">
        <f>'landesw Umlage § 4_IST'!E240</f>
        <v>1.2203851539220284E-3</v>
      </c>
      <c r="F241" s="74">
        <v>-5232.4069604418728</v>
      </c>
      <c r="G241" s="74">
        <f>Schlussrechnung!L240</f>
        <v>-5238.5486333260851</v>
      </c>
      <c r="H241" s="74">
        <f t="shared" si="9"/>
        <v>-6.1416728842123121</v>
      </c>
      <c r="I241" s="71">
        <v>0</v>
      </c>
      <c r="J241" s="70">
        <f>Schlussrechnung!O240</f>
        <v>0</v>
      </c>
      <c r="K241" s="71">
        <f t="shared" si="10"/>
        <v>0</v>
      </c>
      <c r="L241" s="74">
        <v>0</v>
      </c>
      <c r="M241" s="74">
        <f>Schlussrechnung!R240</f>
        <v>0</v>
      </c>
      <c r="N241" s="74">
        <f t="shared" si="10"/>
        <v>0</v>
      </c>
      <c r="O241" s="69">
        <v>0</v>
      </c>
      <c r="P241" s="69">
        <f>Schlussrechnung!W240</f>
        <v>0</v>
      </c>
      <c r="Q241" s="69">
        <f t="shared" si="11"/>
        <v>0</v>
      </c>
    </row>
    <row r="242" spans="1:17" x14ac:dyDescent="0.25">
      <c r="A242" s="57">
        <v>62242</v>
      </c>
      <c r="B242" s="58" t="s">
        <v>245</v>
      </c>
      <c r="C242" s="58" t="s">
        <v>232</v>
      </c>
      <c r="D242" s="59">
        <f>Finanzkraft!H241</f>
        <v>1312829.52</v>
      </c>
      <c r="E242" s="60">
        <f>'landesw Umlage § 4_IST'!E241</f>
        <v>6.2119199170880351E-4</v>
      </c>
      <c r="F242" s="74">
        <v>-2659.0417957178297</v>
      </c>
      <c r="G242" s="74">
        <f>Schlussrechnung!L241</f>
        <v>-2662.1679874771335</v>
      </c>
      <c r="H242" s="74">
        <f t="shared" si="9"/>
        <v>-3.1261917593037651</v>
      </c>
      <c r="I242" s="71">
        <v>0</v>
      </c>
      <c r="J242" s="70">
        <f>Schlussrechnung!O241</f>
        <v>0</v>
      </c>
      <c r="K242" s="71">
        <f t="shared" si="10"/>
        <v>0</v>
      </c>
      <c r="L242" s="74">
        <v>0</v>
      </c>
      <c r="M242" s="74">
        <f>Schlussrechnung!R241</f>
        <v>0</v>
      </c>
      <c r="N242" s="74">
        <f t="shared" si="10"/>
        <v>0</v>
      </c>
      <c r="O242" s="69">
        <v>0</v>
      </c>
      <c r="P242" s="69">
        <f>Schlussrechnung!W241</f>
        <v>0</v>
      </c>
      <c r="Q242" s="69">
        <f t="shared" si="11"/>
        <v>0</v>
      </c>
    </row>
    <row r="243" spans="1:17" x14ac:dyDescent="0.25">
      <c r="A243" s="57">
        <v>62244</v>
      </c>
      <c r="B243" s="58" t="s">
        <v>246</v>
      </c>
      <c r="C243" s="58" t="s">
        <v>232</v>
      </c>
      <c r="D243" s="59">
        <f>Finanzkraft!H242</f>
        <v>3679733.96</v>
      </c>
      <c r="E243" s="60">
        <f>'landesw Umlage § 4_IST'!E242</f>
        <v>1.7411409727981456E-3</v>
      </c>
      <c r="F243" s="74">
        <v>0</v>
      </c>
      <c r="G243" s="74">
        <f>Schlussrechnung!L242</f>
        <v>0</v>
      </c>
      <c r="H243" s="74">
        <f t="shared" si="9"/>
        <v>0</v>
      </c>
      <c r="I243" s="71">
        <v>-244.39830405653629</v>
      </c>
      <c r="J243" s="70">
        <f>Schlussrechnung!O242</f>
        <v>-253.16071669803569</v>
      </c>
      <c r="K243" s="71">
        <f t="shared" si="10"/>
        <v>-8.7624126414993952</v>
      </c>
      <c r="L243" s="74">
        <v>0</v>
      </c>
      <c r="M243" s="74">
        <f>Schlussrechnung!R242</f>
        <v>0</v>
      </c>
      <c r="N243" s="74">
        <f t="shared" si="10"/>
        <v>0</v>
      </c>
      <c r="O243" s="69">
        <v>7434.0369040565411</v>
      </c>
      <c r="P243" s="69">
        <f>Schlussrechnung!W242</f>
        <v>7442.7993166980423</v>
      </c>
      <c r="Q243" s="69">
        <f t="shared" si="11"/>
        <v>8.7624126415012142</v>
      </c>
    </row>
    <row r="244" spans="1:17" x14ac:dyDescent="0.25">
      <c r="A244" s="57">
        <v>62245</v>
      </c>
      <c r="B244" s="58" t="s">
        <v>247</v>
      </c>
      <c r="C244" s="58" t="s">
        <v>232</v>
      </c>
      <c r="D244" s="59">
        <f>Finanzkraft!H243</f>
        <v>1759527.29</v>
      </c>
      <c r="E244" s="60">
        <f>'landesw Umlage § 4_IST'!E243</f>
        <v>8.3255612788253987E-4</v>
      </c>
      <c r="F244" s="74">
        <v>3403.6321934838393</v>
      </c>
      <c r="G244" s="74">
        <f>Schlussrechnung!L243</f>
        <v>3403.6321934838393</v>
      </c>
      <c r="H244" s="74">
        <f t="shared" si="9"/>
        <v>0</v>
      </c>
      <c r="I244" s="71">
        <v>1536.9381254064829</v>
      </c>
      <c r="J244" s="70">
        <f>Schlussrechnung!O243</f>
        <v>1532.7482289801219</v>
      </c>
      <c r="K244" s="71">
        <f t="shared" si="10"/>
        <v>-4.1898964263609741</v>
      </c>
      <c r="L244" s="74">
        <v>0</v>
      </c>
      <c r="M244" s="74">
        <f>Schlussrechnung!R243</f>
        <v>0</v>
      </c>
      <c r="N244" s="74">
        <f t="shared" si="10"/>
        <v>0</v>
      </c>
      <c r="O244" s="69">
        <v>7011.6718745935177</v>
      </c>
      <c r="P244" s="69">
        <f>Schlussrechnung!W243</f>
        <v>7015.8617710198787</v>
      </c>
      <c r="Q244" s="69">
        <f t="shared" si="11"/>
        <v>4.1898964263609741</v>
      </c>
    </row>
    <row r="245" spans="1:17" x14ac:dyDescent="0.25">
      <c r="A245" s="57">
        <v>62247</v>
      </c>
      <c r="B245" s="58" t="s">
        <v>248</v>
      </c>
      <c r="C245" s="58" t="s">
        <v>232</v>
      </c>
      <c r="D245" s="59">
        <f>Finanzkraft!H244</f>
        <v>1673019.8</v>
      </c>
      <c r="E245" s="60">
        <f>'landesw Umlage § 4_IST'!E244</f>
        <v>7.9162334933652627E-4</v>
      </c>
      <c r="F245" s="74">
        <v>0</v>
      </c>
      <c r="G245" s="74">
        <f>Schlussrechnung!L244</f>
        <v>0</v>
      </c>
      <c r="H245" s="74">
        <f t="shared" si="9"/>
        <v>0</v>
      </c>
      <c r="I245" s="71">
        <v>-11708.425917106495</v>
      </c>
      <c r="J245" s="70">
        <f>Schlussrechnung!O244</f>
        <v>-11712.409816487365</v>
      </c>
      <c r="K245" s="71">
        <f t="shared" si="10"/>
        <v>-3.9838993808698433</v>
      </c>
      <c r="L245" s="74">
        <v>0</v>
      </c>
      <c r="M245" s="74">
        <f>Schlussrechnung!R244</f>
        <v>0</v>
      </c>
      <c r="N245" s="74">
        <f t="shared" si="10"/>
        <v>0</v>
      </c>
      <c r="O245" s="69">
        <v>3369.5573171064952</v>
      </c>
      <c r="P245" s="69">
        <f>Schlussrechnung!W244</f>
        <v>3373.5412164873624</v>
      </c>
      <c r="Q245" s="69">
        <f t="shared" si="11"/>
        <v>3.9838993808671148</v>
      </c>
    </row>
    <row r="246" spans="1:17" x14ac:dyDescent="0.25">
      <c r="A246" s="57">
        <v>62252</v>
      </c>
      <c r="B246" s="58" t="s">
        <v>249</v>
      </c>
      <c r="C246" s="58" t="s">
        <v>232</v>
      </c>
      <c r="D246" s="59">
        <f>Finanzkraft!H245</f>
        <v>1729663.74</v>
      </c>
      <c r="E246" s="60">
        <f>'landesw Umlage § 4_IST'!E245</f>
        <v>8.1842558174430595E-4</v>
      </c>
      <c r="F246" s="74">
        <v>3367.0164499724633</v>
      </c>
      <c r="G246" s="74">
        <f>Schlussrechnung!L245</f>
        <v>3367.0164499724633</v>
      </c>
      <c r="H246" s="74">
        <f t="shared" si="9"/>
        <v>0</v>
      </c>
      <c r="I246" s="71">
        <v>0</v>
      </c>
      <c r="J246" s="70">
        <f>Schlussrechnung!O245</f>
        <v>0</v>
      </c>
      <c r="K246" s="71">
        <f t="shared" si="10"/>
        <v>0</v>
      </c>
      <c r="L246" s="74">
        <v>-2516.8163810154565</v>
      </c>
      <c r="M246" s="74">
        <f>Schlussrechnung!R245</f>
        <v>-2520.9351644888466</v>
      </c>
      <c r="N246" s="74">
        <f t="shared" si="10"/>
        <v>-4.1187834733900672</v>
      </c>
      <c r="O246" s="69">
        <v>6892.6663810154569</v>
      </c>
      <c r="P246" s="69">
        <f>Schlussrechnung!W245</f>
        <v>6896.7851644888469</v>
      </c>
      <c r="Q246" s="69">
        <f t="shared" si="11"/>
        <v>4.1187834733900672</v>
      </c>
    </row>
    <row r="247" spans="1:17" x14ac:dyDescent="0.25">
      <c r="A247" s="57">
        <v>62256</v>
      </c>
      <c r="B247" s="58" t="s">
        <v>250</v>
      </c>
      <c r="C247" s="58" t="s">
        <v>232</v>
      </c>
      <c r="D247" s="59">
        <f>Finanzkraft!H246</f>
        <v>2986880.97</v>
      </c>
      <c r="E247" s="60">
        <f>'landesw Umlage § 4_IST'!E246</f>
        <v>1.4133034872276661E-3</v>
      </c>
      <c r="F247" s="74">
        <v>5817.1860296780287</v>
      </c>
      <c r="G247" s="74">
        <f>Schlussrechnung!L246</f>
        <v>5817.1860296780287</v>
      </c>
      <c r="H247" s="74">
        <f t="shared" si="9"/>
        <v>0</v>
      </c>
      <c r="I247" s="71">
        <v>0</v>
      </c>
      <c r="J247" s="70">
        <f>Schlussrechnung!O246</f>
        <v>0</v>
      </c>
      <c r="K247" s="71">
        <f t="shared" si="10"/>
        <v>0</v>
      </c>
      <c r="L247" s="74">
        <v>-3118.4553349908601</v>
      </c>
      <c r="M247" s="74">
        <f>Schlussrechnung!R246</f>
        <v>-3125.5678827605316</v>
      </c>
      <c r="N247" s="74">
        <f t="shared" si="10"/>
        <v>-7.112547769671437</v>
      </c>
      <c r="O247" s="69">
        <v>11902.645334990859</v>
      </c>
      <c r="P247" s="69">
        <f>Schlussrechnung!W246</f>
        <v>11909.75788276053</v>
      </c>
      <c r="Q247" s="69">
        <f t="shared" si="11"/>
        <v>7.112547769671437</v>
      </c>
    </row>
    <row r="248" spans="1:17" x14ac:dyDescent="0.25">
      <c r="A248" s="57">
        <v>62262</v>
      </c>
      <c r="B248" s="58" t="s">
        <v>251</v>
      </c>
      <c r="C248" s="58" t="s">
        <v>232</v>
      </c>
      <c r="D248" s="59">
        <f>Finanzkraft!H247</f>
        <v>1805534.68</v>
      </c>
      <c r="E248" s="60">
        <f>'landesw Umlage § 4_IST'!E247</f>
        <v>8.5432546029930612E-4</v>
      </c>
      <c r="F248" s="74">
        <v>3486.4147386386062</v>
      </c>
      <c r="G248" s="74">
        <f>Schlussrechnung!L247</f>
        <v>3486.4147386386062</v>
      </c>
      <c r="H248" s="74">
        <f t="shared" si="9"/>
        <v>0</v>
      </c>
      <c r="I248" s="71">
        <v>3301.4898365832069</v>
      </c>
      <c r="J248" s="70">
        <f>Schlussrechnung!O247</f>
        <v>3297.1903844824092</v>
      </c>
      <c r="K248" s="71">
        <f t="shared" si="10"/>
        <v>-4.29945210079768</v>
      </c>
      <c r="L248" s="74">
        <v>0</v>
      </c>
      <c r="M248" s="74">
        <f>Schlussrechnung!R247</f>
        <v>0</v>
      </c>
      <c r="N248" s="74">
        <f t="shared" si="10"/>
        <v>0</v>
      </c>
      <c r="O248" s="69">
        <v>7195.0101634167931</v>
      </c>
      <c r="P248" s="69">
        <f>Schlussrechnung!W247</f>
        <v>7199.3096155175908</v>
      </c>
      <c r="Q248" s="69">
        <f t="shared" si="11"/>
        <v>4.29945210079768</v>
      </c>
    </row>
    <row r="249" spans="1:17" x14ac:dyDescent="0.25">
      <c r="A249" s="57">
        <v>62264</v>
      </c>
      <c r="B249" s="58" t="s">
        <v>252</v>
      </c>
      <c r="C249" s="58" t="s">
        <v>232</v>
      </c>
      <c r="D249" s="59">
        <f>Finanzkraft!H248</f>
        <v>5927805.4000000004</v>
      </c>
      <c r="E249" s="60">
        <f>'landesw Umlage § 4_IST'!E248</f>
        <v>2.8048617027504079E-3</v>
      </c>
      <c r="F249" s="74">
        <v>0</v>
      </c>
      <c r="G249" s="74">
        <f>Schlussrechnung!L248</f>
        <v>0</v>
      </c>
      <c r="H249" s="74">
        <f t="shared" si="9"/>
        <v>0</v>
      </c>
      <c r="I249" s="71">
        <v>46582.24700778065</v>
      </c>
      <c r="J249" s="70">
        <f>Schlussrechnung!O248</f>
        <v>46568.131346828537</v>
      </c>
      <c r="K249" s="71">
        <f t="shared" si="10"/>
        <v>-14.115660952113103</v>
      </c>
      <c r="L249" s="74">
        <v>0</v>
      </c>
      <c r="M249" s="74">
        <f>Schlussrechnung!R248</f>
        <v>0</v>
      </c>
      <c r="N249" s="74">
        <f t="shared" si="10"/>
        <v>0</v>
      </c>
      <c r="O249" s="69">
        <v>12012.82299221935</v>
      </c>
      <c r="P249" s="69">
        <f>Schlussrechnung!W248</f>
        <v>12026.938653171455</v>
      </c>
      <c r="Q249" s="69">
        <f t="shared" si="11"/>
        <v>14.115660952105827</v>
      </c>
    </row>
    <row r="250" spans="1:17" x14ac:dyDescent="0.25">
      <c r="A250" s="57">
        <v>62265</v>
      </c>
      <c r="B250" s="58" t="s">
        <v>253</v>
      </c>
      <c r="C250" s="58" t="s">
        <v>232</v>
      </c>
      <c r="D250" s="59">
        <f>Finanzkraft!H249</f>
        <v>2465409.9700000002</v>
      </c>
      <c r="E250" s="60">
        <f>'landesw Umlage § 4_IST'!E249</f>
        <v>1.1665588763139952E-3</v>
      </c>
      <c r="F250" s="74">
        <v>-5011.0209139022754</v>
      </c>
      <c r="G250" s="74">
        <f>Schlussrechnung!L249</f>
        <v>-5016.8917023131889</v>
      </c>
      <c r="H250" s="74">
        <f t="shared" si="9"/>
        <v>-5.8707884109135193</v>
      </c>
      <c r="I250" s="71">
        <v>0</v>
      </c>
      <c r="J250" s="70">
        <f>Schlussrechnung!O249</f>
        <v>0</v>
      </c>
      <c r="K250" s="71">
        <f t="shared" si="10"/>
        <v>0</v>
      </c>
      <c r="L250" s="74">
        <v>0</v>
      </c>
      <c r="M250" s="74">
        <f>Schlussrechnung!R249</f>
        <v>0</v>
      </c>
      <c r="N250" s="74">
        <f t="shared" si="10"/>
        <v>0</v>
      </c>
      <c r="O250" s="69">
        <v>0</v>
      </c>
      <c r="P250" s="69">
        <f>Schlussrechnung!W249</f>
        <v>0</v>
      </c>
      <c r="Q250" s="69">
        <f t="shared" si="11"/>
        <v>0</v>
      </c>
    </row>
    <row r="251" spans="1:17" x14ac:dyDescent="0.25">
      <c r="A251" s="57">
        <v>62266</v>
      </c>
      <c r="B251" s="58" t="s">
        <v>254</v>
      </c>
      <c r="C251" s="58" t="s">
        <v>232</v>
      </c>
      <c r="D251" s="59">
        <f>Finanzkraft!H250</f>
        <v>3163671.66</v>
      </c>
      <c r="E251" s="60">
        <f>'landesw Umlage § 4_IST'!E250</f>
        <v>1.4969555983080703E-3</v>
      </c>
      <c r="F251" s="74">
        <v>6178.983771403914</v>
      </c>
      <c r="G251" s="74">
        <f>Schlussrechnung!L250</f>
        <v>6178.983771403914</v>
      </c>
      <c r="H251" s="74">
        <f t="shared" si="9"/>
        <v>0</v>
      </c>
      <c r="I251" s="71">
        <v>10632.488224098535</v>
      </c>
      <c r="J251" s="70">
        <f>Schlussrechnung!O250</f>
        <v>10624.954691281087</v>
      </c>
      <c r="K251" s="71">
        <f t="shared" si="10"/>
        <v>-7.5335328174478491</v>
      </c>
      <c r="L251" s="74">
        <v>0</v>
      </c>
      <c r="M251" s="74">
        <f>Schlussrechnung!R250</f>
        <v>0</v>
      </c>
      <c r="N251" s="74">
        <f t="shared" si="10"/>
        <v>0</v>
      </c>
      <c r="O251" s="69">
        <v>12607.151775901464</v>
      </c>
      <c r="P251" s="69">
        <f>Schlussrechnung!W250</f>
        <v>12614.685308718912</v>
      </c>
      <c r="Q251" s="69">
        <f t="shared" si="11"/>
        <v>7.5335328174478491</v>
      </c>
    </row>
    <row r="252" spans="1:17" x14ac:dyDescent="0.25">
      <c r="A252" s="57">
        <v>62267</v>
      </c>
      <c r="B252" s="58" t="s">
        <v>255</v>
      </c>
      <c r="C252" s="58" t="s">
        <v>232</v>
      </c>
      <c r="D252" s="59">
        <f>Finanzkraft!H251</f>
        <v>14373238.109999999</v>
      </c>
      <c r="E252" s="60">
        <f>'landesw Umlage § 4_IST'!E251</f>
        <v>6.800989978390932E-3</v>
      </c>
      <c r="F252" s="74">
        <v>0</v>
      </c>
      <c r="G252" s="74">
        <f>Schlussrechnung!L251</f>
        <v>0</v>
      </c>
      <c r="H252" s="74">
        <f t="shared" si="9"/>
        <v>0</v>
      </c>
      <c r="I252" s="71">
        <v>-1342.3453319768596</v>
      </c>
      <c r="J252" s="70">
        <f>Schlussrechnung!O251</f>
        <v>-1376.5717854877439</v>
      </c>
      <c r="K252" s="71">
        <f t="shared" si="10"/>
        <v>-34.226453510884312</v>
      </c>
      <c r="L252" s="74">
        <v>0</v>
      </c>
      <c r="M252" s="74">
        <f>Schlussrechnung!R251</f>
        <v>0</v>
      </c>
      <c r="N252" s="74">
        <f t="shared" si="10"/>
        <v>0</v>
      </c>
      <c r="O252" s="69">
        <v>29153.41877197686</v>
      </c>
      <c r="P252" s="69">
        <f>Schlussrechnung!W251</f>
        <v>29187.645225487744</v>
      </c>
      <c r="Q252" s="69">
        <f t="shared" si="11"/>
        <v>34.226453510884312</v>
      </c>
    </row>
    <row r="253" spans="1:17" x14ac:dyDescent="0.25">
      <c r="A253" s="57">
        <v>62268</v>
      </c>
      <c r="B253" s="58" t="s">
        <v>256</v>
      </c>
      <c r="C253" s="58" t="s">
        <v>232</v>
      </c>
      <c r="D253" s="59">
        <f>Finanzkraft!H252</f>
        <v>4377600.2699999996</v>
      </c>
      <c r="E253" s="60">
        <f>'landesw Umlage § 4_IST'!E252</f>
        <v>2.0713506127027792E-3</v>
      </c>
      <c r="F253" s="74">
        <v>8606.0341121792335</v>
      </c>
      <c r="G253" s="74">
        <f>Schlussrechnung!L252</f>
        <v>8606.0341121792335</v>
      </c>
      <c r="H253" s="74">
        <f t="shared" si="9"/>
        <v>0</v>
      </c>
      <c r="I253" s="71">
        <v>12481.013329064997</v>
      </c>
      <c r="J253" s="70">
        <f>Schlussrechnung!O252</f>
        <v>12470.589113520546</v>
      </c>
      <c r="K253" s="71">
        <f t="shared" si="10"/>
        <v>-10.424215544451727</v>
      </c>
      <c r="L253" s="74">
        <v>0</v>
      </c>
      <c r="M253" s="74">
        <f>Schlussrechnung!R252</f>
        <v>0</v>
      </c>
      <c r="N253" s="74">
        <f t="shared" si="10"/>
        <v>0</v>
      </c>
      <c r="O253" s="69">
        <v>17444.626670935002</v>
      </c>
      <c r="P253" s="69">
        <f>Schlussrechnung!W252</f>
        <v>17455.050886479454</v>
      </c>
      <c r="Q253" s="69">
        <f t="shared" si="11"/>
        <v>10.424215544451727</v>
      </c>
    </row>
    <row r="254" spans="1:17" x14ac:dyDescent="0.25">
      <c r="A254" s="57">
        <v>62269</v>
      </c>
      <c r="B254" s="58" t="s">
        <v>257</v>
      </c>
      <c r="C254" s="58" t="s">
        <v>232</v>
      </c>
      <c r="D254" s="59">
        <f>Finanzkraft!H253</f>
        <v>3567686.74</v>
      </c>
      <c r="E254" s="60">
        <f>'landesw Umlage § 4_IST'!E253</f>
        <v>1.6881235514979037E-3</v>
      </c>
      <c r="F254" s="74">
        <v>-7307.58618420318</v>
      </c>
      <c r="G254" s="74">
        <f>Schlussrechnung!L253</f>
        <v>-7316.0817829968191</v>
      </c>
      <c r="H254" s="74">
        <f t="shared" si="9"/>
        <v>-8.4955987936391466</v>
      </c>
      <c r="I254" s="71">
        <v>0</v>
      </c>
      <c r="J254" s="70">
        <f>Schlussrechnung!O253</f>
        <v>0</v>
      </c>
      <c r="K254" s="71">
        <f t="shared" si="10"/>
        <v>0</v>
      </c>
      <c r="L254" s="74">
        <v>0</v>
      </c>
      <c r="M254" s="74">
        <f>Schlussrechnung!R253</f>
        <v>0</v>
      </c>
      <c r="N254" s="74">
        <f t="shared" si="10"/>
        <v>0</v>
      </c>
      <c r="O254" s="69">
        <v>0</v>
      </c>
      <c r="P254" s="69">
        <f>Schlussrechnung!W253</f>
        <v>0</v>
      </c>
      <c r="Q254" s="69">
        <f t="shared" si="11"/>
        <v>0</v>
      </c>
    </row>
    <row r="255" spans="1:17" x14ac:dyDescent="0.25">
      <c r="A255" s="57">
        <v>62270</v>
      </c>
      <c r="B255" s="58" t="s">
        <v>258</v>
      </c>
      <c r="C255" s="58" t="s">
        <v>232</v>
      </c>
      <c r="D255" s="59">
        <f>Finanzkraft!H254</f>
        <v>3439011.95</v>
      </c>
      <c r="E255" s="60">
        <f>'landesw Umlage § 4_IST'!E254</f>
        <v>1.627238457230057E-3</v>
      </c>
      <c r="F255" s="74">
        <v>-7055.3501528152301</v>
      </c>
      <c r="G255" s="74">
        <f>Schlussrechnung!L254</f>
        <v>-7063.5393431514112</v>
      </c>
      <c r="H255" s="74">
        <f t="shared" si="9"/>
        <v>-8.1891903361811273</v>
      </c>
      <c r="I255" s="71">
        <v>0</v>
      </c>
      <c r="J255" s="70">
        <f>Schlussrechnung!O254</f>
        <v>0</v>
      </c>
      <c r="K255" s="71">
        <f t="shared" si="10"/>
        <v>0</v>
      </c>
      <c r="L255" s="74">
        <v>0</v>
      </c>
      <c r="M255" s="74">
        <f>Schlussrechnung!R254</f>
        <v>0</v>
      </c>
      <c r="N255" s="74">
        <f t="shared" si="10"/>
        <v>0</v>
      </c>
      <c r="O255" s="69">
        <v>0</v>
      </c>
      <c r="P255" s="69">
        <f>Schlussrechnung!W254</f>
        <v>0</v>
      </c>
      <c r="Q255" s="69">
        <f t="shared" si="11"/>
        <v>0</v>
      </c>
    </row>
    <row r="256" spans="1:17" x14ac:dyDescent="0.25">
      <c r="A256" s="57">
        <v>62271</v>
      </c>
      <c r="B256" s="58" t="s">
        <v>259</v>
      </c>
      <c r="C256" s="58" t="s">
        <v>232</v>
      </c>
      <c r="D256" s="59">
        <f>Finanzkraft!H255</f>
        <v>7203562.2800000003</v>
      </c>
      <c r="E256" s="60">
        <f>'landesw Umlage § 4_IST'!E255</f>
        <v>3.4085120207470727E-3</v>
      </c>
      <c r="F256" s="74">
        <v>14512.023104099648</v>
      </c>
      <c r="G256" s="74">
        <f>Schlussrechnung!L255</f>
        <v>14512.023104099648</v>
      </c>
      <c r="H256" s="74">
        <f t="shared" si="9"/>
        <v>0</v>
      </c>
      <c r="I256" s="71">
        <v>0</v>
      </c>
      <c r="J256" s="70">
        <f>Schlussrechnung!O255</f>
        <v>0</v>
      </c>
      <c r="K256" s="71">
        <f t="shared" si="10"/>
        <v>0</v>
      </c>
      <c r="L256" s="74">
        <v>-5492.1840087732089</v>
      </c>
      <c r="M256" s="74">
        <f>Schlussrechnung!R255</f>
        <v>-5509.3375817956767</v>
      </c>
      <c r="N256" s="74">
        <f t="shared" si="10"/>
        <v>-17.153573022467754</v>
      </c>
      <c r="O256" s="69">
        <v>28706.014008773207</v>
      </c>
      <c r="P256" s="69">
        <f>Schlussrechnung!W255</f>
        <v>28723.167581795675</v>
      </c>
      <c r="Q256" s="69">
        <f t="shared" si="11"/>
        <v>17.153573022467754</v>
      </c>
    </row>
    <row r="257" spans="1:17" x14ac:dyDescent="0.25">
      <c r="A257" s="57">
        <v>62272</v>
      </c>
      <c r="B257" s="58" t="s">
        <v>260</v>
      </c>
      <c r="C257" s="58" t="s">
        <v>232</v>
      </c>
      <c r="D257" s="59">
        <f>Finanzkraft!H256</f>
        <v>4068403.65</v>
      </c>
      <c r="E257" s="60">
        <f>'landesw Umlage § 4_IST'!E256</f>
        <v>1.925047942568252E-3</v>
      </c>
      <c r="F257" s="74">
        <v>0</v>
      </c>
      <c r="G257" s="74">
        <f>Schlussrechnung!L256</f>
        <v>0</v>
      </c>
      <c r="H257" s="74">
        <f t="shared" si="9"/>
        <v>0</v>
      </c>
      <c r="I257" s="71">
        <v>34918.276689796592</v>
      </c>
      <c r="J257" s="70">
        <f>Schlussrechnung!O256</f>
        <v>34908.588752581301</v>
      </c>
      <c r="K257" s="71">
        <f t="shared" si="10"/>
        <v>-9.6879372152907308</v>
      </c>
      <c r="L257" s="74">
        <v>0</v>
      </c>
      <c r="M257" s="74">
        <f>Schlussrechnung!R256</f>
        <v>0</v>
      </c>
      <c r="N257" s="74">
        <f t="shared" si="10"/>
        <v>0</v>
      </c>
      <c r="O257" s="69">
        <v>8278.1267102034071</v>
      </c>
      <c r="P257" s="69">
        <f>Schlussrechnung!W256</f>
        <v>8287.814647418707</v>
      </c>
      <c r="Q257" s="69">
        <f t="shared" si="11"/>
        <v>9.6879372152998258</v>
      </c>
    </row>
    <row r="258" spans="1:17" x14ac:dyDescent="0.25">
      <c r="A258" s="57">
        <v>62273</v>
      </c>
      <c r="B258" s="58" t="s">
        <v>261</v>
      </c>
      <c r="C258" s="58" t="s">
        <v>232</v>
      </c>
      <c r="D258" s="59">
        <f>Finanzkraft!H257</f>
        <v>2927048.3</v>
      </c>
      <c r="E258" s="60">
        <f>'landesw Umlage § 4_IST'!E257</f>
        <v>1.3849924423582943E-3</v>
      </c>
      <c r="F258" s="74">
        <v>5701.7060344609718</v>
      </c>
      <c r="G258" s="74">
        <f>Schlussrechnung!L257</f>
        <v>5701.7060344609718</v>
      </c>
      <c r="H258" s="74">
        <f t="shared" si="9"/>
        <v>0</v>
      </c>
      <c r="I258" s="71">
        <v>8310.3363459527409</v>
      </c>
      <c r="J258" s="70">
        <f>Schlussrechnung!O257</f>
        <v>8303.3662754788966</v>
      </c>
      <c r="K258" s="71">
        <f t="shared" si="10"/>
        <v>-6.9700704738443164</v>
      </c>
      <c r="L258" s="74">
        <v>0</v>
      </c>
      <c r="M258" s="74">
        <f>Schlussrechnung!R257</f>
        <v>0</v>
      </c>
      <c r="N258" s="74">
        <f t="shared" si="10"/>
        <v>0</v>
      </c>
      <c r="O258" s="69">
        <v>11664.213654047258</v>
      </c>
      <c r="P258" s="69">
        <f>Schlussrechnung!W257</f>
        <v>11671.183724521103</v>
      </c>
      <c r="Q258" s="69">
        <f t="shared" si="11"/>
        <v>6.9700704738443164</v>
      </c>
    </row>
    <row r="259" spans="1:17" x14ac:dyDescent="0.25">
      <c r="A259" s="57">
        <v>62274</v>
      </c>
      <c r="B259" s="58" t="s">
        <v>262</v>
      </c>
      <c r="C259" s="58" t="s">
        <v>232</v>
      </c>
      <c r="D259" s="59">
        <f>Finanzkraft!H258</f>
        <v>1858456.05</v>
      </c>
      <c r="E259" s="60">
        <f>'landesw Umlage § 4_IST'!E258</f>
        <v>8.7936628299063204E-4</v>
      </c>
      <c r="F259" s="74">
        <v>3578.9118569064226</v>
      </c>
      <c r="G259" s="74">
        <f>Schlussrechnung!L258</f>
        <v>3578.9118569064226</v>
      </c>
      <c r="H259" s="74">
        <f t="shared" si="9"/>
        <v>0</v>
      </c>
      <c r="I259" s="71">
        <v>34115.969511833566</v>
      </c>
      <c r="J259" s="70">
        <f>Schlussrechnung!O258</f>
        <v>34111.544040056746</v>
      </c>
      <c r="K259" s="71">
        <f t="shared" si="10"/>
        <v>-4.4254717768199043</v>
      </c>
      <c r="L259" s="74">
        <v>0</v>
      </c>
      <c r="M259" s="74">
        <f>Schlussrechnung!R258</f>
        <v>0</v>
      </c>
      <c r="N259" s="74">
        <f t="shared" si="10"/>
        <v>0</v>
      </c>
      <c r="O259" s="69">
        <v>7405.900488166435</v>
      </c>
      <c r="P259" s="69">
        <f>Schlussrechnung!W258</f>
        <v>7410.3259599432567</v>
      </c>
      <c r="Q259" s="69">
        <f t="shared" si="11"/>
        <v>4.4254717768217233</v>
      </c>
    </row>
    <row r="260" spans="1:17" x14ac:dyDescent="0.25">
      <c r="A260" s="57">
        <v>62275</v>
      </c>
      <c r="B260" s="58" t="s">
        <v>263</v>
      </c>
      <c r="C260" s="58" t="s">
        <v>232</v>
      </c>
      <c r="D260" s="59">
        <f>Finanzkraft!H259</f>
        <v>7946271.7699999996</v>
      </c>
      <c r="E260" s="60">
        <f>'landesw Umlage § 4_IST'!E259</f>
        <v>3.7599401234257278E-3</v>
      </c>
      <c r="F260" s="74">
        <v>0</v>
      </c>
      <c r="G260" s="74">
        <f>Schlussrechnung!L259</f>
        <v>0</v>
      </c>
      <c r="H260" s="74">
        <f t="shared" si="9"/>
        <v>0</v>
      </c>
      <c r="I260" s="71">
        <v>-37158.809292302489</v>
      </c>
      <c r="J260" s="70">
        <f>Schlussrechnung!O259</f>
        <v>-37177.731451612679</v>
      </c>
      <c r="K260" s="71">
        <f t="shared" si="10"/>
        <v>-18.922159310190182</v>
      </c>
      <c r="L260" s="74">
        <v>0</v>
      </c>
      <c r="M260" s="74">
        <f>Schlussrechnung!R259</f>
        <v>0</v>
      </c>
      <c r="N260" s="74">
        <f t="shared" si="10"/>
        <v>0</v>
      </c>
      <c r="O260" s="69">
        <v>16162.250892302482</v>
      </c>
      <c r="P260" s="69">
        <f>Schlussrechnung!W259</f>
        <v>16181.173051612675</v>
      </c>
      <c r="Q260" s="69">
        <f t="shared" si="11"/>
        <v>18.92215931019382</v>
      </c>
    </row>
    <row r="261" spans="1:17" x14ac:dyDescent="0.25">
      <c r="A261" s="57">
        <v>62276</v>
      </c>
      <c r="B261" s="58" t="s">
        <v>264</v>
      </c>
      <c r="C261" s="58" t="s">
        <v>232</v>
      </c>
      <c r="D261" s="59">
        <f>Finanzkraft!H260</f>
        <v>1731331.18</v>
      </c>
      <c r="E261" s="60">
        <f>'landesw Umlage § 4_IST'!E260</f>
        <v>8.192145648977736E-4</v>
      </c>
      <c r="F261" s="74">
        <v>0</v>
      </c>
      <c r="G261" s="74">
        <f>Schlussrechnung!L260</f>
        <v>0</v>
      </c>
      <c r="H261" s="74">
        <f t="shared" ref="H261:H289" si="12">G261-F261</f>
        <v>0</v>
      </c>
      <c r="I261" s="71">
        <v>-61897.777302627415</v>
      </c>
      <c r="J261" s="70">
        <f>Schlussrechnung!O260</f>
        <v>-61901.900056713217</v>
      </c>
      <c r="K261" s="71">
        <f t="shared" ref="K261:N289" si="13">J261-I261</f>
        <v>-4.1227540858017164</v>
      </c>
      <c r="L261" s="74">
        <v>0</v>
      </c>
      <c r="M261" s="74">
        <f>Schlussrechnung!R260</f>
        <v>0</v>
      </c>
      <c r="N261" s="74">
        <f t="shared" si="13"/>
        <v>0</v>
      </c>
      <c r="O261" s="69">
        <v>3549.0583026274148</v>
      </c>
      <c r="P261" s="69">
        <f>Schlussrechnung!W260</f>
        <v>3553.1810567132175</v>
      </c>
      <c r="Q261" s="69">
        <f t="shared" ref="Q261:Q289" si="14">P261-O261</f>
        <v>4.1227540858026259</v>
      </c>
    </row>
    <row r="262" spans="1:17" x14ac:dyDescent="0.25">
      <c r="A262" s="57">
        <v>62277</v>
      </c>
      <c r="B262" s="58" t="s">
        <v>265</v>
      </c>
      <c r="C262" s="58" t="s">
        <v>232</v>
      </c>
      <c r="D262" s="59">
        <f>Finanzkraft!H261</f>
        <v>3743441.09</v>
      </c>
      <c r="E262" s="60">
        <f>'landesw Umlage § 4_IST'!E261</f>
        <v>1.771285297227072E-3</v>
      </c>
      <c r="F262" s="74">
        <v>7253.5581436949387</v>
      </c>
      <c r="G262" s="74">
        <f>Schlussrechnung!L261</f>
        <v>7253.5581436949387</v>
      </c>
      <c r="H262" s="74">
        <f t="shared" si="12"/>
        <v>0</v>
      </c>
      <c r="I262" s="71">
        <v>2548.9616675899906</v>
      </c>
      <c r="J262" s="70">
        <f>Schlussrechnung!O261</f>
        <v>2540.0475515461967</v>
      </c>
      <c r="K262" s="71">
        <f t="shared" si="13"/>
        <v>-8.9141160437939106</v>
      </c>
      <c r="L262" s="74">
        <v>0</v>
      </c>
      <c r="M262" s="74">
        <f>Schlussrechnung!R261</f>
        <v>0</v>
      </c>
      <c r="N262" s="74">
        <f t="shared" si="13"/>
        <v>0</v>
      </c>
      <c r="O262" s="69">
        <v>14917.518332410009</v>
      </c>
      <c r="P262" s="69">
        <f>Schlussrechnung!W261</f>
        <v>14926.432448453803</v>
      </c>
      <c r="Q262" s="69">
        <f t="shared" si="14"/>
        <v>8.9141160437939106</v>
      </c>
    </row>
    <row r="263" spans="1:17" x14ac:dyDescent="0.25">
      <c r="A263" s="57">
        <v>62278</v>
      </c>
      <c r="B263" s="58" t="s">
        <v>266</v>
      </c>
      <c r="C263" s="58" t="s">
        <v>232</v>
      </c>
      <c r="D263" s="59">
        <f>Finanzkraft!H262</f>
        <v>5956279.9199999999</v>
      </c>
      <c r="E263" s="60">
        <f>'landesw Umlage § 4_IST'!E262</f>
        <v>2.8183350010898235E-3</v>
      </c>
      <c r="F263" s="74">
        <v>0</v>
      </c>
      <c r="G263" s="74">
        <f>Schlussrechnung!L262</f>
        <v>0</v>
      </c>
      <c r="H263" s="74">
        <f t="shared" si="12"/>
        <v>0</v>
      </c>
      <c r="I263" s="71">
        <v>-21515.549614793788</v>
      </c>
      <c r="J263" s="70">
        <f>Schlussrechnung!O262</f>
        <v>-21529.733081053761</v>
      </c>
      <c r="K263" s="71">
        <f t="shared" si="13"/>
        <v>-14.183466259972192</v>
      </c>
      <c r="L263" s="74">
        <v>0</v>
      </c>
      <c r="M263" s="74">
        <f>Schlussrechnung!R262</f>
        <v>0</v>
      </c>
      <c r="N263" s="74">
        <f t="shared" si="13"/>
        <v>0</v>
      </c>
      <c r="O263" s="69">
        <v>12150.479414793783</v>
      </c>
      <c r="P263" s="69">
        <f>Schlussrechnung!W262</f>
        <v>12164.662881053755</v>
      </c>
      <c r="Q263" s="69">
        <f t="shared" si="14"/>
        <v>14.183466259972192</v>
      </c>
    </row>
    <row r="264" spans="1:17" x14ac:dyDescent="0.25">
      <c r="A264" s="57">
        <v>62279</v>
      </c>
      <c r="B264" s="58" t="s">
        <v>267</v>
      </c>
      <c r="C264" s="58" t="s">
        <v>232</v>
      </c>
      <c r="D264" s="59">
        <f>Finanzkraft!H263</f>
        <v>1890105.97</v>
      </c>
      <c r="E264" s="60">
        <f>'landesw Umlage § 4_IST'!E263</f>
        <v>8.9434208643099367E-4</v>
      </c>
      <c r="F264" s="74">
        <v>0</v>
      </c>
      <c r="G264" s="74">
        <f>Schlussrechnung!L263</f>
        <v>0</v>
      </c>
      <c r="H264" s="74">
        <f t="shared" si="12"/>
        <v>0</v>
      </c>
      <c r="I264" s="71">
        <v>-52299.920342356934</v>
      </c>
      <c r="J264" s="70">
        <f>Schlussrechnung!O263</f>
        <v>-52304.421180902689</v>
      </c>
      <c r="K264" s="71">
        <f t="shared" si="13"/>
        <v>-4.5008385457549593</v>
      </c>
      <c r="L264" s="74">
        <v>0</v>
      </c>
      <c r="M264" s="74">
        <f>Schlussrechnung!R263</f>
        <v>0</v>
      </c>
      <c r="N264" s="74">
        <f t="shared" si="13"/>
        <v>0</v>
      </c>
      <c r="O264" s="69">
        <v>3862.8341423569441</v>
      </c>
      <c r="P264" s="69">
        <f>Schlussrechnung!W263</f>
        <v>3867.3349809027027</v>
      </c>
      <c r="Q264" s="69">
        <f t="shared" si="14"/>
        <v>4.5008385457585973</v>
      </c>
    </row>
    <row r="265" spans="1:17" x14ac:dyDescent="0.25">
      <c r="A265" s="57">
        <v>62311</v>
      </c>
      <c r="B265" s="58" t="s">
        <v>268</v>
      </c>
      <c r="C265" s="58" t="s">
        <v>269</v>
      </c>
      <c r="D265" s="59">
        <f>Finanzkraft!H264</f>
        <v>1777193.07</v>
      </c>
      <c r="E265" s="60">
        <f>'landesw Umlage § 4_IST'!E264</f>
        <v>8.4091505102991827E-4</v>
      </c>
      <c r="F265" s="74">
        <v>3464.1416141497371</v>
      </c>
      <c r="G265" s="74">
        <f>Schlussrechnung!L264</f>
        <v>3464.1416141497371</v>
      </c>
      <c r="H265" s="74">
        <f t="shared" si="12"/>
        <v>0</v>
      </c>
      <c r="I265" s="71">
        <v>630.80043764526636</v>
      </c>
      <c r="J265" s="70">
        <f>Schlussrechnung!O264</f>
        <v>626.56847435872623</v>
      </c>
      <c r="K265" s="71">
        <f t="shared" si="13"/>
        <v>-4.2319632865401218</v>
      </c>
      <c r="L265" s="74">
        <v>0</v>
      </c>
      <c r="M265" s="74">
        <f>Schlussrechnung!R264</f>
        <v>0</v>
      </c>
      <c r="N265" s="74">
        <f t="shared" si="13"/>
        <v>0</v>
      </c>
      <c r="O265" s="69">
        <v>7082.0695623547335</v>
      </c>
      <c r="P265" s="69">
        <f>Schlussrechnung!W264</f>
        <v>7086.3015256412737</v>
      </c>
      <c r="Q265" s="69">
        <f t="shared" si="14"/>
        <v>4.2319632865401218</v>
      </c>
    </row>
    <row r="266" spans="1:17" x14ac:dyDescent="0.25">
      <c r="A266" s="57">
        <v>62314</v>
      </c>
      <c r="B266" s="58" t="s">
        <v>270</v>
      </c>
      <c r="C266" s="58" t="s">
        <v>269</v>
      </c>
      <c r="D266" s="59">
        <f>Finanzkraft!H265</f>
        <v>1569662.3</v>
      </c>
      <c r="E266" s="60">
        <f>'landesw Umlage § 4_IST'!E265</f>
        <v>7.427176458122464E-4</v>
      </c>
      <c r="F266" s="74">
        <v>-3191.1898279206607</v>
      </c>
      <c r="G266" s="74">
        <f>Schlussrechnung!L265</f>
        <v>-3194.9276059583981</v>
      </c>
      <c r="H266" s="74">
        <f t="shared" si="12"/>
        <v>-3.7377780377373711</v>
      </c>
      <c r="I266" s="71">
        <v>0</v>
      </c>
      <c r="J266" s="70">
        <f>Schlussrechnung!O265</f>
        <v>0</v>
      </c>
      <c r="K266" s="71">
        <f t="shared" si="13"/>
        <v>0</v>
      </c>
      <c r="L266" s="74">
        <v>0</v>
      </c>
      <c r="M266" s="74">
        <f>Schlussrechnung!R265</f>
        <v>0</v>
      </c>
      <c r="N266" s="74">
        <f t="shared" si="13"/>
        <v>0</v>
      </c>
      <c r="O266" s="69">
        <v>0</v>
      </c>
      <c r="P266" s="69">
        <f>Schlussrechnung!W265</f>
        <v>0</v>
      </c>
      <c r="Q266" s="69">
        <f t="shared" si="14"/>
        <v>0</v>
      </c>
    </row>
    <row r="267" spans="1:17" x14ac:dyDescent="0.25">
      <c r="A267" s="57">
        <v>62326</v>
      </c>
      <c r="B267" s="58" t="s">
        <v>271</v>
      </c>
      <c r="C267" s="58" t="s">
        <v>269</v>
      </c>
      <c r="D267" s="59">
        <f>Finanzkraft!H266</f>
        <v>2309828.27</v>
      </c>
      <c r="E267" s="60">
        <f>'landesw Umlage § 4_IST'!E266</f>
        <v>1.0929422302650537E-3</v>
      </c>
      <c r="F267" s="74">
        <v>0</v>
      </c>
      <c r="G267" s="74">
        <f>Schlussrechnung!L266</f>
        <v>0</v>
      </c>
      <c r="H267" s="74">
        <f t="shared" si="12"/>
        <v>0</v>
      </c>
      <c r="I267" s="71">
        <v>697.79960804811344</v>
      </c>
      <c r="J267" s="70">
        <f>Schlussrechnung!O266</f>
        <v>692.29930051154952</v>
      </c>
      <c r="K267" s="71">
        <f t="shared" si="13"/>
        <v>-5.5003075365639233</v>
      </c>
      <c r="L267" s="74">
        <v>0</v>
      </c>
      <c r="M267" s="74">
        <f>Schlussrechnung!R266</f>
        <v>0</v>
      </c>
      <c r="N267" s="74">
        <f t="shared" si="13"/>
        <v>0</v>
      </c>
      <c r="O267" s="69">
        <v>4706.8110819518843</v>
      </c>
      <c r="P267" s="69">
        <f>Schlussrechnung!W266</f>
        <v>4712.3113894884482</v>
      </c>
      <c r="Q267" s="69">
        <f t="shared" si="14"/>
        <v>5.5003075365639233</v>
      </c>
    </row>
    <row r="268" spans="1:17" x14ac:dyDescent="0.25">
      <c r="A268" s="57">
        <v>62330</v>
      </c>
      <c r="B268" s="58" t="s">
        <v>272</v>
      </c>
      <c r="C268" s="58" t="s">
        <v>269</v>
      </c>
      <c r="D268" s="59">
        <f>Finanzkraft!H267</f>
        <v>2100301.9699999997</v>
      </c>
      <c r="E268" s="60">
        <f>'landesw Umlage § 4_IST'!E267</f>
        <v>9.9380059943672159E-4</v>
      </c>
      <c r="F268" s="74">
        <v>4057.210758482428</v>
      </c>
      <c r="G268" s="74">
        <f>Schlussrechnung!L267</f>
        <v>4057.210758482428</v>
      </c>
      <c r="H268" s="74">
        <f t="shared" si="12"/>
        <v>0</v>
      </c>
      <c r="I268" s="71">
        <v>0</v>
      </c>
      <c r="J268" s="70">
        <f>Schlussrechnung!O267</f>
        <v>0</v>
      </c>
      <c r="K268" s="71">
        <f t="shared" si="13"/>
        <v>0</v>
      </c>
      <c r="L268" s="74">
        <v>-4859.9903799053645</v>
      </c>
      <c r="M268" s="74">
        <f>Schlussrechnung!R267</f>
        <v>-4864.9917503122888</v>
      </c>
      <c r="N268" s="74">
        <f t="shared" si="13"/>
        <v>-5.0013704069242522</v>
      </c>
      <c r="O268" s="69">
        <v>8369.6503799053644</v>
      </c>
      <c r="P268" s="69">
        <f>Schlussrechnung!W267</f>
        <v>8374.6517503122886</v>
      </c>
      <c r="Q268" s="69">
        <f t="shared" si="14"/>
        <v>5.0013704069242522</v>
      </c>
    </row>
    <row r="269" spans="1:17" x14ac:dyDescent="0.25">
      <c r="A269" s="57">
        <v>62332</v>
      </c>
      <c r="B269" s="58" t="s">
        <v>273</v>
      </c>
      <c r="C269" s="58" t="s">
        <v>269</v>
      </c>
      <c r="D269" s="59">
        <f>Finanzkraft!H268</f>
        <v>2003665.68</v>
      </c>
      <c r="E269" s="60">
        <f>'landesw Umlage § 4_IST'!E268</f>
        <v>9.4807517314035876E-4</v>
      </c>
      <c r="F269" s="74">
        <v>0</v>
      </c>
      <c r="G269" s="74">
        <f>Schlussrechnung!L268</f>
        <v>0</v>
      </c>
      <c r="H269" s="74">
        <f t="shared" si="12"/>
        <v>0</v>
      </c>
      <c r="I269" s="71">
        <v>-16842.886307729648</v>
      </c>
      <c r="J269" s="70">
        <f>Schlussrechnung!O268</f>
        <v>-16842.886307729648</v>
      </c>
      <c r="K269" s="71">
        <f t="shared" si="13"/>
        <v>0</v>
      </c>
      <c r="L269" s="74">
        <v>-2244.5572014653417</v>
      </c>
      <c r="M269" s="74">
        <f>Schlussrechnung!R268</f>
        <v>-2249.3284554947422</v>
      </c>
      <c r="N269" s="74">
        <f t="shared" si="13"/>
        <v>-4.7712540294005521</v>
      </c>
      <c r="O269" s="69">
        <v>4078.1387991949887</v>
      </c>
      <c r="P269" s="69">
        <f>Schlussrechnung!W268</f>
        <v>4082.9100532243892</v>
      </c>
      <c r="Q269" s="69">
        <f t="shared" si="14"/>
        <v>4.7712540294005521</v>
      </c>
    </row>
    <row r="270" spans="1:17" x14ac:dyDescent="0.25">
      <c r="A270" s="57">
        <v>62335</v>
      </c>
      <c r="B270" s="58" t="s">
        <v>274</v>
      </c>
      <c r="C270" s="58" t="s">
        <v>269</v>
      </c>
      <c r="D270" s="59">
        <f>Finanzkraft!H269</f>
        <v>1670834.2</v>
      </c>
      <c r="E270" s="60">
        <f>'landesw Umlage § 4_IST'!E269</f>
        <v>7.9058918823914418E-4</v>
      </c>
      <c r="F270" s="74">
        <v>3250.6653441480435</v>
      </c>
      <c r="G270" s="74">
        <f>Schlussrechnung!L269</f>
        <v>3250.6653441480435</v>
      </c>
      <c r="H270" s="74">
        <f t="shared" si="12"/>
        <v>0</v>
      </c>
      <c r="I270" s="71">
        <v>3375.586052177523</v>
      </c>
      <c r="J270" s="70">
        <f>Schlussrechnung!O269</f>
        <v>3371.6073572840669</v>
      </c>
      <c r="K270" s="71">
        <f t="shared" si="13"/>
        <v>-3.9786948934561224</v>
      </c>
      <c r="L270" s="74">
        <v>0</v>
      </c>
      <c r="M270" s="74">
        <f>Schlussrechnung!R269</f>
        <v>0</v>
      </c>
      <c r="N270" s="74">
        <f t="shared" si="13"/>
        <v>0</v>
      </c>
      <c r="O270" s="69">
        <v>6658.2321478224767</v>
      </c>
      <c r="P270" s="69">
        <f>Schlussrechnung!W269</f>
        <v>6662.2108427159328</v>
      </c>
      <c r="Q270" s="69">
        <f t="shared" si="14"/>
        <v>3.9786948934561224</v>
      </c>
    </row>
    <row r="271" spans="1:17" x14ac:dyDescent="0.25">
      <c r="A271" s="57">
        <v>62343</v>
      </c>
      <c r="B271" s="58" t="s">
        <v>275</v>
      </c>
      <c r="C271" s="58" t="s">
        <v>269</v>
      </c>
      <c r="D271" s="59">
        <f>Finanzkraft!H270</f>
        <v>2038400.44</v>
      </c>
      <c r="E271" s="60">
        <f>'landesw Umlage § 4_IST'!E270</f>
        <v>9.6451063137558129E-4</v>
      </c>
      <c r="F271" s="74">
        <v>3979.2517993522329</v>
      </c>
      <c r="G271" s="74">
        <f>Schlussrechnung!L270</f>
        <v>3979.2517993522329</v>
      </c>
      <c r="H271" s="74">
        <f t="shared" si="12"/>
        <v>0</v>
      </c>
      <c r="I271" s="71">
        <v>42.105655960668628</v>
      </c>
      <c r="J271" s="70">
        <f>Schlussrechnung!O270</f>
        <v>37.251689348393484</v>
      </c>
      <c r="K271" s="71">
        <f t="shared" si="13"/>
        <v>-4.8539666122751441</v>
      </c>
      <c r="L271" s="74">
        <v>0</v>
      </c>
      <c r="M271" s="74">
        <f>Schlussrechnung!R270</f>
        <v>0</v>
      </c>
      <c r="N271" s="74">
        <f t="shared" si="13"/>
        <v>0</v>
      </c>
      <c r="O271" s="69">
        <v>8122.9743440393313</v>
      </c>
      <c r="P271" s="69">
        <f>Schlussrechnung!W270</f>
        <v>8127.8283106516064</v>
      </c>
      <c r="Q271" s="69">
        <f t="shared" si="14"/>
        <v>4.8539666122751441</v>
      </c>
    </row>
    <row r="272" spans="1:17" x14ac:dyDescent="0.25">
      <c r="A272" s="57">
        <v>62368</v>
      </c>
      <c r="B272" s="58" t="s">
        <v>276</v>
      </c>
      <c r="C272" s="58" t="s">
        <v>269</v>
      </c>
      <c r="D272" s="59">
        <f>Finanzkraft!H271</f>
        <v>1571457.56</v>
      </c>
      <c r="E272" s="60">
        <f>'landesw Umlage § 4_IST'!E271</f>
        <v>7.4356710959870597E-4</v>
      </c>
      <c r="F272" s="74">
        <v>-3204.5988665334203</v>
      </c>
      <c r="G272" s="74">
        <f>Schlussrechnung!L271</f>
        <v>-3208.3409195565478</v>
      </c>
      <c r="H272" s="74">
        <f t="shared" si="12"/>
        <v>-3.7420530231274824</v>
      </c>
      <c r="I272" s="71">
        <v>0</v>
      </c>
      <c r="J272" s="70">
        <f>Schlussrechnung!O271</f>
        <v>0</v>
      </c>
      <c r="K272" s="71">
        <f t="shared" si="13"/>
        <v>0</v>
      </c>
      <c r="L272" s="74">
        <v>0</v>
      </c>
      <c r="M272" s="74">
        <f>Schlussrechnung!R271</f>
        <v>0</v>
      </c>
      <c r="N272" s="74">
        <f t="shared" si="13"/>
        <v>0</v>
      </c>
      <c r="O272" s="69">
        <v>0</v>
      </c>
      <c r="P272" s="69">
        <f>Schlussrechnung!W271</f>
        <v>0</v>
      </c>
      <c r="Q272" s="69">
        <f t="shared" si="14"/>
        <v>0</v>
      </c>
    </row>
    <row r="273" spans="1:17" x14ac:dyDescent="0.25">
      <c r="A273" s="57">
        <v>62372</v>
      </c>
      <c r="B273" s="58" t="s">
        <v>277</v>
      </c>
      <c r="C273" s="58" t="s">
        <v>269</v>
      </c>
      <c r="D273" s="59">
        <f>Finanzkraft!H272</f>
        <v>1536888.31</v>
      </c>
      <c r="E273" s="60">
        <f>'landesw Umlage § 4_IST'!E272</f>
        <v>7.2720996578662931E-4</v>
      </c>
      <c r="F273" s="74">
        <v>-3127.3768879287809</v>
      </c>
      <c r="G273" s="74">
        <f>Schlussrechnung!L272</f>
        <v>-3131.0366224917971</v>
      </c>
      <c r="H273" s="74">
        <f t="shared" si="12"/>
        <v>-3.6597345630161726</v>
      </c>
      <c r="I273" s="71">
        <v>0</v>
      </c>
      <c r="J273" s="70">
        <f>Schlussrechnung!O272</f>
        <v>0</v>
      </c>
      <c r="K273" s="71">
        <f t="shared" si="13"/>
        <v>0</v>
      </c>
      <c r="L273" s="74">
        <v>0</v>
      </c>
      <c r="M273" s="74">
        <f>Schlussrechnung!R272</f>
        <v>0</v>
      </c>
      <c r="N273" s="74">
        <f t="shared" si="13"/>
        <v>0</v>
      </c>
      <c r="O273" s="69">
        <v>0</v>
      </c>
      <c r="P273" s="69">
        <f>Schlussrechnung!W272</f>
        <v>0</v>
      </c>
      <c r="Q273" s="69">
        <f t="shared" si="14"/>
        <v>0</v>
      </c>
    </row>
    <row r="274" spans="1:17" x14ac:dyDescent="0.25">
      <c r="A274" s="57">
        <v>62375</v>
      </c>
      <c r="B274" s="58" t="s">
        <v>278</v>
      </c>
      <c r="C274" s="58" t="s">
        <v>269</v>
      </c>
      <c r="D274" s="59">
        <f>Finanzkraft!H273</f>
        <v>8177708.2800000003</v>
      </c>
      <c r="E274" s="60">
        <f>'landesw Umlage § 4_IST'!E273</f>
        <v>3.8694490157920687E-3</v>
      </c>
      <c r="F274" s="74">
        <v>0</v>
      </c>
      <c r="G274" s="74">
        <f>Schlussrechnung!L273</f>
        <v>0</v>
      </c>
      <c r="H274" s="74">
        <f t="shared" si="12"/>
        <v>0</v>
      </c>
      <c r="I274" s="71">
        <v>-52289.354109023232</v>
      </c>
      <c r="J274" s="70">
        <f>Schlussrechnung!O273</f>
        <v>-52308.82737942542</v>
      </c>
      <c r="K274" s="71">
        <f t="shared" si="13"/>
        <v>-19.473270402188064</v>
      </c>
      <c r="L274" s="74">
        <v>0</v>
      </c>
      <c r="M274" s="74">
        <f>Schlussrechnung!R273</f>
        <v>0</v>
      </c>
      <c r="N274" s="74">
        <f t="shared" si="13"/>
        <v>0</v>
      </c>
      <c r="O274" s="69">
        <v>16643.342899023239</v>
      </c>
      <c r="P274" s="69">
        <f>Schlussrechnung!W273</f>
        <v>16662.81616942542</v>
      </c>
      <c r="Q274" s="69">
        <f t="shared" si="14"/>
        <v>19.473270402180788</v>
      </c>
    </row>
    <row r="275" spans="1:17" x14ac:dyDescent="0.25">
      <c r="A275" s="57">
        <v>62376</v>
      </c>
      <c r="B275" s="58" t="s">
        <v>279</v>
      </c>
      <c r="C275" s="58" t="s">
        <v>269</v>
      </c>
      <c r="D275" s="59">
        <f>Finanzkraft!H274</f>
        <v>5992192.6500000004</v>
      </c>
      <c r="E275" s="60">
        <f>'landesw Umlage § 4_IST'!E274</f>
        <v>2.835327839791684E-3</v>
      </c>
      <c r="F275" s="74">
        <v>0</v>
      </c>
      <c r="G275" s="74">
        <f>Schlussrechnung!L274</f>
        <v>0</v>
      </c>
      <c r="H275" s="74">
        <f t="shared" si="12"/>
        <v>0</v>
      </c>
      <c r="I275" s="71">
        <v>83061.219288618333</v>
      </c>
      <c r="J275" s="70">
        <f>Schlussrechnung!O274</f>
        <v>83046.950304719663</v>
      </c>
      <c r="K275" s="71">
        <f t="shared" si="13"/>
        <v>-14.268983898669831</v>
      </c>
      <c r="L275" s="74">
        <v>0</v>
      </c>
      <c r="M275" s="74">
        <f>Schlussrechnung!R274</f>
        <v>0</v>
      </c>
      <c r="N275" s="74">
        <f t="shared" si="13"/>
        <v>0</v>
      </c>
      <c r="O275" s="69">
        <v>12142.599221381661</v>
      </c>
      <c r="P275" s="69">
        <f>Schlussrechnung!W274</f>
        <v>12156.868205280338</v>
      </c>
      <c r="Q275" s="69">
        <f t="shared" si="14"/>
        <v>14.268983898677106</v>
      </c>
    </row>
    <row r="276" spans="1:17" x14ac:dyDescent="0.25">
      <c r="A276" s="57">
        <v>62377</v>
      </c>
      <c r="B276" s="58" t="s">
        <v>280</v>
      </c>
      <c r="C276" s="58" t="s">
        <v>269</v>
      </c>
      <c r="D276" s="59">
        <f>Finanzkraft!H275</f>
        <v>2679395.4</v>
      </c>
      <c r="E276" s="60">
        <f>'landesw Umlage § 4_IST'!E275</f>
        <v>1.2678104352051788E-3</v>
      </c>
      <c r="F276" s="74">
        <v>0</v>
      </c>
      <c r="G276" s="74">
        <f>Schlussrechnung!L275</f>
        <v>0</v>
      </c>
      <c r="H276" s="74">
        <f t="shared" si="12"/>
        <v>0</v>
      </c>
      <c r="I276" s="71">
        <v>18200.143048830549</v>
      </c>
      <c r="J276" s="70">
        <f>Schlussrechnung!O275</f>
        <v>18193.762704930763</v>
      </c>
      <c r="K276" s="71">
        <f t="shared" si="13"/>
        <v>-6.3803438997856574</v>
      </c>
      <c r="L276" s="74">
        <v>0</v>
      </c>
      <c r="M276" s="74">
        <f>Schlussrechnung!R275</f>
        <v>0</v>
      </c>
      <c r="N276" s="74">
        <f t="shared" si="13"/>
        <v>0</v>
      </c>
      <c r="O276" s="69">
        <v>5467.1597111694509</v>
      </c>
      <c r="P276" s="69">
        <f>Schlussrechnung!W275</f>
        <v>5473.5400550692402</v>
      </c>
      <c r="Q276" s="69">
        <f t="shared" si="14"/>
        <v>6.3803438997892954</v>
      </c>
    </row>
    <row r="277" spans="1:17" x14ac:dyDescent="0.25">
      <c r="A277" s="57">
        <v>62378</v>
      </c>
      <c r="B277" s="58" t="s">
        <v>281</v>
      </c>
      <c r="C277" s="58" t="s">
        <v>269</v>
      </c>
      <c r="D277" s="59">
        <f>Finanzkraft!H276</f>
        <v>9882588.1300000008</v>
      </c>
      <c r="E277" s="60">
        <f>'landesw Umlage § 4_IST'!E276</f>
        <v>4.6761475958527199E-3</v>
      </c>
      <c r="F277" s="74">
        <v>19202.777711681545</v>
      </c>
      <c r="G277" s="74">
        <f>Schlussrechnung!L276</f>
        <v>19202.777711681545</v>
      </c>
      <c r="H277" s="74">
        <f t="shared" si="12"/>
        <v>0</v>
      </c>
      <c r="I277" s="71">
        <v>21472.775545193639</v>
      </c>
      <c r="J277" s="70">
        <f>Schlussrechnung!O276</f>
        <v>21449.242508266958</v>
      </c>
      <c r="K277" s="71">
        <f t="shared" si="13"/>
        <v>-23.533036926681234</v>
      </c>
      <c r="L277" s="74">
        <v>0</v>
      </c>
      <c r="M277" s="74">
        <f>Schlussrechnung!R276</f>
        <v>0</v>
      </c>
      <c r="N277" s="74">
        <f t="shared" si="13"/>
        <v>0</v>
      </c>
      <c r="O277" s="69">
        <v>39381.86445480636</v>
      </c>
      <c r="P277" s="69">
        <f>Schlussrechnung!W276</f>
        <v>39405.397491733042</v>
      </c>
      <c r="Q277" s="69">
        <f t="shared" si="14"/>
        <v>23.533036926681234</v>
      </c>
    </row>
    <row r="278" spans="1:17" x14ac:dyDescent="0.25">
      <c r="A278" s="57">
        <v>62379</v>
      </c>
      <c r="B278" s="58" t="s">
        <v>282</v>
      </c>
      <c r="C278" s="58" t="s">
        <v>269</v>
      </c>
      <c r="D278" s="59">
        <f>Finanzkraft!H277</f>
        <v>21762472.510000002</v>
      </c>
      <c r="E278" s="60">
        <f>'landesw Umlage § 4_IST'!E277</f>
        <v>1.0297356539480454E-2</v>
      </c>
      <c r="F278" s="74">
        <v>0</v>
      </c>
      <c r="G278" s="74">
        <f>Schlussrechnung!L277</f>
        <v>0</v>
      </c>
      <c r="H278" s="74">
        <f t="shared" si="12"/>
        <v>0</v>
      </c>
      <c r="I278" s="71">
        <v>162460.18145200267</v>
      </c>
      <c r="J278" s="70">
        <f>Schlussrechnung!O277</f>
        <v>203017.59929140503</v>
      </c>
      <c r="K278" s="71">
        <f t="shared" si="13"/>
        <v>40557.417839402362</v>
      </c>
      <c r="L278" s="74">
        <v>0</v>
      </c>
      <c r="M278" s="74">
        <f>Schlussrechnung!R277</f>
        <v>0</v>
      </c>
      <c r="N278" s="74">
        <f t="shared" si="13"/>
        <v>0</v>
      </c>
      <c r="O278" s="69">
        <v>44521.706977997295</v>
      </c>
      <c r="P278" s="69">
        <f>Schlussrechnung!W277</f>
        <v>44573.529138594997</v>
      </c>
      <c r="Q278" s="69">
        <f t="shared" si="14"/>
        <v>51.822160597701441</v>
      </c>
    </row>
    <row r="279" spans="1:17" x14ac:dyDescent="0.25">
      <c r="A279" s="57">
        <v>62380</v>
      </c>
      <c r="B279" s="58" t="s">
        <v>283</v>
      </c>
      <c r="C279" s="58" t="s">
        <v>269</v>
      </c>
      <c r="D279" s="59">
        <f>Finanzkraft!H278</f>
        <v>7801486.7400000002</v>
      </c>
      <c r="E279" s="60">
        <f>'landesw Umlage § 4_IST'!E278</f>
        <v>3.691432141402808E-3</v>
      </c>
      <c r="F279" s="74">
        <v>15317.84486209705</v>
      </c>
      <c r="G279" s="74">
        <f>Schlussrechnung!L278</f>
        <v>15317.84486209705</v>
      </c>
      <c r="H279" s="74">
        <f t="shared" si="12"/>
        <v>0</v>
      </c>
      <c r="I279" s="71">
        <v>53257.930308046125</v>
      </c>
      <c r="J279" s="70">
        <f>Schlussrechnung!O278</f>
        <v>53239.352919904435</v>
      </c>
      <c r="K279" s="71">
        <f t="shared" si="13"/>
        <v>-18.57738814168988</v>
      </c>
      <c r="L279" s="74">
        <v>0</v>
      </c>
      <c r="M279" s="74">
        <f>Schlussrechnung!R278</f>
        <v>0</v>
      </c>
      <c r="N279" s="74">
        <f t="shared" si="13"/>
        <v>0</v>
      </c>
      <c r="O279" s="69">
        <v>31088.727901953869</v>
      </c>
      <c r="P279" s="69">
        <f>Schlussrechnung!W278</f>
        <v>31107.305290095559</v>
      </c>
      <c r="Q279" s="69">
        <f t="shared" si="14"/>
        <v>18.57738814168988</v>
      </c>
    </row>
    <row r="280" spans="1:17" x14ac:dyDescent="0.25">
      <c r="A280" s="57">
        <v>62381</v>
      </c>
      <c r="B280" s="58" t="s">
        <v>284</v>
      </c>
      <c r="C280" s="58" t="s">
        <v>269</v>
      </c>
      <c r="D280" s="59">
        <f>Finanzkraft!H279</f>
        <v>4387612.4800000004</v>
      </c>
      <c r="E280" s="60">
        <f>'landesw Umlage § 4_IST'!E279</f>
        <v>2.0760880935230667E-3</v>
      </c>
      <c r="F280" s="74">
        <v>0</v>
      </c>
      <c r="G280" s="74">
        <f>Schlussrechnung!L279</f>
        <v>0</v>
      </c>
      <c r="H280" s="74">
        <f t="shared" si="12"/>
        <v>0</v>
      </c>
      <c r="I280" s="71">
        <v>67835.477423447242</v>
      </c>
      <c r="J280" s="70">
        <f>Schlussrechnung!O279</f>
        <v>67825.029366202158</v>
      </c>
      <c r="K280" s="71">
        <f t="shared" si="13"/>
        <v>-10.448057245084783</v>
      </c>
      <c r="L280" s="74">
        <v>0</v>
      </c>
      <c r="M280" s="74">
        <f>Schlussrechnung!R279</f>
        <v>0</v>
      </c>
      <c r="N280" s="74">
        <f t="shared" si="13"/>
        <v>0</v>
      </c>
      <c r="O280" s="69">
        <v>8774.1893765527475</v>
      </c>
      <c r="P280" s="69">
        <f>Schlussrechnung!W279</f>
        <v>8784.6374337978286</v>
      </c>
      <c r="Q280" s="69">
        <f t="shared" si="14"/>
        <v>10.448057245081145</v>
      </c>
    </row>
    <row r="281" spans="1:17" x14ac:dyDescent="0.25">
      <c r="A281" s="57">
        <v>62382</v>
      </c>
      <c r="B281" s="58" t="s">
        <v>285</v>
      </c>
      <c r="C281" s="58" t="s">
        <v>269</v>
      </c>
      <c r="D281" s="59">
        <f>Finanzkraft!H280</f>
        <v>6508848.7599999998</v>
      </c>
      <c r="E281" s="60">
        <f>'landesw Umlage § 4_IST'!E280</f>
        <v>3.0797941875619736E-3</v>
      </c>
      <c r="F281" s="74">
        <v>0</v>
      </c>
      <c r="G281" s="74">
        <f>Schlussrechnung!L280</f>
        <v>0</v>
      </c>
      <c r="H281" s="74">
        <f t="shared" si="12"/>
        <v>0</v>
      </c>
      <c r="I281" s="71">
        <v>86481.569364593714</v>
      </c>
      <c r="J281" s="70">
        <f>Schlussrechnung!O280</f>
        <v>86466.070086853477</v>
      </c>
      <c r="K281" s="71">
        <f t="shared" si="13"/>
        <v>-15.499277740236721</v>
      </c>
      <c r="L281" s="74">
        <v>0</v>
      </c>
      <c r="M281" s="74">
        <f>Schlussrechnung!R280</f>
        <v>0</v>
      </c>
      <c r="N281" s="74">
        <f t="shared" si="13"/>
        <v>0</v>
      </c>
      <c r="O281" s="69">
        <v>13145.416375406283</v>
      </c>
      <c r="P281" s="69">
        <f>Schlussrechnung!W280</f>
        <v>13160.915653146523</v>
      </c>
      <c r="Q281" s="69">
        <f t="shared" si="14"/>
        <v>15.499277740240359</v>
      </c>
    </row>
    <row r="282" spans="1:17" x14ac:dyDescent="0.25">
      <c r="A282" s="57">
        <v>62383</v>
      </c>
      <c r="B282" s="58" t="s">
        <v>286</v>
      </c>
      <c r="C282" s="58" t="s">
        <v>269</v>
      </c>
      <c r="D282" s="59">
        <f>Finanzkraft!H281</f>
        <v>4841149.4400000004</v>
      </c>
      <c r="E282" s="60">
        <f>'landesw Umlage § 4_IST'!E281</f>
        <v>2.2906883315615563E-3</v>
      </c>
      <c r="F282" s="74">
        <v>0</v>
      </c>
      <c r="G282" s="74">
        <f>Schlussrechnung!L281</f>
        <v>0</v>
      </c>
      <c r="H282" s="74">
        <f t="shared" si="12"/>
        <v>0</v>
      </c>
      <c r="I282" s="71">
        <v>95768.834679556967</v>
      </c>
      <c r="J282" s="70">
        <f>Schlussrechnung!O281</f>
        <v>95757.306631737869</v>
      </c>
      <c r="K282" s="71">
        <f t="shared" si="13"/>
        <v>-11.528047819097992</v>
      </c>
      <c r="L282" s="74">
        <v>0</v>
      </c>
      <c r="M282" s="74">
        <f>Schlussrechnung!R281</f>
        <v>0</v>
      </c>
      <c r="N282" s="74">
        <f t="shared" si="13"/>
        <v>0</v>
      </c>
      <c r="O282" s="69">
        <v>9895.8537804430143</v>
      </c>
      <c r="P282" s="69">
        <f>Schlussrechnung!W281</f>
        <v>9907.3818282621123</v>
      </c>
      <c r="Q282" s="69">
        <f t="shared" si="14"/>
        <v>11.528047819097992</v>
      </c>
    </row>
    <row r="283" spans="1:17" x14ac:dyDescent="0.25">
      <c r="A283" s="57">
        <v>62384</v>
      </c>
      <c r="B283" s="58" t="s">
        <v>287</v>
      </c>
      <c r="C283" s="58" t="s">
        <v>269</v>
      </c>
      <c r="D283" s="59">
        <f>Finanzkraft!H282</f>
        <v>4131388.47</v>
      </c>
      <c r="E283" s="60">
        <f>'landesw Umlage § 4_IST'!E282</f>
        <v>1.9548504913281402E-3</v>
      </c>
      <c r="F283" s="74">
        <v>0</v>
      </c>
      <c r="G283" s="74">
        <f>Schlussrechnung!L282</f>
        <v>0</v>
      </c>
      <c r="H283" s="74">
        <f t="shared" si="12"/>
        <v>0</v>
      </c>
      <c r="I283" s="71">
        <v>18852.375838268308</v>
      </c>
      <c r="J283" s="70">
        <f>Schlussrechnung!O282</f>
        <v>18842.537917660469</v>
      </c>
      <c r="K283" s="71">
        <f t="shared" si="13"/>
        <v>-9.8379206078388961</v>
      </c>
      <c r="L283" s="74">
        <v>0</v>
      </c>
      <c r="M283" s="74">
        <f>Schlussrechnung!R282</f>
        <v>0</v>
      </c>
      <c r="N283" s="74">
        <f t="shared" si="13"/>
        <v>0</v>
      </c>
      <c r="O283" s="69">
        <v>8380.8416217316935</v>
      </c>
      <c r="P283" s="69">
        <f>Schlussrechnung!W282</f>
        <v>8390.6795423395397</v>
      </c>
      <c r="Q283" s="69">
        <f t="shared" si="14"/>
        <v>9.8379206078461721</v>
      </c>
    </row>
    <row r="284" spans="1:17" x14ac:dyDescent="0.25">
      <c r="A284" s="57">
        <v>62385</v>
      </c>
      <c r="B284" s="58" t="s">
        <v>288</v>
      </c>
      <c r="C284" s="58" t="s">
        <v>269</v>
      </c>
      <c r="D284" s="59">
        <f>Finanzkraft!H283</f>
        <v>3084687.35</v>
      </c>
      <c r="E284" s="60">
        <f>'landesw Umlage § 4_IST'!E283</f>
        <v>1.4595825654083793E-3</v>
      </c>
      <c r="F284" s="74">
        <v>6006.3867666120059</v>
      </c>
      <c r="G284" s="74">
        <f>Schlussrechnung!L283</f>
        <v>6006.3867666120059</v>
      </c>
      <c r="H284" s="74">
        <f t="shared" si="12"/>
        <v>0</v>
      </c>
      <c r="I284" s="71">
        <v>25551.598707429304</v>
      </c>
      <c r="J284" s="70">
        <f>Schlussrechnung!O283</f>
        <v>25544.253256990622</v>
      </c>
      <c r="K284" s="71">
        <f t="shared" si="13"/>
        <v>-7.3454504386827466</v>
      </c>
      <c r="L284" s="74">
        <v>0</v>
      </c>
      <c r="M284" s="74">
        <f>Schlussrechnung!R283</f>
        <v>0</v>
      </c>
      <c r="N284" s="74">
        <f t="shared" si="13"/>
        <v>0</v>
      </c>
      <c r="O284" s="69">
        <v>12292.401292570696</v>
      </c>
      <c r="P284" s="69">
        <f>Schlussrechnung!W283</f>
        <v>12299.746743009378</v>
      </c>
      <c r="Q284" s="69">
        <f t="shared" si="14"/>
        <v>7.3454504386827466</v>
      </c>
    </row>
    <row r="285" spans="1:17" x14ac:dyDescent="0.25">
      <c r="A285" s="57">
        <v>62386</v>
      </c>
      <c r="B285" s="58" t="s">
        <v>289</v>
      </c>
      <c r="C285" s="58" t="s">
        <v>269</v>
      </c>
      <c r="D285" s="59">
        <f>Finanzkraft!H284</f>
        <v>6288350.3899999997</v>
      </c>
      <c r="E285" s="60">
        <f>'landesw Umlage § 4_IST'!E284</f>
        <v>2.9754608986298013E-3</v>
      </c>
      <c r="F285" s="74">
        <v>12206.906063776301</v>
      </c>
      <c r="G285" s="74">
        <f>Schlussrechnung!L284</f>
        <v>12206.906063776301</v>
      </c>
      <c r="H285" s="74">
        <f t="shared" si="12"/>
        <v>0</v>
      </c>
      <c r="I285" s="71">
        <v>4241.947290828135</v>
      </c>
      <c r="J285" s="70">
        <f>Schlussrechnung!O284</f>
        <v>4226.9730775968274</v>
      </c>
      <c r="K285" s="71">
        <f t="shared" si="13"/>
        <v>-14.974213231307658</v>
      </c>
      <c r="L285" s="74">
        <v>0</v>
      </c>
      <c r="M285" s="74">
        <f>Schlussrechnung!R284</f>
        <v>0</v>
      </c>
      <c r="N285" s="74">
        <f t="shared" si="13"/>
        <v>0</v>
      </c>
      <c r="O285" s="69">
        <v>25058.917709171863</v>
      </c>
      <c r="P285" s="69">
        <f>Schlussrechnung!W284</f>
        <v>25073.891922403171</v>
      </c>
      <c r="Q285" s="69">
        <f t="shared" si="14"/>
        <v>14.974213231307658</v>
      </c>
    </row>
    <row r="286" spans="1:17" x14ac:dyDescent="0.25">
      <c r="A286" s="57">
        <v>62387</v>
      </c>
      <c r="B286" s="58" t="s">
        <v>290</v>
      </c>
      <c r="C286" s="58" t="s">
        <v>269</v>
      </c>
      <c r="D286" s="59">
        <f>Finanzkraft!H285</f>
        <v>2819960.92</v>
      </c>
      <c r="E286" s="60">
        <f>'landesw Umlage § 4_IST'!E285</f>
        <v>1.3343218702423676E-3</v>
      </c>
      <c r="F286" s="74">
        <v>-5764.2522307321124</v>
      </c>
      <c r="G286" s="74">
        <f>Schlussrechnung!L285</f>
        <v>-5770.9672980393007</v>
      </c>
      <c r="H286" s="74">
        <f t="shared" si="12"/>
        <v>-6.715067307188292</v>
      </c>
      <c r="I286" s="71">
        <v>0</v>
      </c>
      <c r="J286" s="70">
        <f>Schlussrechnung!O285</f>
        <v>0</v>
      </c>
      <c r="K286" s="71">
        <f t="shared" si="13"/>
        <v>0</v>
      </c>
      <c r="L286" s="74">
        <v>0</v>
      </c>
      <c r="M286" s="74">
        <f>Schlussrechnung!R285</f>
        <v>0</v>
      </c>
      <c r="N286" s="74">
        <f t="shared" si="13"/>
        <v>0</v>
      </c>
      <c r="O286" s="69">
        <v>0</v>
      </c>
      <c r="P286" s="69">
        <f>Schlussrechnung!W285</f>
        <v>0</v>
      </c>
      <c r="Q286" s="69">
        <f t="shared" si="14"/>
        <v>0</v>
      </c>
    </row>
    <row r="287" spans="1:17" x14ac:dyDescent="0.25">
      <c r="A287" s="57">
        <v>62388</v>
      </c>
      <c r="B287" s="58" t="s">
        <v>291</v>
      </c>
      <c r="C287" s="58" t="s">
        <v>269</v>
      </c>
      <c r="D287" s="59">
        <f>Finanzkraft!H286</f>
        <v>3669102.55</v>
      </c>
      <c r="E287" s="60">
        <f>'landesw Umlage § 4_IST'!E286</f>
        <v>1.7361105049026849E-3</v>
      </c>
      <c r="F287" s="74">
        <v>0</v>
      </c>
      <c r="G287" s="74">
        <f>Schlussrechnung!L286</f>
        <v>0</v>
      </c>
      <c r="H287" s="74">
        <f t="shared" si="12"/>
        <v>0</v>
      </c>
      <c r="I287" s="71">
        <v>-18356.676770682156</v>
      </c>
      <c r="J287" s="70">
        <f>Schlussrechnung!O286</f>
        <v>-18365.41386714526</v>
      </c>
      <c r="K287" s="71">
        <f t="shared" si="13"/>
        <v>-8.7370964631045354</v>
      </c>
      <c r="L287" s="74">
        <v>0</v>
      </c>
      <c r="M287" s="74">
        <f>Schlussrechnung!R286</f>
        <v>0</v>
      </c>
      <c r="N287" s="74">
        <f t="shared" si="13"/>
        <v>0</v>
      </c>
      <c r="O287" s="69">
        <v>7454.0770706821568</v>
      </c>
      <c r="P287" s="69">
        <f>Schlussrechnung!W286</f>
        <v>7462.8141671452595</v>
      </c>
      <c r="Q287" s="69">
        <f t="shared" si="14"/>
        <v>8.7370964631027164</v>
      </c>
    </row>
    <row r="288" spans="1:17" x14ac:dyDescent="0.25">
      <c r="A288" s="57">
        <v>62389</v>
      </c>
      <c r="B288" s="58" t="s">
        <v>292</v>
      </c>
      <c r="C288" s="58" t="s">
        <v>269</v>
      </c>
      <c r="D288" s="59">
        <f>Finanzkraft!H287</f>
        <v>5384466.3300000001</v>
      </c>
      <c r="E288" s="60">
        <f>'landesw Umlage § 4_IST'!E287</f>
        <v>2.5477697696968996E-3</v>
      </c>
      <c r="F288" s="74">
        <v>0</v>
      </c>
      <c r="G288" s="74">
        <f>Schlussrechnung!L287</f>
        <v>0</v>
      </c>
      <c r="H288" s="74">
        <f t="shared" si="12"/>
        <v>0</v>
      </c>
      <c r="I288" s="71">
        <v>32716.28567296957</v>
      </c>
      <c r="J288" s="70">
        <f>Schlussrechnung!O287</f>
        <v>32703.463844992169</v>
      </c>
      <c r="K288" s="71">
        <f t="shared" si="13"/>
        <v>-12.821827977400972</v>
      </c>
      <c r="L288" s="74">
        <v>0</v>
      </c>
      <c r="M288" s="74">
        <f>Schlussrechnung!R287</f>
        <v>0</v>
      </c>
      <c r="N288" s="74">
        <f t="shared" si="13"/>
        <v>0</v>
      </c>
      <c r="O288" s="69">
        <v>11023.74378703044</v>
      </c>
      <c r="P288" s="69">
        <f>Schlussrechnung!W287</f>
        <v>11036.565615007841</v>
      </c>
      <c r="Q288" s="69">
        <f t="shared" si="14"/>
        <v>12.821827977400972</v>
      </c>
    </row>
    <row r="289" spans="1:18" ht="15.75" thickBot="1" x14ac:dyDescent="0.3">
      <c r="A289" s="62">
        <v>62390</v>
      </c>
      <c r="B289" s="63" t="s">
        <v>293</v>
      </c>
      <c r="C289" s="63" t="s">
        <v>269</v>
      </c>
      <c r="D289" s="64">
        <f>Finanzkraft!H288</f>
        <v>4918497.78</v>
      </c>
      <c r="E289" s="65">
        <f>'landesw Umlage § 4_IST'!E288</f>
        <v>2.3272872719784124E-3</v>
      </c>
      <c r="F289" s="89">
        <v>0</v>
      </c>
      <c r="G289" s="89">
        <f>Schlussrechnung!L288</f>
        <v>0</v>
      </c>
      <c r="H289" s="89">
        <f t="shared" si="12"/>
        <v>0</v>
      </c>
      <c r="I289" s="90">
        <v>-27502.21313009398</v>
      </c>
      <c r="J289" s="91">
        <f>Schlussrechnung!O288</f>
        <v>-27513.925364617764</v>
      </c>
      <c r="K289" s="90">
        <f t="shared" si="13"/>
        <v>-11.712234523783991</v>
      </c>
      <c r="L289" s="89">
        <v>0</v>
      </c>
      <c r="M289" s="89">
        <f>Schlussrechnung!R288</f>
        <v>0</v>
      </c>
      <c r="N289" s="89">
        <f t="shared" si="13"/>
        <v>0</v>
      </c>
      <c r="O289" s="92">
        <v>10037.234170093969</v>
      </c>
      <c r="P289" s="92">
        <f>Schlussrechnung!W288</f>
        <v>10048.946404617753</v>
      </c>
      <c r="Q289" s="92">
        <f t="shared" si="14"/>
        <v>11.712234523783991</v>
      </c>
    </row>
    <row r="290" spans="1:18" x14ac:dyDescent="0.25">
      <c r="A290" s="8"/>
      <c r="B290" s="8"/>
      <c r="C290" s="8"/>
      <c r="D290" s="8">
        <f>SUM(D4:D289)</f>
        <v>2113403806.7500005</v>
      </c>
      <c r="E290" s="8"/>
      <c r="F290" s="93">
        <v>830787.05673336075</v>
      </c>
      <c r="G290" s="93">
        <f>SUM(G4:G289)</f>
        <v>830517.24708972406</v>
      </c>
      <c r="H290" s="93">
        <f>SUM(H4:H289)</f>
        <v>-269.80964363631529</v>
      </c>
      <c r="I290" s="94">
        <v>5754892.2336005634</v>
      </c>
      <c r="J290" s="94">
        <f>SUM(J4:J289)</f>
        <v>5733638.7523224661</v>
      </c>
      <c r="K290" s="94">
        <f>SUM(K4:K289)</f>
        <v>-21253.481278099374</v>
      </c>
      <c r="L290" s="93">
        <v>-119694.29185592102</v>
      </c>
      <c r="M290" s="93">
        <f>SUM(M4:M289)</f>
        <v>-90622.146954185344</v>
      </c>
      <c r="N290" s="93">
        <f>SUM(N4:N289)</f>
        <v>29072.144901735686</v>
      </c>
      <c r="O290" s="95">
        <f>SUM(O4:O289)</f>
        <v>5141443.7223853553</v>
      </c>
      <c r="P290" s="95">
        <f t="shared" ref="P290" si="15">SUM(P4:P289)</f>
        <v>5146206.4820617177</v>
      </c>
      <c r="Q290" s="95">
        <f>SUM(Q4:Q289)</f>
        <v>4762.7596763640477</v>
      </c>
      <c r="R290" s="4"/>
    </row>
  </sheetData>
  <mergeCells count="1">
    <mergeCell ref="A1:E1"/>
  </mergeCells>
  <pageMargins left="0.7" right="0.7" top="0.78740157499999996" bottom="0.78740157499999996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13CB5-8F72-4DC2-8C23-E0AF16CA571E}">
  <sheetPr>
    <tabColor rgb="FFFFC000"/>
  </sheetPr>
  <dimension ref="A1:H291"/>
  <sheetViews>
    <sheetView workbookViewId="0">
      <selection activeCell="A2" sqref="A2"/>
    </sheetView>
  </sheetViews>
  <sheetFormatPr baseColWidth="10" defaultRowHeight="15" x14ac:dyDescent="0.25"/>
  <cols>
    <col min="1" max="1" width="10" customWidth="1"/>
    <col min="2" max="2" width="29.28515625" customWidth="1"/>
    <col min="3" max="3" width="20.28515625" customWidth="1"/>
    <col min="4" max="4" width="23.28515625" style="4" customWidth="1"/>
    <col min="5" max="5" width="13.85546875" style="28" bestFit="1" customWidth="1"/>
    <col min="6" max="6" width="20" style="4" customWidth="1"/>
    <col min="8" max="8" width="21.7109375" customWidth="1"/>
    <col min="10" max="10" width="21.140625" customWidth="1"/>
    <col min="12" max="12" width="15" customWidth="1"/>
  </cols>
  <sheetData>
    <row r="1" spans="1:6" ht="30" customHeight="1" x14ac:dyDescent="0.25">
      <c r="A1" s="98" t="s">
        <v>305</v>
      </c>
      <c r="B1" s="98"/>
      <c r="C1" s="98"/>
      <c r="D1" s="98"/>
      <c r="E1" s="98"/>
      <c r="F1" s="55"/>
    </row>
    <row r="2" spans="1:6" ht="30" customHeight="1" x14ac:dyDescent="0.25">
      <c r="A2" s="2" t="s">
        <v>0</v>
      </c>
      <c r="B2" s="2" t="s">
        <v>1</v>
      </c>
      <c r="C2" s="2" t="s">
        <v>2</v>
      </c>
      <c r="D2" s="6" t="s">
        <v>300</v>
      </c>
      <c r="E2" s="32" t="s">
        <v>301</v>
      </c>
      <c r="F2" s="23" t="s">
        <v>304</v>
      </c>
    </row>
    <row r="3" spans="1:6" x14ac:dyDescent="0.25">
      <c r="A3">
        <v>60101</v>
      </c>
      <c r="B3" t="s">
        <v>3</v>
      </c>
      <c r="C3" t="s">
        <v>3</v>
      </c>
      <c r="D3" s="4">
        <v>646049147.99000001</v>
      </c>
      <c r="E3" s="9">
        <f>D3/$D$289</f>
        <v>0.30569129568451786</v>
      </c>
      <c r="F3" s="4">
        <f>'Grunddaten Umlage § 4_IST'!$E$289*'landesw Umlage § 4_IST'!E3</f>
        <v>2576027.9737309474</v>
      </c>
    </row>
    <row r="4" spans="1:6" x14ac:dyDescent="0.25">
      <c r="A4">
        <v>60305</v>
      </c>
      <c r="B4" t="s">
        <v>4</v>
      </c>
      <c r="C4" t="s">
        <v>5</v>
      </c>
      <c r="D4" s="4">
        <v>4970138.26</v>
      </c>
      <c r="E4" s="9">
        <f t="shared" ref="E4:E67" si="0">D4/$D$289</f>
        <v>2.3517220155116004E-3</v>
      </c>
      <c r="F4" s="4">
        <f>'Grunddaten Umlage § 4_IST'!$E$289*'landesw Umlage § 4_IST'!E4</f>
        <v>19817.710821079254</v>
      </c>
    </row>
    <row r="5" spans="1:6" x14ac:dyDescent="0.25">
      <c r="A5">
        <v>60318</v>
      </c>
      <c r="B5" t="s">
        <v>6</v>
      </c>
      <c r="C5" t="s">
        <v>5</v>
      </c>
      <c r="D5" s="4">
        <v>10173254.630000001</v>
      </c>
      <c r="E5" s="9">
        <f t="shared" si="0"/>
        <v>4.8136823627872921E-3</v>
      </c>
      <c r="F5" s="4">
        <f>'Grunddaten Umlage § 4_IST'!$E$289*'landesw Umlage § 4_IST'!E5</f>
        <v>40564.388316743854</v>
      </c>
    </row>
    <row r="6" spans="1:6" x14ac:dyDescent="0.25">
      <c r="A6">
        <v>60323</v>
      </c>
      <c r="B6" t="s">
        <v>7</v>
      </c>
      <c r="C6" t="s">
        <v>5</v>
      </c>
      <c r="D6" s="4">
        <v>2185328.2599999998</v>
      </c>
      <c r="E6" s="9">
        <f t="shared" si="0"/>
        <v>1.0340325180735834E-3</v>
      </c>
      <c r="F6" s="4">
        <f>'Grunddaten Umlage § 4_IST'!$E$289*'landesw Umlage § 4_IST'!E6</f>
        <v>8713.6818414810659</v>
      </c>
    </row>
    <row r="7" spans="1:6" x14ac:dyDescent="0.25">
      <c r="A7">
        <v>60324</v>
      </c>
      <c r="B7" t="s">
        <v>8</v>
      </c>
      <c r="C7" t="s">
        <v>5</v>
      </c>
      <c r="D7" s="4">
        <v>2593722.58</v>
      </c>
      <c r="E7" s="9">
        <f t="shared" si="0"/>
        <v>1.227272597747723E-3</v>
      </c>
      <c r="F7" s="4">
        <f>'Grunddaten Umlage § 4_IST'!$E$289*'landesw Umlage § 4_IST'!E7</f>
        <v>10342.095400892047</v>
      </c>
    </row>
    <row r="8" spans="1:6" x14ac:dyDescent="0.25">
      <c r="A8">
        <v>60326</v>
      </c>
      <c r="B8" t="s">
        <v>9</v>
      </c>
      <c r="C8" t="s">
        <v>5</v>
      </c>
      <c r="D8" s="4">
        <v>1967136.5</v>
      </c>
      <c r="E8" s="9">
        <f t="shared" si="0"/>
        <v>9.3079064858176308E-4</v>
      </c>
      <c r="F8" s="4">
        <f>'Grunddaten Umlage § 4_IST'!$E$289*'landesw Umlage § 4_IST'!E8</f>
        <v>7843.6736089088135</v>
      </c>
    </row>
    <row r="9" spans="1:6" x14ac:dyDescent="0.25">
      <c r="A9">
        <v>60329</v>
      </c>
      <c r="B9" t="s">
        <v>10</v>
      </c>
      <c r="C9" t="s">
        <v>5</v>
      </c>
      <c r="D9" s="4">
        <v>1764487.07</v>
      </c>
      <c r="E9" s="9">
        <f t="shared" si="0"/>
        <v>8.3490294867663475E-4</v>
      </c>
      <c r="F9" s="4">
        <f>'Grunddaten Umlage § 4_IST'!$E$289*'landesw Umlage § 4_IST'!E9</f>
        <v>7035.6381797703616</v>
      </c>
    </row>
    <row r="10" spans="1:6" x14ac:dyDescent="0.25">
      <c r="A10">
        <v>60341</v>
      </c>
      <c r="B10" t="s">
        <v>11</v>
      </c>
      <c r="C10" t="s">
        <v>5</v>
      </c>
      <c r="D10" s="4">
        <v>2469054.11</v>
      </c>
      <c r="E10" s="9">
        <f t="shared" si="0"/>
        <v>1.1682831752806008E-3</v>
      </c>
      <c r="F10" s="4">
        <f>'Grunddaten Umlage § 4_IST'!$E$289*'landesw Umlage § 4_IST'!E10</f>
        <v>9844.9978237782871</v>
      </c>
    </row>
    <row r="11" spans="1:6" x14ac:dyDescent="0.25">
      <c r="A11">
        <v>60344</v>
      </c>
      <c r="B11" t="s">
        <v>5</v>
      </c>
      <c r="C11" t="s">
        <v>5</v>
      </c>
      <c r="D11" s="4">
        <v>20522108.670000002</v>
      </c>
      <c r="E11" s="9">
        <f t="shared" si="0"/>
        <v>9.710453158291112E-3</v>
      </c>
      <c r="F11" s="4">
        <f>'Grunddaten Umlage § 4_IST'!$E$289*'landesw Umlage § 4_IST'!E11</f>
        <v>81828.954001940263</v>
      </c>
    </row>
    <row r="12" spans="1:6" x14ac:dyDescent="0.25">
      <c r="A12">
        <v>60345</v>
      </c>
      <c r="B12" t="s">
        <v>12</v>
      </c>
      <c r="C12" t="s">
        <v>5</v>
      </c>
      <c r="D12" s="4">
        <v>8475182.8599999994</v>
      </c>
      <c r="E12" s="9">
        <f t="shared" si="0"/>
        <v>4.0102051642620842E-3</v>
      </c>
      <c r="F12" s="4">
        <f>'Grunddaten Umlage § 4_IST'!$E$289*'landesw Umlage § 4_IST'!E12</f>
        <v>33793.571584716323</v>
      </c>
    </row>
    <row r="13" spans="1:6" x14ac:dyDescent="0.25">
      <c r="A13">
        <v>60346</v>
      </c>
      <c r="B13" t="s">
        <v>13</v>
      </c>
      <c r="C13" t="s">
        <v>5</v>
      </c>
      <c r="D13" s="4">
        <v>5584255.2300000004</v>
      </c>
      <c r="E13" s="9">
        <f t="shared" si="0"/>
        <v>2.6423039516463667E-3</v>
      </c>
      <c r="F13" s="4">
        <f>'Grunddaten Umlage § 4_IST'!$E$289*'landesw Umlage § 4_IST'!E13</f>
        <v>22266.413831964393</v>
      </c>
    </row>
    <row r="14" spans="1:6" x14ac:dyDescent="0.25">
      <c r="A14">
        <v>60347</v>
      </c>
      <c r="B14" t="s">
        <v>14</v>
      </c>
      <c r="C14" t="s">
        <v>5</v>
      </c>
      <c r="D14" s="4">
        <v>4413209.58</v>
      </c>
      <c r="E14" s="9">
        <f t="shared" si="0"/>
        <v>2.0881998820597605E-3</v>
      </c>
      <c r="F14" s="4">
        <f>'Grunddaten Umlage § 4_IST'!$E$289*'landesw Umlage § 4_IST'!E14</f>
        <v>17597.03788386294</v>
      </c>
    </row>
    <row r="15" spans="1:6" x14ac:dyDescent="0.25">
      <c r="A15">
        <v>60348</v>
      </c>
      <c r="B15" t="s">
        <v>15</v>
      </c>
      <c r="C15" t="s">
        <v>5</v>
      </c>
      <c r="D15" s="4">
        <v>4488728.88</v>
      </c>
      <c r="E15" s="9">
        <f t="shared" si="0"/>
        <v>2.1239333749960366E-3</v>
      </c>
      <c r="F15" s="4">
        <f>'Grunddaten Umlage § 4_IST'!$E$289*'landesw Umlage § 4_IST'!E15</f>
        <v>17898.16022101304</v>
      </c>
    </row>
    <row r="16" spans="1:6" x14ac:dyDescent="0.25">
      <c r="A16">
        <v>60349</v>
      </c>
      <c r="B16" t="s">
        <v>16</v>
      </c>
      <c r="C16" t="s">
        <v>5</v>
      </c>
      <c r="D16" s="4">
        <v>5806608.8300000001</v>
      </c>
      <c r="E16" s="9">
        <f t="shared" si="0"/>
        <v>2.7475150803903505E-3</v>
      </c>
      <c r="F16" s="4">
        <f>'Grunddaten Umlage § 4_IST'!$E$289*'landesw Umlage § 4_IST'!E16</f>
        <v>23153.016802406892</v>
      </c>
    </row>
    <row r="17" spans="1:6" x14ac:dyDescent="0.25">
      <c r="A17">
        <v>60350</v>
      </c>
      <c r="B17" t="s">
        <v>17</v>
      </c>
      <c r="C17" t="s">
        <v>5</v>
      </c>
      <c r="D17" s="4">
        <v>11303763.779999999</v>
      </c>
      <c r="E17" s="9">
        <f t="shared" si="0"/>
        <v>5.3486057628442368E-3</v>
      </c>
      <c r="F17" s="4">
        <f>'Grunddaten Umlage § 4_IST'!$E$289*'landesw Umlage § 4_IST'!E17</f>
        <v>45072.130806644753</v>
      </c>
    </row>
    <row r="18" spans="1:6" x14ac:dyDescent="0.25">
      <c r="A18">
        <v>60351</v>
      </c>
      <c r="B18" t="s">
        <v>18</v>
      </c>
      <c r="C18" t="s">
        <v>5</v>
      </c>
      <c r="D18" s="4">
        <v>5929234.2199999997</v>
      </c>
      <c r="E18" s="9">
        <f t="shared" si="0"/>
        <v>2.8055377779970959E-3</v>
      </c>
      <c r="F18" s="4">
        <f>'Grunddaten Umlage § 4_IST'!$E$289*'landesw Umlage § 4_IST'!E18</f>
        <v>23641.96789213816</v>
      </c>
    </row>
    <row r="19" spans="1:6" x14ac:dyDescent="0.25">
      <c r="A19">
        <v>60608</v>
      </c>
      <c r="B19" t="s">
        <v>19</v>
      </c>
      <c r="C19" t="s">
        <v>20</v>
      </c>
      <c r="D19" s="4">
        <v>11220805.390000001</v>
      </c>
      <c r="E19" s="9">
        <f t="shared" si="0"/>
        <v>5.3093523131556167E-3</v>
      </c>
      <c r="F19" s="4">
        <f>'Grunddaten Umlage § 4_IST'!$E$289*'landesw Umlage § 4_IST'!E19</f>
        <v>44741.346169035438</v>
      </c>
    </row>
    <row r="20" spans="1:6" x14ac:dyDescent="0.25">
      <c r="A20">
        <v>60611</v>
      </c>
      <c r="B20" t="s">
        <v>21</v>
      </c>
      <c r="C20" t="s">
        <v>20</v>
      </c>
      <c r="D20" s="4">
        <v>6416046.3499999996</v>
      </c>
      <c r="E20" s="9">
        <f t="shared" si="0"/>
        <v>3.0358828395727257E-3</v>
      </c>
      <c r="F20" s="4">
        <f>'Grunddaten Umlage § 4_IST'!$E$289*'landesw Umlage § 4_IST'!E20</f>
        <v>25583.061180060824</v>
      </c>
    </row>
    <row r="21" spans="1:6" x14ac:dyDescent="0.25">
      <c r="A21">
        <v>60613</v>
      </c>
      <c r="B21" t="s">
        <v>22</v>
      </c>
      <c r="C21" t="s">
        <v>20</v>
      </c>
      <c r="D21" s="4">
        <v>15840334.74</v>
      </c>
      <c r="E21" s="9">
        <f t="shared" si="0"/>
        <v>7.4951765911500465E-3</v>
      </c>
      <c r="F21" s="4">
        <f>'Grunddaten Umlage § 4_IST'!$E$289*'landesw Umlage § 4_IST'!E21</f>
        <v>63161.054434412385</v>
      </c>
    </row>
    <row r="22" spans="1:6" x14ac:dyDescent="0.25">
      <c r="A22">
        <v>60617</v>
      </c>
      <c r="B22" t="s">
        <v>23</v>
      </c>
      <c r="C22" t="s">
        <v>20</v>
      </c>
      <c r="D22" s="4">
        <v>12324971.41</v>
      </c>
      <c r="E22" s="9">
        <f t="shared" si="0"/>
        <v>5.831810925406339E-3</v>
      </c>
      <c r="F22" s="4">
        <f>'Grunddaten Umlage § 4_IST'!$E$289*'landesw Umlage § 4_IST'!E22</f>
        <v>49144.049220363027</v>
      </c>
    </row>
    <row r="23" spans="1:6" x14ac:dyDescent="0.25">
      <c r="A23">
        <v>60618</v>
      </c>
      <c r="B23" t="s">
        <v>24</v>
      </c>
      <c r="C23" t="s">
        <v>20</v>
      </c>
      <c r="D23" s="4">
        <v>1939537.31</v>
      </c>
      <c r="E23" s="9">
        <f t="shared" si="0"/>
        <v>9.1773153043697177E-4</v>
      </c>
      <c r="F23" s="4">
        <f>'Grunddaten Umlage § 4_IST'!$E$289*'landesw Umlage § 4_IST'!E23</f>
        <v>7733.6258119052709</v>
      </c>
    </row>
    <row r="24" spans="1:6" x14ac:dyDescent="0.25">
      <c r="A24">
        <v>60619</v>
      </c>
      <c r="B24" t="s">
        <v>25</v>
      </c>
      <c r="C24" t="s">
        <v>20</v>
      </c>
      <c r="D24" s="4">
        <v>5030501.01</v>
      </c>
      <c r="E24" s="9">
        <f t="shared" si="0"/>
        <v>2.3802838785153516E-3</v>
      </c>
      <c r="F24" s="4">
        <f>'Grunddaten Umlage § 4_IST'!$E$289*'landesw Umlage § 4_IST'!E24</f>
        <v>20058.398597009476</v>
      </c>
    </row>
    <row r="25" spans="1:6" x14ac:dyDescent="0.25">
      <c r="A25">
        <v>60623</v>
      </c>
      <c r="B25" t="s">
        <v>26</v>
      </c>
      <c r="C25" t="s">
        <v>20</v>
      </c>
      <c r="D25" s="4">
        <v>3222069.15</v>
      </c>
      <c r="E25" s="9">
        <f t="shared" si="0"/>
        <v>1.5245875585673846E-3</v>
      </c>
      <c r="F25" s="4">
        <f>'Grunddaten Umlage § 4_IST'!$E$289*'landesw Umlage § 4_IST'!E25</f>
        <v>12847.536893313836</v>
      </c>
    </row>
    <row r="26" spans="1:6" x14ac:dyDescent="0.25">
      <c r="A26">
        <v>60624</v>
      </c>
      <c r="B26" t="s">
        <v>27</v>
      </c>
      <c r="C26" t="s">
        <v>20</v>
      </c>
      <c r="D26" s="4">
        <v>15459558</v>
      </c>
      <c r="E26" s="9">
        <f t="shared" si="0"/>
        <v>7.3150043312232701E-3</v>
      </c>
      <c r="F26" s="4">
        <f>'Grunddaten Umlage § 4_IST'!$E$289*'landesw Umlage § 4_IST'!E26</f>
        <v>61642.761999482558</v>
      </c>
    </row>
    <row r="27" spans="1:6" x14ac:dyDescent="0.25">
      <c r="A27">
        <v>60626</v>
      </c>
      <c r="B27" t="s">
        <v>28</v>
      </c>
      <c r="C27" t="s">
        <v>20</v>
      </c>
      <c r="D27" s="4">
        <v>4706233.84</v>
      </c>
      <c r="E27" s="9">
        <f t="shared" si="0"/>
        <v>2.226850271097629E-3</v>
      </c>
      <c r="F27" s="4">
        <f>'Grunddaten Umlage § 4_IST'!$E$289*'landesw Umlage § 4_IST'!E27</f>
        <v>18765.429937455578</v>
      </c>
    </row>
    <row r="28" spans="1:6" x14ac:dyDescent="0.25">
      <c r="A28">
        <v>60628</v>
      </c>
      <c r="B28" t="s">
        <v>29</v>
      </c>
      <c r="C28" t="s">
        <v>20</v>
      </c>
      <c r="D28" s="4">
        <v>4155788.85</v>
      </c>
      <c r="E28" s="9">
        <f t="shared" si="0"/>
        <v>1.9663960274543019E-3</v>
      </c>
      <c r="F28" s="4">
        <f>'Grunddaten Umlage § 4_IST'!$E$289*'landesw Umlage § 4_IST'!E28</f>
        <v>16570.60978073586</v>
      </c>
    </row>
    <row r="29" spans="1:6" x14ac:dyDescent="0.25">
      <c r="A29">
        <v>60629</v>
      </c>
      <c r="B29" t="s">
        <v>30</v>
      </c>
      <c r="C29" t="s">
        <v>20</v>
      </c>
      <c r="D29" s="4">
        <v>8583718.3100000005</v>
      </c>
      <c r="E29" s="9">
        <f t="shared" si="0"/>
        <v>4.0615609201537645E-3</v>
      </c>
      <c r="F29" s="4">
        <f>'Grunddaten Umlage § 4_IST'!$E$289*'landesw Umlage § 4_IST'!E29</f>
        <v>34226.341067055779</v>
      </c>
    </row>
    <row r="30" spans="1:6" x14ac:dyDescent="0.25">
      <c r="A30">
        <v>60632</v>
      </c>
      <c r="B30" t="s">
        <v>31</v>
      </c>
      <c r="C30" t="s">
        <v>20</v>
      </c>
      <c r="D30" s="4">
        <v>4528459.4000000004</v>
      </c>
      <c r="E30" s="9">
        <f t="shared" si="0"/>
        <v>2.142732678694225E-3</v>
      </c>
      <c r="F30" s="4">
        <f>'Grunddaten Umlage § 4_IST'!$E$289*'landesw Umlage § 4_IST'!E30</f>
        <v>18056.579949990784</v>
      </c>
    </row>
    <row r="31" spans="1:6" x14ac:dyDescent="0.25">
      <c r="A31">
        <v>60639</v>
      </c>
      <c r="B31" t="s">
        <v>32</v>
      </c>
      <c r="C31" t="s">
        <v>20</v>
      </c>
      <c r="D31" s="4">
        <v>1886560.93</v>
      </c>
      <c r="E31" s="9">
        <f t="shared" si="0"/>
        <v>8.9266467864518501E-4</v>
      </c>
      <c r="F31" s="4">
        <f>'Grunddaten Umlage § 4_IST'!$E$289*'landesw Umlage § 4_IST'!E31</f>
        <v>7522.3901230237288</v>
      </c>
    </row>
    <row r="32" spans="1:6" x14ac:dyDescent="0.25">
      <c r="A32">
        <v>60641</v>
      </c>
      <c r="B32" t="s">
        <v>33</v>
      </c>
      <c r="C32" t="s">
        <v>20</v>
      </c>
      <c r="D32" s="4">
        <v>1412356.83</v>
      </c>
      <c r="E32" s="9">
        <f t="shared" si="0"/>
        <v>6.682853629245266E-4</v>
      </c>
      <c r="F32" s="4">
        <f>'Grunddaten Umlage § 4_IST'!$E$289*'landesw Umlage § 4_IST'!E32</f>
        <v>5631.5695397005311</v>
      </c>
    </row>
    <row r="33" spans="1:6" x14ac:dyDescent="0.25">
      <c r="A33">
        <v>60642</v>
      </c>
      <c r="B33" t="s">
        <v>34</v>
      </c>
      <c r="C33" t="s">
        <v>20</v>
      </c>
      <c r="D33" s="4">
        <v>2848061.13</v>
      </c>
      <c r="E33" s="9">
        <f t="shared" si="0"/>
        <v>1.3476180561914279E-3</v>
      </c>
      <c r="F33" s="4">
        <f>'Grunddaten Umlage § 4_IST'!$E$289*'landesw Umlage § 4_IST'!E33</f>
        <v>11356.233754973289</v>
      </c>
    </row>
    <row r="34" spans="1:6" x14ac:dyDescent="0.25">
      <c r="A34">
        <v>60645</v>
      </c>
      <c r="B34" t="s">
        <v>35</v>
      </c>
      <c r="C34" t="s">
        <v>20</v>
      </c>
      <c r="D34" s="4">
        <v>4191606.92</v>
      </c>
      <c r="E34" s="9">
        <f t="shared" si="0"/>
        <v>1.9833440758516788E-3</v>
      </c>
      <c r="F34" s="4">
        <f>'Grunddaten Umlage § 4_IST'!$E$289*'landesw Umlage § 4_IST'!E34</f>
        <v>16713.42917856669</v>
      </c>
    </row>
    <row r="35" spans="1:6" x14ac:dyDescent="0.25">
      <c r="A35">
        <v>60646</v>
      </c>
      <c r="B35" t="s">
        <v>36</v>
      </c>
      <c r="C35" t="s">
        <v>20</v>
      </c>
      <c r="D35" s="4">
        <v>3454498.27</v>
      </c>
      <c r="E35" s="9">
        <f t="shared" si="0"/>
        <v>1.6345661245459472E-3</v>
      </c>
      <c r="F35" s="4">
        <f>'Grunddaten Umlage § 4_IST'!$E$289*'landesw Umlage § 4_IST'!E35</f>
        <v>13774.314549305631</v>
      </c>
    </row>
    <row r="36" spans="1:6" x14ac:dyDescent="0.25">
      <c r="A36">
        <v>60647</v>
      </c>
      <c r="B36" t="s">
        <v>37</v>
      </c>
      <c r="C36" t="s">
        <v>20</v>
      </c>
      <c r="D36" s="4">
        <v>786820.26</v>
      </c>
      <c r="E36" s="9">
        <f t="shared" si="0"/>
        <v>3.7230001076319383E-4</v>
      </c>
      <c r="F36" s="4">
        <f>'Grunddaten Umlage § 4_IST'!$E$289*'landesw Umlage § 4_IST'!E36</f>
        <v>3137.3325177570396</v>
      </c>
    </row>
    <row r="37" spans="1:6" x14ac:dyDescent="0.25">
      <c r="A37">
        <v>60648</v>
      </c>
      <c r="B37" t="s">
        <v>38</v>
      </c>
      <c r="C37" t="s">
        <v>20</v>
      </c>
      <c r="D37" s="4">
        <v>2779457.83</v>
      </c>
      <c r="E37" s="9">
        <f t="shared" si="0"/>
        <v>1.3151570093338006E-3</v>
      </c>
      <c r="F37" s="4">
        <f>'Grunddaten Umlage § 4_IST'!$E$289*'landesw Umlage § 4_IST'!E37</f>
        <v>11082.687972210348</v>
      </c>
    </row>
    <row r="38" spans="1:6" x14ac:dyDescent="0.25">
      <c r="A38">
        <v>60651</v>
      </c>
      <c r="B38" t="s">
        <v>39</v>
      </c>
      <c r="C38" t="s">
        <v>20</v>
      </c>
      <c r="D38" s="4">
        <v>2945190.75</v>
      </c>
      <c r="E38" s="9">
        <f t="shared" si="0"/>
        <v>1.3935769116121374E-3</v>
      </c>
      <c r="F38" s="4">
        <f>'Grunddaten Umlage § 4_IST'!$E$289*'landesw Umlage § 4_IST'!E38</f>
        <v>11743.524132147088</v>
      </c>
    </row>
    <row r="39" spans="1:6" x14ac:dyDescent="0.25">
      <c r="A39">
        <v>60653</v>
      </c>
      <c r="B39" t="s">
        <v>40</v>
      </c>
      <c r="C39" t="s">
        <v>20</v>
      </c>
      <c r="D39" s="4">
        <v>5503226.3899999997</v>
      </c>
      <c r="E39" s="9">
        <f t="shared" si="0"/>
        <v>2.603963507789304E-3</v>
      </c>
      <c r="F39" s="4">
        <f>'Grunddaten Umlage § 4_IST'!$E$289*'landesw Umlage § 4_IST'!E39</f>
        <v>21943.322997206102</v>
      </c>
    </row>
    <row r="40" spans="1:6" x14ac:dyDescent="0.25">
      <c r="A40">
        <v>60654</v>
      </c>
      <c r="B40" t="s">
        <v>41</v>
      </c>
      <c r="C40" t="s">
        <v>20</v>
      </c>
      <c r="D40" s="4">
        <v>3330401.72</v>
      </c>
      <c r="E40" s="9">
        <f t="shared" si="0"/>
        <v>1.575847317660274E-3</v>
      </c>
      <c r="F40" s="4">
        <f>'Grunddaten Umlage § 4_IST'!$E$289*'landesw Umlage § 4_IST'!E40</f>
        <v>13279.497420859469</v>
      </c>
    </row>
    <row r="41" spans="1:6" x14ac:dyDescent="0.25">
      <c r="A41">
        <v>60655</v>
      </c>
      <c r="B41" t="s">
        <v>42</v>
      </c>
      <c r="C41" t="s">
        <v>20</v>
      </c>
      <c r="D41" s="4">
        <v>4989498.25</v>
      </c>
      <c r="E41" s="9">
        <f t="shared" si="0"/>
        <v>2.3608825885824761E-3</v>
      </c>
      <c r="F41" s="4">
        <f>'Grunddaten Umlage § 4_IST'!$E$289*'landesw Umlage § 4_IST'!E41</f>
        <v>19894.905994180735</v>
      </c>
    </row>
    <row r="42" spans="1:6" x14ac:dyDescent="0.25">
      <c r="A42">
        <v>60656</v>
      </c>
      <c r="B42" t="s">
        <v>43</v>
      </c>
      <c r="C42" t="s">
        <v>20</v>
      </c>
      <c r="D42" s="4">
        <v>3661507.68</v>
      </c>
      <c r="E42" s="9">
        <f t="shared" si="0"/>
        <v>1.7325168376746132E-3</v>
      </c>
      <c r="F42" s="4">
        <f>'Grunddaten Umlage § 4_IST'!$E$289*'landesw Umlage § 4_IST'!E42</f>
        <v>14599.734771040516</v>
      </c>
    </row>
    <row r="43" spans="1:6" x14ac:dyDescent="0.25">
      <c r="A43">
        <v>60659</v>
      </c>
      <c r="B43" t="s">
        <v>44</v>
      </c>
      <c r="C43" t="s">
        <v>20</v>
      </c>
      <c r="D43" s="4">
        <v>5419895.1399999997</v>
      </c>
      <c r="E43" s="9">
        <f t="shared" si="0"/>
        <v>2.5645336318073225E-3</v>
      </c>
      <c r="F43" s="4">
        <f>'Grunddaten Umlage § 4_IST'!$E$289*'landesw Umlage § 4_IST'!E43</f>
        <v>21611.051634022926</v>
      </c>
    </row>
    <row r="44" spans="1:6" x14ac:dyDescent="0.25">
      <c r="A44">
        <v>60660</v>
      </c>
      <c r="B44" t="s">
        <v>45</v>
      </c>
      <c r="C44" t="s">
        <v>20</v>
      </c>
      <c r="D44" s="4">
        <v>6248591.1200000001</v>
      </c>
      <c r="E44" s="9">
        <f t="shared" si="0"/>
        <v>2.9566479912843087E-3</v>
      </c>
      <c r="F44" s="4">
        <f>'Grunddaten Umlage § 4_IST'!$E$289*'landesw Umlage § 4_IST'!E44</f>
        <v>24915.35755693922</v>
      </c>
    </row>
    <row r="45" spans="1:6" x14ac:dyDescent="0.25">
      <c r="A45">
        <v>60661</v>
      </c>
      <c r="B45" t="s">
        <v>46</v>
      </c>
      <c r="C45" t="s">
        <v>20</v>
      </c>
      <c r="D45" s="4">
        <v>8456734.1600000001</v>
      </c>
      <c r="E45" s="9">
        <f t="shared" si="0"/>
        <v>4.0014757865912973E-3</v>
      </c>
      <c r="F45" s="4">
        <f>'Grunddaten Umlage § 4_IST'!$E$289*'landesw Umlage § 4_IST'!E45</f>
        <v>33720.010049302451</v>
      </c>
    </row>
    <row r="46" spans="1:6" x14ac:dyDescent="0.25">
      <c r="A46">
        <v>60662</v>
      </c>
      <c r="B46" t="s">
        <v>47</v>
      </c>
      <c r="C46" t="s">
        <v>20</v>
      </c>
      <c r="D46" s="4">
        <v>6663730.6699999999</v>
      </c>
      <c r="E46" s="9">
        <f t="shared" si="0"/>
        <v>3.1530797137379568E-3</v>
      </c>
      <c r="F46" s="4">
        <f>'Grunddaten Umlage § 4_IST'!$E$289*'landesw Umlage § 4_IST'!E46</f>
        <v>26570.666749946049</v>
      </c>
    </row>
    <row r="47" spans="1:6" x14ac:dyDescent="0.25">
      <c r="A47">
        <v>60663</v>
      </c>
      <c r="B47" t="s">
        <v>48</v>
      </c>
      <c r="C47" t="s">
        <v>20</v>
      </c>
      <c r="D47" s="4">
        <v>10266972.859999999</v>
      </c>
      <c r="E47" s="9">
        <f t="shared" si="0"/>
        <v>4.8580270496382727E-3</v>
      </c>
      <c r="F47" s="4">
        <f>'Grunddaten Umlage § 4_IST'!$E$289*'landesw Umlage § 4_IST'!E47</f>
        <v>40938.076267389195</v>
      </c>
    </row>
    <row r="48" spans="1:6" x14ac:dyDescent="0.25">
      <c r="A48">
        <v>60664</v>
      </c>
      <c r="B48" t="s">
        <v>49</v>
      </c>
      <c r="C48" t="s">
        <v>20</v>
      </c>
      <c r="D48" s="4">
        <v>18117558.84</v>
      </c>
      <c r="E48" s="9">
        <f t="shared" si="0"/>
        <v>8.5726914951767992E-3</v>
      </c>
      <c r="F48" s="4">
        <f>'Grunddaten Umlage § 4_IST'!$E$289*'landesw Umlage § 4_IST'!E48</f>
        <v>72241.157708761239</v>
      </c>
    </row>
    <row r="49" spans="1:6" x14ac:dyDescent="0.25">
      <c r="A49">
        <v>60665</v>
      </c>
      <c r="B49" t="s">
        <v>50</v>
      </c>
      <c r="C49" t="s">
        <v>20</v>
      </c>
      <c r="D49" s="4">
        <v>8468593.7800000012</v>
      </c>
      <c r="E49" s="9">
        <f t="shared" si="0"/>
        <v>4.00708740703133E-3</v>
      </c>
      <c r="F49" s="4">
        <f>'Grunddaten Umlage § 4_IST'!$E$289*'landesw Umlage § 4_IST'!E49</f>
        <v>33767.298576766458</v>
      </c>
    </row>
    <row r="50" spans="1:6" x14ac:dyDescent="0.25">
      <c r="A50">
        <v>60666</v>
      </c>
      <c r="B50" t="s">
        <v>51</v>
      </c>
      <c r="C50" t="s">
        <v>20</v>
      </c>
      <c r="D50" s="4">
        <v>3214080.52</v>
      </c>
      <c r="E50" s="9">
        <f t="shared" si="0"/>
        <v>1.5208075757858239E-3</v>
      </c>
      <c r="F50" s="4">
        <f>'Grunddaten Umlage § 4_IST'!$E$289*'landesw Umlage § 4_IST'!E50</f>
        <v>12815.683381215242</v>
      </c>
    </row>
    <row r="51" spans="1:6" x14ac:dyDescent="0.25">
      <c r="A51">
        <v>60667</v>
      </c>
      <c r="B51" t="s">
        <v>52</v>
      </c>
      <c r="C51" t="s">
        <v>20</v>
      </c>
      <c r="D51" s="4">
        <v>15797655.67</v>
      </c>
      <c r="E51" s="9">
        <f t="shared" si="0"/>
        <v>7.474982121042778E-3</v>
      </c>
      <c r="F51" s="4">
        <f>'Grunddaten Umlage § 4_IST'!$E$289*'landesw Umlage § 4_IST'!E51</f>
        <v>62990.877786776713</v>
      </c>
    </row>
    <row r="52" spans="1:6" x14ac:dyDescent="0.25">
      <c r="A52">
        <v>60668</v>
      </c>
      <c r="B52" t="s">
        <v>53</v>
      </c>
      <c r="C52" t="s">
        <v>20</v>
      </c>
      <c r="D52" s="4">
        <v>4332337.22</v>
      </c>
      <c r="E52" s="9">
        <f t="shared" si="0"/>
        <v>2.0499334798976645E-3</v>
      </c>
      <c r="F52" s="4">
        <f>'Grunddaten Umlage § 4_IST'!$E$289*'landesw Umlage § 4_IST'!E52</f>
        <v>17274.570990578119</v>
      </c>
    </row>
    <row r="53" spans="1:6" x14ac:dyDescent="0.25">
      <c r="A53">
        <v>60669</v>
      </c>
      <c r="B53" t="s">
        <v>54</v>
      </c>
      <c r="C53" t="s">
        <v>20</v>
      </c>
      <c r="D53" s="4">
        <v>21985867.09</v>
      </c>
      <c r="E53" s="9">
        <f t="shared" si="0"/>
        <v>1.0403060229086054E-2</v>
      </c>
      <c r="F53" s="4">
        <f>'Grunddaten Umlage § 4_IST'!$E$289*'landesw Umlage § 4_IST'!E53</f>
        <v>87665.479982100791</v>
      </c>
    </row>
    <row r="54" spans="1:6" x14ac:dyDescent="0.25">
      <c r="A54">
        <v>60670</v>
      </c>
      <c r="B54" t="s">
        <v>55</v>
      </c>
      <c r="C54" t="s">
        <v>20</v>
      </c>
      <c r="D54" s="4">
        <v>17410083.359999999</v>
      </c>
      <c r="E54" s="9">
        <f t="shared" si="0"/>
        <v>8.237935081026132E-3</v>
      </c>
      <c r="F54" s="4">
        <f>'Grunddaten Umlage § 4_IST'!$E$289*'landesw Umlage § 4_IST'!E54</f>
        <v>69420.201078946222</v>
      </c>
    </row>
    <row r="55" spans="1:6" x14ac:dyDescent="0.25">
      <c r="A55">
        <v>61001</v>
      </c>
      <c r="B55" t="s">
        <v>56</v>
      </c>
      <c r="C55" t="s">
        <v>57</v>
      </c>
      <c r="D55" s="4">
        <v>1880313.23</v>
      </c>
      <c r="E55" s="9">
        <f t="shared" si="0"/>
        <v>8.8970845230545504E-4</v>
      </c>
      <c r="F55" s="4">
        <f>'Grunddaten Umlage § 4_IST'!$E$289*'landesw Umlage § 4_IST'!E55</f>
        <v>7497.4783186795057</v>
      </c>
    </row>
    <row r="56" spans="1:6" x14ac:dyDescent="0.25">
      <c r="A56">
        <v>61002</v>
      </c>
      <c r="B56" t="s">
        <v>58</v>
      </c>
      <c r="C56" t="s">
        <v>57</v>
      </c>
      <c r="D56" s="4">
        <v>1319199.08</v>
      </c>
      <c r="E56" s="9">
        <f t="shared" si="0"/>
        <v>6.2420587858629287E-4</v>
      </c>
      <c r="F56" s="4">
        <f>'Grunddaten Umlage § 4_IST'!$E$289*'landesw Umlage § 4_IST'!E56</f>
        <v>5260.116422369666</v>
      </c>
    </row>
    <row r="57" spans="1:6" x14ac:dyDescent="0.25">
      <c r="A57">
        <v>61007</v>
      </c>
      <c r="B57" t="s">
        <v>59</v>
      </c>
      <c r="C57" t="s">
        <v>57</v>
      </c>
      <c r="D57" s="4">
        <v>1665131.93</v>
      </c>
      <c r="E57" s="9">
        <f t="shared" si="0"/>
        <v>7.8789104319852883E-4</v>
      </c>
      <c r="F57" s="4">
        <f>'Grunddaten Umlage § 4_IST'!$E$289*'landesw Umlage § 4_IST'!E57</f>
        <v>6639.4738619777518</v>
      </c>
    </row>
    <row r="58" spans="1:6" x14ac:dyDescent="0.25">
      <c r="A58">
        <v>61008</v>
      </c>
      <c r="B58" t="s">
        <v>60</v>
      </c>
      <c r="C58" t="s">
        <v>57</v>
      </c>
      <c r="D58" s="4">
        <v>2211350.2799999998</v>
      </c>
      <c r="E58" s="9">
        <f t="shared" si="0"/>
        <v>1.0463453661515929E-3</v>
      </c>
      <c r="F58" s="4">
        <f>'Grunddaten Umlage § 4_IST'!$E$289*'landesw Umlage § 4_IST'!E58</f>
        <v>8817.4409001556905</v>
      </c>
    </row>
    <row r="59" spans="1:6" x14ac:dyDescent="0.25">
      <c r="A59">
        <v>61012</v>
      </c>
      <c r="B59" t="s">
        <v>61</v>
      </c>
      <c r="C59" t="s">
        <v>57</v>
      </c>
      <c r="D59" s="4">
        <v>3787959.79</v>
      </c>
      <c r="E59" s="9">
        <f t="shared" si="0"/>
        <v>1.7923502256888321E-3</v>
      </c>
      <c r="F59" s="4">
        <f>'Grunddaten Umlage § 4_IST'!$E$289*'landesw Umlage § 4_IST'!E59</f>
        <v>15103.944355885204</v>
      </c>
    </row>
    <row r="60" spans="1:6" x14ac:dyDescent="0.25">
      <c r="A60">
        <v>61013</v>
      </c>
      <c r="B60" t="s">
        <v>62</v>
      </c>
      <c r="C60" t="s">
        <v>57</v>
      </c>
      <c r="D60" s="4">
        <v>2900084.79</v>
      </c>
      <c r="E60" s="9">
        <f t="shared" si="0"/>
        <v>1.3722341091358969E-3</v>
      </c>
      <c r="F60" s="4">
        <f>'Grunddaten Umlage § 4_IST'!$E$289*'landesw Umlage § 4_IST'!E60</f>
        <v>11563.670610006402</v>
      </c>
    </row>
    <row r="61" spans="1:6" x14ac:dyDescent="0.25">
      <c r="A61">
        <v>61016</v>
      </c>
      <c r="B61" t="s">
        <v>63</v>
      </c>
      <c r="C61" t="s">
        <v>57</v>
      </c>
      <c r="D61" s="4">
        <v>2517275.34</v>
      </c>
      <c r="E61" s="9">
        <f t="shared" si="0"/>
        <v>1.1911000311251802E-3</v>
      </c>
      <c r="F61" s="4">
        <f>'Grunddaten Umlage § 4_IST'!$E$289*'landesw Umlage § 4_IST'!E61</f>
        <v>10037.273036576242</v>
      </c>
    </row>
    <row r="62" spans="1:6" x14ac:dyDescent="0.25">
      <c r="A62">
        <v>61017</v>
      </c>
      <c r="B62" t="s">
        <v>64</v>
      </c>
      <c r="C62" t="s">
        <v>57</v>
      </c>
      <c r="D62" s="4">
        <v>1752775.17</v>
      </c>
      <c r="E62" s="9">
        <f t="shared" si="0"/>
        <v>8.2936122495938134E-4</v>
      </c>
      <c r="F62" s="4">
        <f>'Grunddaten Umlage § 4_IST'!$E$289*'landesw Umlage § 4_IST'!E62</f>
        <v>6988.9386645409004</v>
      </c>
    </row>
    <row r="63" spans="1:6" x14ac:dyDescent="0.25">
      <c r="A63">
        <v>61019</v>
      </c>
      <c r="B63" t="s">
        <v>65</v>
      </c>
      <c r="C63" t="s">
        <v>57</v>
      </c>
      <c r="D63" s="4">
        <v>2200720.67</v>
      </c>
      <c r="E63" s="9">
        <f t="shared" si="0"/>
        <v>1.0413157499627463E-3</v>
      </c>
      <c r="F63" s="4">
        <f>'Grunddaten Umlage § 4_IST'!$E$289*'landesw Umlage § 4_IST'!E63</f>
        <v>8775.0568604970322</v>
      </c>
    </row>
    <row r="64" spans="1:6" x14ac:dyDescent="0.25">
      <c r="A64">
        <v>61020</v>
      </c>
      <c r="B64" t="s">
        <v>66</v>
      </c>
      <c r="C64" t="s">
        <v>57</v>
      </c>
      <c r="D64" s="4">
        <v>1979582.26</v>
      </c>
      <c r="E64" s="9">
        <f t="shared" si="0"/>
        <v>9.3667961308549377E-4</v>
      </c>
      <c r="F64" s="4">
        <f>'Grunddaten Umlage § 4_IST'!$E$289*'landesw Umlage § 4_IST'!E64</f>
        <v>7893.2992852433308</v>
      </c>
    </row>
    <row r="65" spans="1:6" x14ac:dyDescent="0.25">
      <c r="A65">
        <v>61021</v>
      </c>
      <c r="B65" t="s">
        <v>67</v>
      </c>
      <c r="C65" t="s">
        <v>57</v>
      </c>
      <c r="D65" s="4">
        <v>4978589.37</v>
      </c>
      <c r="E65" s="9">
        <f t="shared" si="0"/>
        <v>2.3557208301124865E-3</v>
      </c>
      <c r="F65" s="4">
        <f>'Grunddaten Umlage § 4_IST'!$E$289*'landesw Umlage § 4_IST'!E65</f>
        <v>19851.408405600199</v>
      </c>
    </row>
    <row r="66" spans="1:6" x14ac:dyDescent="0.25">
      <c r="A66">
        <v>61024</v>
      </c>
      <c r="B66" t="s">
        <v>68</v>
      </c>
      <c r="C66" t="s">
        <v>57</v>
      </c>
      <c r="D66" s="4">
        <v>2577071.71</v>
      </c>
      <c r="E66" s="9">
        <f t="shared" si="0"/>
        <v>1.2193938999111721E-3</v>
      </c>
      <c r="F66" s="4">
        <f>'Grunddaten Umlage § 4_IST'!$E$289*'landesw Umlage § 4_IST'!E66</f>
        <v>10275.70245379134</v>
      </c>
    </row>
    <row r="67" spans="1:6" x14ac:dyDescent="0.25">
      <c r="A67">
        <v>61027</v>
      </c>
      <c r="B67" t="s">
        <v>69</v>
      </c>
      <c r="C67" t="s">
        <v>57</v>
      </c>
      <c r="D67" s="4">
        <v>2064703.63</v>
      </c>
      <c r="E67" s="9">
        <f t="shared" si="0"/>
        <v>9.7695652075838169E-4</v>
      </c>
      <c r="F67" s="4">
        <f>'Grunddaten Umlage § 4_IST'!$E$289*'landesw Umlage § 4_IST'!E67</f>
        <v>8232.7084942245874</v>
      </c>
    </row>
    <row r="68" spans="1:6" x14ac:dyDescent="0.25">
      <c r="A68">
        <v>61030</v>
      </c>
      <c r="B68" t="s">
        <v>70</v>
      </c>
      <c r="C68" t="s">
        <v>57</v>
      </c>
      <c r="D68" s="4">
        <v>2054516.78</v>
      </c>
      <c r="E68" s="9">
        <f t="shared" ref="E68:E131" si="1">D68/$D$289</f>
        <v>9.7213640546973501E-4</v>
      </c>
      <c r="F68" s="4">
        <f>'Grunddaten Umlage § 4_IST'!$E$289*'landesw Umlage § 4_IST'!E68</f>
        <v>8192.0898963271302</v>
      </c>
    </row>
    <row r="69" spans="1:6" x14ac:dyDescent="0.25">
      <c r="A69">
        <v>61032</v>
      </c>
      <c r="B69" t="s">
        <v>71</v>
      </c>
      <c r="C69" t="s">
        <v>57</v>
      </c>
      <c r="D69" s="4">
        <v>2452261.09</v>
      </c>
      <c r="E69" s="9">
        <f t="shared" si="1"/>
        <v>1.1603372162800707E-3</v>
      </c>
      <c r="F69" s="4">
        <f>'Grunddaten Umlage § 4_IST'!$E$289*'landesw Umlage § 4_IST'!E69</f>
        <v>9778.0380740161963</v>
      </c>
    </row>
    <row r="70" spans="1:6" x14ac:dyDescent="0.25">
      <c r="A70">
        <v>61033</v>
      </c>
      <c r="B70" t="s">
        <v>72</v>
      </c>
      <c r="C70" t="s">
        <v>57</v>
      </c>
      <c r="D70" s="4">
        <v>2758501.36</v>
      </c>
      <c r="E70" s="9">
        <f t="shared" si="1"/>
        <v>1.3052410292768576E-3</v>
      </c>
      <c r="F70" s="4">
        <f>'Grunddaten Umlage § 4_IST'!$E$289*'landesw Umlage § 4_IST'!E70</f>
        <v>10999.127064934777</v>
      </c>
    </row>
    <row r="71" spans="1:6" x14ac:dyDescent="0.25">
      <c r="A71">
        <v>61043</v>
      </c>
      <c r="B71" t="s">
        <v>73</v>
      </c>
      <c r="C71" t="s">
        <v>57</v>
      </c>
      <c r="D71" s="4">
        <v>4958516.5999999996</v>
      </c>
      <c r="E71" s="9">
        <f t="shared" si="1"/>
        <v>2.3462229906859224E-3</v>
      </c>
      <c r="F71" s="4">
        <f>'Grunddaten Umlage § 4_IST'!$E$289*'landesw Umlage § 4_IST'!E71</f>
        <v>19771.37112485903</v>
      </c>
    </row>
    <row r="72" spans="1:6" x14ac:dyDescent="0.25">
      <c r="A72">
        <v>61045</v>
      </c>
      <c r="B72" t="s">
        <v>74</v>
      </c>
      <c r="C72" t="s">
        <v>57</v>
      </c>
      <c r="D72" s="4">
        <v>7959839.54</v>
      </c>
      <c r="E72" s="9">
        <f t="shared" si="1"/>
        <v>3.7663599897838113E-3</v>
      </c>
      <c r="F72" s="4">
        <f>'Grunddaten Umlage § 4_IST'!$E$289*'landesw Umlage § 4_IST'!E72</f>
        <v>31738.714283958878</v>
      </c>
    </row>
    <row r="73" spans="1:6" x14ac:dyDescent="0.25">
      <c r="A73">
        <v>61049</v>
      </c>
      <c r="B73" t="s">
        <v>75</v>
      </c>
      <c r="C73" t="s">
        <v>57</v>
      </c>
      <c r="D73" s="4">
        <v>3592704.77</v>
      </c>
      <c r="E73" s="9">
        <f t="shared" si="1"/>
        <v>1.6999613412852102E-3</v>
      </c>
      <c r="F73" s="4">
        <f>'Grunddaten Umlage § 4_IST'!$E$289*'landesw Umlage § 4_IST'!E73</f>
        <v>14325.393072138009</v>
      </c>
    </row>
    <row r="74" spans="1:6" x14ac:dyDescent="0.25">
      <c r="A74">
        <v>61050</v>
      </c>
      <c r="B74" t="s">
        <v>76</v>
      </c>
      <c r="C74" t="s">
        <v>57</v>
      </c>
      <c r="D74" s="4">
        <v>4428907.84</v>
      </c>
      <c r="E74" s="9">
        <f t="shared" si="1"/>
        <v>2.0956278330977311E-3</v>
      </c>
      <c r="F74" s="4">
        <f>'Grunddaten Umlage § 4_IST'!$E$289*'landesw Umlage § 4_IST'!E74</f>
        <v>17659.632435724383</v>
      </c>
    </row>
    <row r="75" spans="1:6" x14ac:dyDescent="0.25">
      <c r="A75">
        <v>61051</v>
      </c>
      <c r="B75" t="s">
        <v>77</v>
      </c>
      <c r="C75" t="s">
        <v>57</v>
      </c>
      <c r="D75" s="4">
        <v>4078553.61</v>
      </c>
      <c r="E75" s="9">
        <f t="shared" si="1"/>
        <v>1.9298506026030177E-3</v>
      </c>
      <c r="F75" s="4">
        <f>'Grunddaten Umlage § 4_IST'!$E$289*'landesw Umlage § 4_IST'!E75</f>
        <v>16262.645379858881</v>
      </c>
    </row>
    <row r="76" spans="1:6" x14ac:dyDescent="0.25">
      <c r="A76">
        <v>61052</v>
      </c>
      <c r="B76" t="s">
        <v>78</v>
      </c>
      <c r="C76" t="s">
        <v>57</v>
      </c>
      <c r="D76" s="4">
        <v>3410503.03</v>
      </c>
      <c r="E76" s="9">
        <f t="shared" si="1"/>
        <v>1.613748881830909E-3</v>
      </c>
      <c r="F76" s="4">
        <f>'Grunddaten Umlage § 4_IST'!$E$289*'landesw Umlage § 4_IST'!E76</f>
        <v>13598.889863268027</v>
      </c>
    </row>
    <row r="77" spans="1:6" x14ac:dyDescent="0.25">
      <c r="A77">
        <v>61053</v>
      </c>
      <c r="B77" t="s">
        <v>57</v>
      </c>
      <c r="C77" t="s">
        <v>57</v>
      </c>
      <c r="D77" s="4">
        <v>20904197.43</v>
      </c>
      <c r="E77" s="9">
        <f t="shared" si="1"/>
        <v>9.8912462271687415E-3</v>
      </c>
      <c r="F77" s="4">
        <f>'Grunddaten Umlage § 4_IST'!$E$289*'landesw Umlage § 4_IST'!E77</f>
        <v>83352.477927744432</v>
      </c>
    </row>
    <row r="78" spans="1:6" x14ac:dyDescent="0.25">
      <c r="A78">
        <v>61054</v>
      </c>
      <c r="B78" t="s">
        <v>79</v>
      </c>
      <c r="C78" t="s">
        <v>57</v>
      </c>
      <c r="D78" s="4">
        <v>4612047.8099999996</v>
      </c>
      <c r="E78" s="9">
        <f t="shared" si="1"/>
        <v>2.1822842351611085E-3</v>
      </c>
      <c r="F78" s="4">
        <f>'Grunddaten Umlage § 4_IST'!$E$289*'landesw Umlage § 4_IST'!E78</f>
        <v>18389.876701653746</v>
      </c>
    </row>
    <row r="79" spans="1:6" x14ac:dyDescent="0.25">
      <c r="A79">
        <v>61055</v>
      </c>
      <c r="B79" t="s">
        <v>80</v>
      </c>
      <c r="C79" t="s">
        <v>57</v>
      </c>
      <c r="D79" s="4">
        <v>1858188.89</v>
      </c>
      <c r="E79" s="9">
        <f t="shared" si="1"/>
        <v>8.7923987080231912E-4</v>
      </c>
      <c r="F79" s="4">
        <f>'Grunddaten Umlage § 4_IST'!$E$289*'landesw Umlage § 4_IST'!E79</f>
        <v>7409.2606979030488</v>
      </c>
    </row>
    <row r="80" spans="1:6" x14ac:dyDescent="0.25">
      <c r="A80">
        <v>61057</v>
      </c>
      <c r="B80" t="s">
        <v>81</v>
      </c>
      <c r="C80" t="s">
        <v>57</v>
      </c>
      <c r="D80" s="4">
        <v>3508249.51</v>
      </c>
      <c r="E80" s="9">
        <f t="shared" si="1"/>
        <v>1.6599996171081936E-3</v>
      </c>
      <c r="F80" s="4">
        <f>'Grunddaten Umlage § 4_IST'!$E$289*'landesw Umlage § 4_IST'!E80</f>
        <v>13988.63988088995</v>
      </c>
    </row>
    <row r="81" spans="1:6" x14ac:dyDescent="0.25">
      <c r="A81">
        <v>61059</v>
      </c>
      <c r="B81" t="s">
        <v>82</v>
      </c>
      <c r="C81" t="s">
        <v>57</v>
      </c>
      <c r="D81" s="4">
        <v>7587862.25</v>
      </c>
      <c r="E81" s="9">
        <f t="shared" si="1"/>
        <v>3.5903513686145199E-3</v>
      </c>
      <c r="F81" s="4">
        <f>'Grunddaten Umlage § 4_IST'!$E$289*'landesw Umlage § 4_IST'!E81</f>
        <v>30255.508389153703</v>
      </c>
    </row>
    <row r="82" spans="1:6" x14ac:dyDescent="0.25">
      <c r="A82">
        <v>61060</v>
      </c>
      <c r="B82" t="s">
        <v>83</v>
      </c>
      <c r="C82" t="s">
        <v>57</v>
      </c>
      <c r="D82" s="4">
        <v>5589193.7199999997</v>
      </c>
      <c r="E82" s="9">
        <f t="shared" si="1"/>
        <v>2.6446406986439003E-3</v>
      </c>
      <c r="F82" s="4">
        <f>'Grunddaten Umlage § 4_IST'!$E$289*'landesw Umlage § 4_IST'!E82</f>
        <v>22286.105349904734</v>
      </c>
    </row>
    <row r="83" spans="1:6" x14ac:dyDescent="0.25">
      <c r="A83">
        <v>61061</v>
      </c>
      <c r="B83" t="s">
        <v>84</v>
      </c>
      <c r="C83" t="s">
        <v>57</v>
      </c>
      <c r="D83" s="4">
        <v>8738705.6500000004</v>
      </c>
      <c r="E83" s="9">
        <f t="shared" si="1"/>
        <v>4.1348963326788037E-3</v>
      </c>
      <c r="F83" s="4">
        <f>'Grunddaten Umlage § 4_IST'!$E$289*'landesw Umlage § 4_IST'!E83</f>
        <v>34844.330773653652</v>
      </c>
    </row>
    <row r="84" spans="1:6" x14ac:dyDescent="0.25">
      <c r="A84">
        <v>61101</v>
      </c>
      <c r="B84" t="s">
        <v>85</v>
      </c>
      <c r="C84" t="s">
        <v>86</v>
      </c>
      <c r="D84" s="4">
        <v>5499062.9500000002</v>
      </c>
      <c r="E84" s="9">
        <f t="shared" si="1"/>
        <v>2.6019934914645951E-3</v>
      </c>
      <c r="F84" s="4">
        <f>'Grunddaten Umlage § 4_IST'!$E$289*'landesw Umlage § 4_IST'!E84</f>
        <v>21926.721879566187</v>
      </c>
    </row>
    <row r="85" spans="1:6" x14ac:dyDescent="0.25">
      <c r="A85">
        <v>61105</v>
      </c>
      <c r="B85" t="s">
        <v>87</v>
      </c>
      <c r="C85" t="s">
        <v>86</v>
      </c>
      <c r="D85" s="4">
        <v>1387884.5</v>
      </c>
      <c r="E85" s="9">
        <f t="shared" si="1"/>
        <v>6.5670578219232669E-4</v>
      </c>
      <c r="F85" s="4">
        <f>'Grunddaten Umlage § 4_IST'!$E$289*'landesw Umlage § 4_IST'!E85</f>
        <v>5533.9896468107854</v>
      </c>
    </row>
    <row r="86" spans="1:6" x14ac:dyDescent="0.25">
      <c r="A86">
        <v>61106</v>
      </c>
      <c r="B86" t="s">
        <v>88</v>
      </c>
      <c r="C86" t="s">
        <v>86</v>
      </c>
      <c r="D86" s="4">
        <v>2161181</v>
      </c>
      <c r="E86" s="9">
        <f t="shared" si="1"/>
        <v>1.0226067508241463E-3</v>
      </c>
      <c r="F86" s="4">
        <f>'Grunddaten Umlage § 4_IST'!$E$289*'landesw Umlage § 4_IST'!E86</f>
        <v>8617.3981184199256</v>
      </c>
    </row>
    <row r="87" spans="1:6" x14ac:dyDescent="0.25">
      <c r="A87">
        <v>61107</v>
      </c>
      <c r="B87" t="s">
        <v>89</v>
      </c>
      <c r="C87" t="s">
        <v>86</v>
      </c>
      <c r="D87" s="4">
        <v>1647269.96</v>
      </c>
      <c r="E87" s="9">
        <f t="shared" si="1"/>
        <v>7.7943928876194148E-4</v>
      </c>
      <c r="F87" s="4">
        <f>'Grunddaten Umlage § 4_IST'!$E$289*'landesw Umlage § 4_IST'!E87</f>
        <v>6568.2518279744581</v>
      </c>
    </row>
    <row r="88" spans="1:6" x14ac:dyDescent="0.25">
      <c r="A88">
        <v>61108</v>
      </c>
      <c r="B88" t="s">
        <v>86</v>
      </c>
      <c r="C88" t="s">
        <v>86</v>
      </c>
      <c r="D88" s="4">
        <v>52432549.020000003</v>
      </c>
      <c r="E88" s="9">
        <f t="shared" si="1"/>
        <v>2.4809527101510694E-2</v>
      </c>
      <c r="F88" s="4">
        <f>'Grunddaten Umlage § 4_IST'!$E$289*'landesw Umlage § 4_IST'!E88</f>
        <v>209067.24113755792</v>
      </c>
    </row>
    <row r="89" spans="1:6" x14ac:dyDescent="0.25">
      <c r="A89">
        <v>61109</v>
      </c>
      <c r="B89" t="s">
        <v>90</v>
      </c>
      <c r="C89" t="s">
        <v>86</v>
      </c>
      <c r="D89" s="4">
        <v>2274819.23</v>
      </c>
      <c r="E89" s="9">
        <f t="shared" si="1"/>
        <v>1.07637699086869E-3</v>
      </c>
      <c r="F89" s="4">
        <f>'Grunddaten Umlage § 4_IST'!$E$289*'landesw Umlage § 4_IST'!E89</f>
        <v>9070.5142014238809</v>
      </c>
    </row>
    <row r="90" spans="1:6" x14ac:dyDescent="0.25">
      <c r="A90">
        <v>61110</v>
      </c>
      <c r="B90" t="s">
        <v>91</v>
      </c>
      <c r="C90" t="s">
        <v>86</v>
      </c>
      <c r="D90" s="4">
        <v>4233082.55</v>
      </c>
      <c r="E90" s="9">
        <f t="shared" si="1"/>
        <v>2.0029691138437234E-3</v>
      </c>
      <c r="F90" s="4">
        <f>'Grunddaten Umlage § 4_IST'!$E$289*'landesw Umlage § 4_IST'!E90</f>
        <v>16878.807282447062</v>
      </c>
    </row>
    <row r="91" spans="1:6" x14ac:dyDescent="0.25">
      <c r="A91">
        <v>61111</v>
      </c>
      <c r="B91" t="s">
        <v>92</v>
      </c>
      <c r="C91" t="s">
        <v>86</v>
      </c>
      <c r="D91" s="4">
        <v>1839677.33</v>
      </c>
      <c r="E91" s="9">
        <f t="shared" si="1"/>
        <v>8.7048074964389413E-4</v>
      </c>
      <c r="F91" s="4">
        <f>'Grunddaten Umlage § 4_IST'!$E$289*'landesw Umlage § 4_IST'!E91</f>
        <v>7335.4485172883687</v>
      </c>
    </row>
    <row r="92" spans="1:6" x14ac:dyDescent="0.25">
      <c r="A92">
        <v>61112</v>
      </c>
      <c r="B92" t="s">
        <v>93</v>
      </c>
      <c r="C92" t="s">
        <v>86</v>
      </c>
      <c r="D92" s="4">
        <v>655250.52</v>
      </c>
      <c r="E92" s="9">
        <f t="shared" si="1"/>
        <v>3.1004511201654665E-4</v>
      </c>
      <c r="F92" s="4">
        <f>'Grunddaten Umlage § 4_IST'!$E$289*'landesw Umlage § 4_IST'!E92</f>
        <v>2612.7171200106231</v>
      </c>
    </row>
    <row r="93" spans="1:6" x14ac:dyDescent="0.25">
      <c r="A93">
        <v>61113</v>
      </c>
      <c r="B93" t="s">
        <v>94</v>
      </c>
      <c r="C93" t="s">
        <v>86</v>
      </c>
      <c r="D93" s="4">
        <v>4072890.11</v>
      </c>
      <c r="E93" s="9">
        <f t="shared" si="1"/>
        <v>1.9271708023765246E-3</v>
      </c>
      <c r="F93" s="4">
        <f>'Grunddaten Umlage § 4_IST'!$E$289*'landesw Umlage § 4_IST'!E93</f>
        <v>16240.062988914453</v>
      </c>
    </row>
    <row r="94" spans="1:6" x14ac:dyDescent="0.25">
      <c r="A94">
        <v>61114</v>
      </c>
      <c r="B94" t="s">
        <v>95</v>
      </c>
      <c r="C94" t="s">
        <v>86</v>
      </c>
      <c r="D94" s="4">
        <v>3733747.02</v>
      </c>
      <c r="E94" s="9">
        <f t="shared" si="1"/>
        <v>1.766698350819084E-3</v>
      </c>
      <c r="F94" s="4">
        <f>'Grunddaten Umlage § 4_IST'!$E$289*'landesw Umlage § 4_IST'!E94</f>
        <v>14887.77873986677</v>
      </c>
    </row>
    <row r="95" spans="1:6" x14ac:dyDescent="0.25">
      <c r="A95">
        <v>61115</v>
      </c>
      <c r="B95" t="s">
        <v>96</v>
      </c>
      <c r="C95" t="s">
        <v>86</v>
      </c>
      <c r="D95" s="4">
        <v>2353434.7400000002</v>
      </c>
      <c r="E95" s="9">
        <f t="shared" si="1"/>
        <v>1.1135755185466046E-3</v>
      </c>
      <c r="F95" s="4">
        <f>'Grunddaten Umlage § 4_IST'!$E$289*'landesw Umlage § 4_IST'!E95</f>
        <v>9383.9822302250886</v>
      </c>
    </row>
    <row r="96" spans="1:6" x14ac:dyDescent="0.25">
      <c r="A96">
        <v>61116</v>
      </c>
      <c r="B96" t="s">
        <v>97</v>
      </c>
      <c r="C96" t="s">
        <v>86</v>
      </c>
      <c r="D96" s="4">
        <v>2804667.99</v>
      </c>
      <c r="E96" s="9">
        <f t="shared" si="1"/>
        <v>1.3270857093387316E-3</v>
      </c>
      <c r="F96" s="4">
        <f>'Grunddaten Umlage § 4_IST'!$E$289*'landesw Umlage § 4_IST'!E96</f>
        <v>11183.209856008634</v>
      </c>
    </row>
    <row r="97" spans="1:6" x14ac:dyDescent="0.25">
      <c r="A97">
        <v>61118</v>
      </c>
      <c r="B97" t="s">
        <v>98</v>
      </c>
      <c r="C97" t="s">
        <v>86</v>
      </c>
      <c r="D97" s="4">
        <v>1314475.6399999999</v>
      </c>
      <c r="E97" s="9">
        <f t="shared" si="1"/>
        <v>6.2197088687059997E-4</v>
      </c>
      <c r="F97" s="4">
        <f>'Grunddaten Umlage § 4_IST'!$E$289*'landesw Umlage § 4_IST'!E97</f>
        <v>5241.2823853461732</v>
      </c>
    </row>
    <row r="98" spans="1:6" x14ac:dyDescent="0.25">
      <c r="A98">
        <v>61119</v>
      </c>
      <c r="B98" t="s">
        <v>99</v>
      </c>
      <c r="C98" t="s">
        <v>86</v>
      </c>
      <c r="D98" s="4">
        <v>741949.7</v>
      </c>
      <c r="E98" s="9">
        <f t="shared" si="1"/>
        <v>3.5106859258523469E-4</v>
      </c>
      <c r="F98" s="4">
        <f>'Grunddaten Umlage § 4_IST'!$E$289*'landesw Umlage § 4_IST'!E98</f>
        <v>2958.4176192286664</v>
      </c>
    </row>
    <row r="99" spans="1:6" x14ac:dyDescent="0.25">
      <c r="A99">
        <v>61120</v>
      </c>
      <c r="B99" t="s">
        <v>100</v>
      </c>
      <c r="C99" t="s">
        <v>86</v>
      </c>
      <c r="D99" s="4">
        <v>15527852.99</v>
      </c>
      <c r="E99" s="9">
        <f t="shared" si="1"/>
        <v>7.3473194949330509E-3</v>
      </c>
      <c r="F99" s="4">
        <f>'Grunddaten Umlage § 4_IST'!$E$289*'landesw Umlage § 4_IST'!E99</f>
        <v>61915.078440504163</v>
      </c>
    </row>
    <row r="100" spans="1:6" x14ac:dyDescent="0.25">
      <c r="A100">
        <v>61203</v>
      </c>
      <c r="B100" t="s">
        <v>101</v>
      </c>
      <c r="C100" t="s">
        <v>102</v>
      </c>
      <c r="D100" s="4">
        <v>3484180.97</v>
      </c>
      <c r="E100" s="9">
        <f t="shared" si="1"/>
        <v>1.6486110978280036E-3</v>
      </c>
      <c r="F100" s="4">
        <f>'Grunddaten Umlage § 4_IST'!$E$289*'landesw Umlage § 4_IST'!E100</f>
        <v>13892.670042496447</v>
      </c>
    </row>
    <row r="101" spans="1:6" x14ac:dyDescent="0.25">
      <c r="A101">
        <v>61204</v>
      </c>
      <c r="B101" t="s">
        <v>103</v>
      </c>
      <c r="C101" t="s">
        <v>102</v>
      </c>
      <c r="D101" s="4">
        <v>3163745.21</v>
      </c>
      <c r="E101" s="9">
        <f t="shared" si="1"/>
        <v>1.4969903999866537E-3</v>
      </c>
      <c r="F101" s="4">
        <f>'Grunddaten Umlage § 4_IST'!$E$289*'landesw Umlage § 4_IST'!E101</f>
        <v>12614.978578755807</v>
      </c>
    </row>
    <row r="102" spans="1:6" x14ac:dyDescent="0.25">
      <c r="A102">
        <v>61205</v>
      </c>
      <c r="B102" t="s">
        <v>104</v>
      </c>
      <c r="C102" t="s">
        <v>102</v>
      </c>
      <c r="D102" s="4">
        <v>1960698.01</v>
      </c>
      <c r="E102" s="9">
        <f t="shared" si="1"/>
        <v>9.2774414607266556E-4</v>
      </c>
      <c r="F102" s="4">
        <f>'Grunddaten Umlage § 4_IST'!$E$289*'landesw Umlage § 4_IST'!E102</f>
        <v>7818.0010569053184</v>
      </c>
    </row>
    <row r="103" spans="1:6" x14ac:dyDescent="0.25">
      <c r="A103">
        <v>61206</v>
      </c>
      <c r="B103" t="s">
        <v>105</v>
      </c>
      <c r="C103" t="s">
        <v>102</v>
      </c>
      <c r="D103" s="4">
        <v>1561612.86</v>
      </c>
      <c r="E103" s="9">
        <f t="shared" si="1"/>
        <v>7.3890888954224686E-4</v>
      </c>
      <c r="F103" s="4">
        <f>'Grunddaten Umlage § 4_IST'!$E$289*'landesw Umlage § 4_IST'!E103</f>
        <v>6226.706472740766</v>
      </c>
    </row>
    <row r="104" spans="1:6" x14ac:dyDescent="0.25">
      <c r="A104">
        <v>61207</v>
      </c>
      <c r="B104" t="s">
        <v>106</v>
      </c>
      <c r="C104" t="s">
        <v>102</v>
      </c>
      <c r="D104" s="4">
        <v>7472826.9199999999</v>
      </c>
      <c r="E104" s="9">
        <f t="shared" si="1"/>
        <v>3.5359200622865055E-3</v>
      </c>
      <c r="F104" s="4">
        <f>'Grunddaten Umlage § 4_IST'!$E$289*'landesw Umlage § 4_IST'!E104</f>
        <v>29796.821571023327</v>
      </c>
    </row>
    <row r="105" spans="1:6" x14ac:dyDescent="0.25">
      <c r="A105">
        <v>61213</v>
      </c>
      <c r="B105" t="s">
        <v>107</v>
      </c>
      <c r="C105" t="s">
        <v>102</v>
      </c>
      <c r="D105" s="4">
        <v>4743350.25</v>
      </c>
      <c r="E105" s="9">
        <f t="shared" si="1"/>
        <v>2.2444126554755951E-3</v>
      </c>
      <c r="F105" s="4">
        <f>'Grunddaten Umlage § 4_IST'!$E$289*'landesw Umlage § 4_IST'!E105</f>
        <v>18913.426279130108</v>
      </c>
    </row>
    <row r="106" spans="1:6" x14ac:dyDescent="0.25">
      <c r="A106">
        <v>61215</v>
      </c>
      <c r="B106" t="s">
        <v>108</v>
      </c>
      <c r="C106" t="s">
        <v>102</v>
      </c>
      <c r="D106" s="4">
        <v>1937977.69</v>
      </c>
      <c r="E106" s="9">
        <f t="shared" si="1"/>
        <v>9.1699356450967529E-4</v>
      </c>
      <c r="F106" s="4">
        <f>'Grunddaten Umlage § 4_IST'!$E$289*'landesw Umlage § 4_IST'!E106</f>
        <v>7727.4070516748916</v>
      </c>
    </row>
    <row r="107" spans="1:6" x14ac:dyDescent="0.25">
      <c r="A107">
        <v>61217</v>
      </c>
      <c r="B107" t="s">
        <v>109</v>
      </c>
      <c r="C107" t="s">
        <v>102</v>
      </c>
      <c r="D107" s="4">
        <v>4259888</v>
      </c>
      <c r="E107" s="9">
        <f t="shared" si="1"/>
        <v>2.0156526577620156E-3</v>
      </c>
      <c r="F107" s="4">
        <f>'Grunddaten Umlage § 4_IST'!$E$289*'landesw Umlage § 4_IST'!E107</f>
        <v>16985.690155465749</v>
      </c>
    </row>
    <row r="108" spans="1:6" x14ac:dyDescent="0.25">
      <c r="A108">
        <v>61222</v>
      </c>
      <c r="B108" t="s">
        <v>110</v>
      </c>
      <c r="C108" t="s">
        <v>102</v>
      </c>
      <c r="D108" s="4">
        <v>2155782.2599999998</v>
      </c>
      <c r="E108" s="9">
        <f t="shared" si="1"/>
        <v>1.0200522271771476E-3</v>
      </c>
      <c r="F108" s="4">
        <f>'Grunddaten Umlage § 4_IST'!$E$289*'landesw Umlage § 4_IST'!E108</f>
        <v>8595.8714198612033</v>
      </c>
    </row>
    <row r="109" spans="1:6" x14ac:dyDescent="0.25">
      <c r="A109">
        <v>61236</v>
      </c>
      <c r="B109" t="s">
        <v>111</v>
      </c>
      <c r="C109" t="s">
        <v>102</v>
      </c>
      <c r="D109" s="4">
        <v>4802245</v>
      </c>
      <c r="E109" s="9">
        <f t="shared" si="1"/>
        <v>2.2722799044186965E-3</v>
      </c>
      <c r="F109" s="4">
        <f>'Grunddaten Umlage § 4_IST'!$E$289*'landesw Umlage § 4_IST'!E109</f>
        <v>19148.260616390529</v>
      </c>
    </row>
    <row r="110" spans="1:6" x14ac:dyDescent="0.25">
      <c r="A110">
        <v>61243</v>
      </c>
      <c r="B110" t="s">
        <v>112</v>
      </c>
      <c r="C110" t="s">
        <v>102</v>
      </c>
      <c r="D110" s="4">
        <v>1966900.32</v>
      </c>
      <c r="E110" s="9">
        <f t="shared" si="1"/>
        <v>9.306788952106157E-4</v>
      </c>
      <c r="F110" s="4">
        <f>'Grunddaten Umlage § 4_IST'!$E$289*'landesw Umlage § 4_IST'!E110</f>
        <v>7842.7318751587909</v>
      </c>
    </row>
    <row r="111" spans="1:6" x14ac:dyDescent="0.25">
      <c r="A111">
        <v>61247</v>
      </c>
      <c r="B111" t="s">
        <v>113</v>
      </c>
      <c r="C111" t="s">
        <v>102</v>
      </c>
      <c r="D111" s="4">
        <v>4968290.34</v>
      </c>
      <c r="E111" s="9">
        <f t="shared" si="1"/>
        <v>2.3508476345749816E-3</v>
      </c>
      <c r="F111" s="4">
        <f>'Grunddaten Umlage § 4_IST'!$E$289*'landesw Umlage § 4_IST'!E111</f>
        <v>19810.342506101941</v>
      </c>
    </row>
    <row r="112" spans="1:6" x14ac:dyDescent="0.25">
      <c r="A112">
        <v>61251</v>
      </c>
      <c r="B112" t="s">
        <v>114</v>
      </c>
      <c r="C112" t="s">
        <v>102</v>
      </c>
      <c r="D112" s="4">
        <v>707180.33</v>
      </c>
      <c r="E112" s="9">
        <f t="shared" si="1"/>
        <v>3.3461675792450862E-4</v>
      </c>
      <c r="F112" s="4">
        <f>'Grunddaten Umlage § 4_IST'!$E$289*'landesw Umlage § 4_IST'!E112</f>
        <v>2819.7797616791845</v>
      </c>
    </row>
    <row r="113" spans="1:6" x14ac:dyDescent="0.25">
      <c r="A113">
        <v>61252</v>
      </c>
      <c r="B113" t="s">
        <v>115</v>
      </c>
      <c r="C113" t="s">
        <v>102</v>
      </c>
      <c r="D113" s="4">
        <v>1490339.03</v>
      </c>
      <c r="E113" s="9">
        <f t="shared" si="1"/>
        <v>7.0518422709375567E-4</v>
      </c>
      <c r="F113" s="4">
        <f>'Grunddaten Umlage § 4_IST'!$E$289*'landesw Umlage § 4_IST'!E113</f>
        <v>5942.512336046716</v>
      </c>
    </row>
    <row r="114" spans="1:6" x14ac:dyDescent="0.25">
      <c r="A114">
        <v>61253</v>
      </c>
      <c r="B114" t="s">
        <v>116</v>
      </c>
      <c r="C114" t="s">
        <v>102</v>
      </c>
      <c r="D114" s="4">
        <v>6782686.3499999996</v>
      </c>
      <c r="E114" s="9">
        <f t="shared" si="1"/>
        <v>3.2093660134124759E-3</v>
      </c>
      <c r="F114" s="4">
        <f>'Grunddaten Umlage § 4_IST'!$E$289*'landesw Umlage § 4_IST'!E114</f>
        <v>27044.985399336063</v>
      </c>
    </row>
    <row r="115" spans="1:6" x14ac:dyDescent="0.25">
      <c r="A115">
        <v>61254</v>
      </c>
      <c r="B115" t="s">
        <v>117</v>
      </c>
      <c r="C115" t="s">
        <v>102</v>
      </c>
      <c r="D115" s="4">
        <v>1768640.19</v>
      </c>
      <c r="E115" s="9">
        <f t="shared" si="1"/>
        <v>8.3686808188342425E-4</v>
      </c>
      <c r="F115" s="4">
        <f>'Grunddaten Umlage § 4_IST'!$E$289*'landesw Umlage § 4_IST'!E115</f>
        <v>7052.1981478959233</v>
      </c>
    </row>
    <row r="116" spans="1:6" x14ac:dyDescent="0.25">
      <c r="A116">
        <v>61255</v>
      </c>
      <c r="B116" t="s">
        <v>118</v>
      </c>
      <c r="C116" t="s">
        <v>102</v>
      </c>
      <c r="D116" s="4">
        <v>7846021.9000000004</v>
      </c>
      <c r="E116" s="9">
        <f t="shared" si="1"/>
        <v>3.7125048582483814E-3</v>
      </c>
      <c r="F116" s="4">
        <f>'Grunddaten Umlage § 4_IST'!$E$289*'landesw Umlage § 4_IST'!E116</f>
        <v>31284.882829407408</v>
      </c>
    </row>
    <row r="117" spans="1:6" x14ac:dyDescent="0.25">
      <c r="A117">
        <v>61256</v>
      </c>
      <c r="B117" t="s">
        <v>119</v>
      </c>
      <c r="C117" t="s">
        <v>102</v>
      </c>
      <c r="D117" s="4">
        <v>1949509.75</v>
      </c>
      <c r="E117" s="9">
        <f t="shared" si="1"/>
        <v>9.2245019327279567E-4</v>
      </c>
      <c r="F117" s="4">
        <f>'Grunddaten Umlage § 4_IST'!$E$289*'landesw Umlage § 4_IST'!E117</f>
        <v>7773.3894807937422</v>
      </c>
    </row>
    <row r="118" spans="1:6" x14ac:dyDescent="0.25">
      <c r="A118">
        <v>61257</v>
      </c>
      <c r="B118" t="s">
        <v>120</v>
      </c>
      <c r="C118" t="s">
        <v>102</v>
      </c>
      <c r="D118" s="4">
        <v>5597163.0099999998</v>
      </c>
      <c r="E118" s="9">
        <f t="shared" si="1"/>
        <v>2.6484115303110653E-3</v>
      </c>
      <c r="F118" s="4">
        <f>'Grunddaten Umlage § 4_IST'!$E$289*'landesw Umlage § 4_IST'!E118</f>
        <v>22317.881746537474</v>
      </c>
    </row>
    <row r="119" spans="1:6" x14ac:dyDescent="0.25">
      <c r="A119">
        <v>61258</v>
      </c>
      <c r="B119" t="s">
        <v>121</v>
      </c>
      <c r="C119" t="s">
        <v>102</v>
      </c>
      <c r="D119" s="4">
        <v>3608093.79</v>
      </c>
      <c r="E119" s="9">
        <f t="shared" si="1"/>
        <v>1.707242969126917E-3</v>
      </c>
      <c r="F119" s="4">
        <f>'Grunddaten Umlage § 4_IST'!$E$289*'landesw Umlage § 4_IST'!E119</f>
        <v>14386.754574016994</v>
      </c>
    </row>
    <row r="120" spans="1:6" x14ac:dyDescent="0.25">
      <c r="A120">
        <v>61259</v>
      </c>
      <c r="B120" t="s">
        <v>102</v>
      </c>
      <c r="C120" t="s">
        <v>102</v>
      </c>
      <c r="D120" s="4">
        <v>14484289.1</v>
      </c>
      <c r="E120" s="9">
        <f t="shared" si="1"/>
        <v>6.8535360132023181E-3</v>
      </c>
      <c r="F120" s="4">
        <f>'Grunddaten Umlage § 4_IST'!$E$289*'landesw Umlage § 4_IST'!E120</f>
        <v>57754.017658396151</v>
      </c>
    </row>
    <row r="121" spans="1:6" x14ac:dyDescent="0.25">
      <c r="A121">
        <v>61260</v>
      </c>
      <c r="B121" t="s">
        <v>122</v>
      </c>
      <c r="C121" t="s">
        <v>102</v>
      </c>
      <c r="D121" s="4">
        <v>1802667.29</v>
      </c>
      <c r="E121" s="9">
        <f t="shared" si="1"/>
        <v>8.5296869639510484E-4</v>
      </c>
      <c r="F121" s="4">
        <f>'Grunddaten Umlage § 4_IST'!$E$289*'landesw Umlage § 4_IST'!E121</f>
        <v>7187.8763106760362</v>
      </c>
    </row>
    <row r="122" spans="1:6" x14ac:dyDescent="0.25">
      <c r="A122">
        <v>61261</v>
      </c>
      <c r="B122" t="s">
        <v>123</v>
      </c>
      <c r="C122" t="s">
        <v>102</v>
      </c>
      <c r="D122" s="4">
        <v>2545237.44</v>
      </c>
      <c r="E122" s="9">
        <f t="shared" si="1"/>
        <v>1.2043308675184392E-3</v>
      </c>
      <c r="F122" s="4">
        <f>'Grunddaten Umlage § 4_IST'!$E$289*'landesw Umlage § 4_IST'!E122</f>
        <v>10148.767884961024</v>
      </c>
    </row>
    <row r="123" spans="1:6" x14ac:dyDescent="0.25">
      <c r="A123">
        <v>61262</v>
      </c>
      <c r="B123" t="s">
        <v>124</v>
      </c>
      <c r="C123" t="s">
        <v>102</v>
      </c>
      <c r="D123" s="4">
        <v>2540086.0299999998</v>
      </c>
      <c r="E123" s="9">
        <f t="shared" si="1"/>
        <v>1.2018933730918904E-3</v>
      </c>
      <c r="F123" s="4">
        <f>'Grunddaten Umlage § 4_IST'!$E$289*'landesw Umlage § 4_IST'!E123</f>
        <v>10128.227379172193</v>
      </c>
    </row>
    <row r="124" spans="1:6" x14ac:dyDescent="0.25">
      <c r="A124">
        <v>61263</v>
      </c>
      <c r="B124" t="s">
        <v>125</v>
      </c>
      <c r="C124" t="s">
        <v>102</v>
      </c>
      <c r="D124" s="4">
        <v>8359712.7699999996</v>
      </c>
      <c r="E124" s="9">
        <f t="shared" si="1"/>
        <v>3.9555681423965984E-3</v>
      </c>
      <c r="F124" s="4">
        <f>'Grunddaten Umlage § 4_IST'!$E$289*'landesw Umlage § 4_IST'!E124</f>
        <v>33333.151223673085</v>
      </c>
    </row>
    <row r="125" spans="1:6" x14ac:dyDescent="0.25">
      <c r="A125">
        <v>61264</v>
      </c>
      <c r="B125" t="s">
        <v>126</v>
      </c>
      <c r="C125" t="s">
        <v>102</v>
      </c>
      <c r="D125" s="4">
        <v>2706381.09</v>
      </c>
      <c r="E125" s="9">
        <f t="shared" si="1"/>
        <v>1.2805792633457408E-3</v>
      </c>
      <c r="F125" s="4">
        <f>'Grunddaten Umlage § 4_IST'!$E$289*'landesw Umlage § 4_IST'!E125</f>
        <v>10791.304991434437</v>
      </c>
    </row>
    <row r="126" spans="1:6" x14ac:dyDescent="0.25">
      <c r="A126">
        <v>61265</v>
      </c>
      <c r="B126" t="s">
        <v>127</v>
      </c>
      <c r="C126" t="s">
        <v>102</v>
      </c>
      <c r="D126" s="4">
        <v>13582830.08</v>
      </c>
      <c r="E126" s="9">
        <f t="shared" si="1"/>
        <v>6.4269923412732573E-3</v>
      </c>
      <c r="F126" s="4">
        <f>'Grunddaten Umlage § 4_IST'!$E$289*'landesw Umlage § 4_IST'!E126</f>
        <v>54159.579588294357</v>
      </c>
    </row>
    <row r="127" spans="1:6" x14ac:dyDescent="0.25">
      <c r="A127">
        <v>61266</v>
      </c>
      <c r="B127" t="s">
        <v>128</v>
      </c>
      <c r="C127" t="s">
        <v>102</v>
      </c>
      <c r="D127" s="4">
        <v>1833410.24</v>
      </c>
      <c r="E127" s="9">
        <f t="shared" si="1"/>
        <v>8.675153485312513E-4</v>
      </c>
      <c r="F127" s="4">
        <f>'Grunddaten Umlage § 4_IST'!$E$289*'landesw Umlage § 4_IST'!E127</f>
        <v>7310.459398110489</v>
      </c>
    </row>
    <row r="128" spans="1:6" x14ac:dyDescent="0.25">
      <c r="A128">
        <v>61267</v>
      </c>
      <c r="B128" t="s">
        <v>129</v>
      </c>
      <c r="C128" t="s">
        <v>102</v>
      </c>
      <c r="D128" s="4">
        <v>4519650.25</v>
      </c>
      <c r="E128" s="9">
        <f t="shared" si="1"/>
        <v>2.1385644501844317E-3</v>
      </c>
      <c r="F128" s="4">
        <f>'Grunddaten Umlage § 4_IST'!$E$289*'landesw Umlage § 4_IST'!E128</f>
        <v>18021.454732512524</v>
      </c>
    </row>
    <row r="129" spans="1:6" x14ac:dyDescent="0.25">
      <c r="A129">
        <v>61410</v>
      </c>
      <c r="B129" t="s">
        <v>130</v>
      </c>
      <c r="C129" t="s">
        <v>131</v>
      </c>
      <c r="D129" s="4">
        <v>1049755.73</v>
      </c>
      <c r="E129" s="9">
        <f t="shared" si="1"/>
        <v>4.967132767752122E-4</v>
      </c>
      <c r="F129" s="4">
        <f>'Grunddaten Umlage § 4_IST'!$E$289*'landesw Umlage § 4_IST'!E129</f>
        <v>4185.7498527437256</v>
      </c>
    </row>
    <row r="130" spans="1:6" x14ac:dyDescent="0.25">
      <c r="A130">
        <v>61413</v>
      </c>
      <c r="B130" t="s">
        <v>132</v>
      </c>
      <c r="C130" t="s">
        <v>131</v>
      </c>
      <c r="D130" s="4">
        <v>821422.89</v>
      </c>
      <c r="E130" s="9">
        <f t="shared" si="1"/>
        <v>3.8867294900125449E-4</v>
      </c>
      <c r="F130" s="4">
        <f>'Grunddaten Umlage § 4_IST'!$E$289*'landesw Umlage § 4_IST'!E130</f>
        <v>3275.3055235600618</v>
      </c>
    </row>
    <row r="131" spans="1:6" x14ac:dyDescent="0.25">
      <c r="A131">
        <v>61425</v>
      </c>
      <c r="B131" t="s">
        <v>133</v>
      </c>
      <c r="C131" t="s">
        <v>131</v>
      </c>
      <c r="D131" s="4">
        <v>2498047.25</v>
      </c>
      <c r="E131" s="9">
        <f t="shared" si="1"/>
        <v>1.1820018692222881E-3</v>
      </c>
      <c r="F131" s="4">
        <f>'Grunddaten Umlage § 4_IST'!$E$289*'landesw Umlage § 4_IST'!E131</f>
        <v>9960.6037957367153</v>
      </c>
    </row>
    <row r="132" spans="1:6" x14ac:dyDescent="0.25">
      <c r="A132">
        <v>61428</v>
      </c>
      <c r="B132" t="s">
        <v>134</v>
      </c>
      <c r="C132" t="s">
        <v>131</v>
      </c>
      <c r="D132" s="4">
        <v>1116693.04</v>
      </c>
      <c r="E132" s="9">
        <f t="shared" ref="E132:E195" si="2">D132/$D$289</f>
        <v>5.2838602657636659E-4</v>
      </c>
      <c r="F132" s="4">
        <f>'Grunddaten Umlage § 4_IST'!$E$289*'landesw Umlage § 4_IST'!E132</f>
        <v>4452.65274021409</v>
      </c>
    </row>
    <row r="133" spans="1:6" x14ac:dyDescent="0.25">
      <c r="A133">
        <v>61437</v>
      </c>
      <c r="B133" t="s">
        <v>135</v>
      </c>
      <c r="C133" t="s">
        <v>131</v>
      </c>
      <c r="D133" s="4">
        <v>1682124.06</v>
      </c>
      <c r="E133" s="9">
        <f t="shared" si="2"/>
        <v>7.9593121514566403E-4</v>
      </c>
      <c r="F133" s="4">
        <f>'Grunddaten Umlage § 4_IST'!$E$289*'landesw Umlage § 4_IST'!E133</f>
        <v>6707.2275342013863</v>
      </c>
    </row>
    <row r="134" spans="1:6" x14ac:dyDescent="0.25">
      <c r="A134">
        <v>61438</v>
      </c>
      <c r="B134" t="s">
        <v>131</v>
      </c>
      <c r="C134" t="s">
        <v>131</v>
      </c>
      <c r="D134" s="4">
        <v>5889962.6299999999</v>
      </c>
      <c r="E134" s="9">
        <f t="shared" si="2"/>
        <v>2.7869556263635221E-3</v>
      </c>
      <c r="F134" s="4">
        <f>'Grunddaten Umlage § 4_IST'!$E$289*'landesw Umlage § 4_IST'!E134</f>
        <v>23485.378080468818</v>
      </c>
    </row>
    <row r="135" spans="1:6" x14ac:dyDescent="0.25">
      <c r="A135">
        <v>61439</v>
      </c>
      <c r="B135" t="s">
        <v>136</v>
      </c>
      <c r="C135" t="s">
        <v>131</v>
      </c>
      <c r="D135" s="4">
        <v>6629703.6399999997</v>
      </c>
      <c r="E135" s="9">
        <f t="shared" si="2"/>
        <v>3.1369791323481999E-3</v>
      </c>
      <c r="F135" s="4">
        <f>'Grunddaten Umlage § 4_IST'!$E$289*'landesw Umlage § 4_IST'!E135</f>
        <v>26434.988866280859</v>
      </c>
    </row>
    <row r="136" spans="1:6" x14ac:dyDescent="0.25">
      <c r="A136">
        <v>61440</v>
      </c>
      <c r="B136" t="s">
        <v>137</v>
      </c>
      <c r="C136" t="s">
        <v>131</v>
      </c>
      <c r="D136" s="4">
        <v>3835971.27</v>
      </c>
      <c r="E136" s="9">
        <f t="shared" si="2"/>
        <v>1.8150678340543777E-3</v>
      </c>
      <c r="F136" s="4">
        <f>'Grunddaten Umlage § 4_IST'!$E$289*'landesw Umlage § 4_IST'!E136</f>
        <v>15295.383220753327</v>
      </c>
    </row>
    <row r="137" spans="1:6" x14ac:dyDescent="0.25">
      <c r="A137">
        <v>61441</v>
      </c>
      <c r="B137" t="s">
        <v>138</v>
      </c>
      <c r="C137" t="s">
        <v>131</v>
      </c>
      <c r="D137" s="4">
        <v>1340477.73</v>
      </c>
      <c r="E137" s="9">
        <f t="shared" si="2"/>
        <v>6.3427430466371265E-4</v>
      </c>
      <c r="F137" s="4">
        <f>'Grunddaten Umlage § 4_IST'!$E$289*'landesw Umlage § 4_IST'!E137</f>
        <v>5344.9619760148798</v>
      </c>
    </row>
    <row r="138" spans="1:6" x14ac:dyDescent="0.25">
      <c r="A138">
        <v>61442</v>
      </c>
      <c r="B138" t="s">
        <v>139</v>
      </c>
      <c r="C138" t="s">
        <v>131</v>
      </c>
      <c r="D138" s="4">
        <v>2768350.54</v>
      </c>
      <c r="E138" s="9">
        <f t="shared" si="2"/>
        <v>1.3099013691364448E-3</v>
      </c>
      <c r="F138" s="4">
        <f>'Grunddaten Umlage § 4_IST'!$E$289*'landesw Umlage § 4_IST'!E138</f>
        <v>11038.3992523175</v>
      </c>
    </row>
    <row r="139" spans="1:6" x14ac:dyDescent="0.25">
      <c r="A139">
        <v>61443</v>
      </c>
      <c r="B139" t="s">
        <v>140</v>
      </c>
      <c r="C139" t="s">
        <v>131</v>
      </c>
      <c r="D139" s="4">
        <v>2502838.08</v>
      </c>
      <c r="E139" s="9">
        <f t="shared" si="2"/>
        <v>1.1842687478872639E-3</v>
      </c>
      <c r="F139" s="4">
        <f>'Grunddaten Umlage § 4_IST'!$E$289*'landesw Umlage § 4_IST'!E139</f>
        <v>9979.7065406838865</v>
      </c>
    </row>
    <row r="140" spans="1:6" x14ac:dyDescent="0.25">
      <c r="A140">
        <v>61444</v>
      </c>
      <c r="B140" t="s">
        <v>141</v>
      </c>
      <c r="C140" t="s">
        <v>131</v>
      </c>
      <c r="D140" s="4">
        <v>3148779.99</v>
      </c>
      <c r="E140" s="9">
        <f t="shared" si="2"/>
        <v>1.4899093017354808E-3</v>
      </c>
      <c r="F140" s="4">
        <f>'Grunddaten Umlage § 4_IST'!$E$289*'landesw Umlage § 4_IST'!E140</f>
        <v>12555.306918367465</v>
      </c>
    </row>
    <row r="141" spans="1:6" x14ac:dyDescent="0.25">
      <c r="A141">
        <v>61445</v>
      </c>
      <c r="B141" t="s">
        <v>142</v>
      </c>
      <c r="C141" t="s">
        <v>131</v>
      </c>
      <c r="D141" s="4">
        <v>2794358.05</v>
      </c>
      <c r="E141" s="9">
        <f t="shared" si="2"/>
        <v>1.3222073515128058E-3</v>
      </c>
      <c r="F141" s="4">
        <f>'Grunddaten Umlage § 4_IST'!$E$289*'landesw Umlage § 4_IST'!E141</f>
        <v>11142.100454455953</v>
      </c>
    </row>
    <row r="142" spans="1:6" x14ac:dyDescent="0.25">
      <c r="A142">
        <v>61446</v>
      </c>
      <c r="B142" t="s">
        <v>143</v>
      </c>
      <c r="C142" t="s">
        <v>131</v>
      </c>
      <c r="D142" s="4">
        <v>3099645.83</v>
      </c>
      <c r="E142" s="9">
        <f t="shared" si="2"/>
        <v>1.4666604744914536E-3</v>
      </c>
      <c r="F142" s="4">
        <f>'Grunddaten Umlage § 4_IST'!$E$289*'landesw Umlage § 4_IST'!E142</f>
        <v>12359.391528617996</v>
      </c>
    </row>
    <row r="143" spans="1:6" x14ac:dyDescent="0.25">
      <c r="A143">
        <v>61611</v>
      </c>
      <c r="B143" t="s">
        <v>144</v>
      </c>
      <c r="C143" t="s">
        <v>145</v>
      </c>
      <c r="D143" s="4">
        <v>3095106.45</v>
      </c>
      <c r="E143" s="9">
        <f t="shared" si="2"/>
        <v>1.464512574508733E-3</v>
      </c>
      <c r="F143" s="4">
        <f>'Grunddaten Umlage § 4_IST'!$E$289*'landesw Umlage § 4_IST'!E143</f>
        <v>12341.291404347612</v>
      </c>
    </row>
    <row r="144" spans="1:6" x14ac:dyDescent="0.25">
      <c r="A144">
        <v>61612</v>
      </c>
      <c r="B144" t="s">
        <v>146</v>
      </c>
      <c r="C144" t="s">
        <v>145</v>
      </c>
      <c r="D144" s="4">
        <v>4066801.23</v>
      </c>
      <c r="E144" s="9">
        <f t="shared" si="2"/>
        <v>1.9242897249503589E-3</v>
      </c>
      <c r="F144" s="4">
        <f>'Grunddaten Umlage § 4_IST'!$E$289*'landesw Umlage § 4_IST'!E144</f>
        <v>16215.784456456835</v>
      </c>
    </row>
    <row r="145" spans="1:6" x14ac:dyDescent="0.25">
      <c r="A145">
        <v>61615</v>
      </c>
      <c r="B145" t="s">
        <v>147</v>
      </c>
      <c r="C145" t="s">
        <v>145</v>
      </c>
      <c r="D145" s="4">
        <v>2657694.75</v>
      </c>
      <c r="E145" s="9">
        <f t="shared" si="2"/>
        <v>1.2575423312438394E-3</v>
      </c>
      <c r="F145" s="4">
        <f>'Grunddaten Umlage § 4_IST'!$E$289*'landesw Umlage § 4_IST'!E145</f>
        <v>10597.175219467745</v>
      </c>
    </row>
    <row r="146" spans="1:6" x14ac:dyDescent="0.25">
      <c r="A146">
        <v>61618</v>
      </c>
      <c r="B146" t="s">
        <v>148</v>
      </c>
      <c r="C146" t="s">
        <v>145</v>
      </c>
      <c r="D146" s="4">
        <v>2415254.37</v>
      </c>
      <c r="E146" s="9">
        <f t="shared" si="2"/>
        <v>1.1428267339568137E-3</v>
      </c>
      <c r="F146" s="4">
        <f>'Grunddaten Umlage § 4_IST'!$E$289*'landesw Umlage § 4_IST'!E146</f>
        <v>9630.4791054259258</v>
      </c>
    </row>
    <row r="147" spans="1:6" x14ac:dyDescent="0.25">
      <c r="A147">
        <v>61621</v>
      </c>
      <c r="B147" t="s">
        <v>149</v>
      </c>
      <c r="C147" t="s">
        <v>145</v>
      </c>
      <c r="D147" s="4">
        <v>899735.33</v>
      </c>
      <c r="E147" s="9">
        <f t="shared" si="2"/>
        <v>4.2572807294390938E-4</v>
      </c>
      <c r="F147" s="4">
        <f>'Grunddaten Umlage § 4_IST'!$E$289*'landesw Umlage § 4_IST'!E147</f>
        <v>3587.5651043655903</v>
      </c>
    </row>
    <row r="148" spans="1:6" x14ac:dyDescent="0.25">
      <c r="A148">
        <v>61624</v>
      </c>
      <c r="B148" t="s">
        <v>150</v>
      </c>
      <c r="C148" t="s">
        <v>145</v>
      </c>
      <c r="D148" s="4">
        <v>3746212.08</v>
      </c>
      <c r="E148" s="9">
        <f t="shared" si="2"/>
        <v>1.7725964475103968E-3</v>
      </c>
      <c r="F148" s="4">
        <f>'Grunddaten Umlage § 4_IST'!$E$289*'landesw Umlage § 4_IST'!E148</f>
        <v>14937.481372172899</v>
      </c>
    </row>
    <row r="149" spans="1:6" x14ac:dyDescent="0.25">
      <c r="A149">
        <v>61625</v>
      </c>
      <c r="B149" t="s">
        <v>145</v>
      </c>
      <c r="C149" t="s">
        <v>145</v>
      </c>
      <c r="D149" s="4">
        <v>14431683.58</v>
      </c>
      <c r="E149" s="9">
        <f t="shared" si="2"/>
        <v>6.82864464136321E-3</v>
      </c>
      <c r="F149" s="4">
        <f>'Grunddaten Umlage § 4_IST'!$E$289*'landesw Umlage § 4_IST'!E149</f>
        <v>57544.260720376376</v>
      </c>
    </row>
    <row r="150" spans="1:6" x14ac:dyDescent="0.25">
      <c r="A150">
        <v>61626</v>
      </c>
      <c r="B150" t="s">
        <v>151</v>
      </c>
      <c r="C150" t="s">
        <v>145</v>
      </c>
      <c r="D150" s="4">
        <v>7456498.0599999996</v>
      </c>
      <c r="E150" s="9">
        <f t="shared" si="2"/>
        <v>3.5281937300314734E-3</v>
      </c>
      <c r="F150" s="4">
        <f>'Grunddaten Umlage § 4_IST'!$E$289*'landesw Umlage § 4_IST'!E150</f>
        <v>29731.712592441738</v>
      </c>
    </row>
    <row r="151" spans="1:6" x14ac:dyDescent="0.25">
      <c r="A151">
        <v>61627</v>
      </c>
      <c r="B151" t="s">
        <v>152</v>
      </c>
      <c r="C151" t="s">
        <v>145</v>
      </c>
      <c r="D151" s="4">
        <v>2080602.81</v>
      </c>
      <c r="E151" s="9">
        <f t="shared" si="2"/>
        <v>9.8447954118127483E-4</v>
      </c>
      <c r="F151" s="4">
        <f>'Grunddaten Umlage § 4_IST'!$E$289*'landesw Umlage § 4_IST'!E151</f>
        <v>8296.1041856620122</v>
      </c>
    </row>
    <row r="152" spans="1:6" x14ac:dyDescent="0.25">
      <c r="A152">
        <v>61628</v>
      </c>
      <c r="B152" t="s">
        <v>153</v>
      </c>
      <c r="C152" t="s">
        <v>145</v>
      </c>
      <c r="D152" s="4">
        <v>1746993.09</v>
      </c>
      <c r="E152" s="9">
        <f t="shared" si="2"/>
        <v>8.2662531619384747E-4</v>
      </c>
      <c r="F152" s="4">
        <f>'Grunddaten Umlage § 4_IST'!$E$289*'landesw Umlage § 4_IST'!E152</f>
        <v>6965.883452916999</v>
      </c>
    </row>
    <row r="153" spans="1:6" x14ac:dyDescent="0.25">
      <c r="A153">
        <v>61629</v>
      </c>
      <c r="B153" t="s">
        <v>154</v>
      </c>
      <c r="C153" t="s">
        <v>145</v>
      </c>
      <c r="D153" s="4">
        <v>1261026.1499999999</v>
      </c>
      <c r="E153" s="9">
        <f t="shared" si="2"/>
        <v>5.966801734587628E-4</v>
      </c>
      <c r="F153" s="4">
        <f>'Grunddaten Umlage § 4_IST'!$E$289*'landesw Umlage § 4_IST'!E153</f>
        <v>5028.1602384475536</v>
      </c>
    </row>
    <row r="154" spans="1:6" x14ac:dyDescent="0.25">
      <c r="A154">
        <v>61630</v>
      </c>
      <c r="B154" t="s">
        <v>155</v>
      </c>
      <c r="C154" t="s">
        <v>145</v>
      </c>
      <c r="D154" s="4">
        <v>1903016.5</v>
      </c>
      <c r="E154" s="9">
        <f t="shared" si="2"/>
        <v>9.0045096631413061E-4</v>
      </c>
      <c r="F154" s="4">
        <f>'Grunddaten Umlage § 4_IST'!$E$289*'landesw Umlage § 4_IST'!E154</f>
        <v>7588.0043394894155</v>
      </c>
    </row>
    <row r="155" spans="1:6" x14ac:dyDescent="0.25">
      <c r="A155">
        <v>61631</v>
      </c>
      <c r="B155" t="s">
        <v>156</v>
      </c>
      <c r="C155" t="s">
        <v>145</v>
      </c>
      <c r="D155" s="4">
        <v>15495679.9</v>
      </c>
      <c r="E155" s="9">
        <f t="shared" si="2"/>
        <v>7.3320961429653659E-3</v>
      </c>
      <c r="F155" s="4">
        <f>'Grunddaten Umlage § 4_IST'!$E$289*'landesw Umlage § 4_IST'!E155</f>
        <v>61786.792875699663</v>
      </c>
    </row>
    <row r="156" spans="1:6" x14ac:dyDescent="0.25">
      <c r="A156">
        <v>61632</v>
      </c>
      <c r="B156" t="s">
        <v>157</v>
      </c>
      <c r="C156" t="s">
        <v>145</v>
      </c>
      <c r="D156" s="4">
        <v>3395298.16</v>
      </c>
      <c r="E156" s="9">
        <f t="shared" si="2"/>
        <v>1.6065543883075053E-3</v>
      </c>
      <c r="F156" s="4">
        <f>'Grunddaten Umlage § 4_IST'!$E$289*'landesw Umlage § 4_IST'!E156</f>
        <v>13538.262633004195</v>
      </c>
    </row>
    <row r="157" spans="1:6" x14ac:dyDescent="0.25">
      <c r="A157">
        <v>61633</v>
      </c>
      <c r="B157" t="s">
        <v>158</v>
      </c>
      <c r="C157" t="s">
        <v>145</v>
      </c>
      <c r="D157" s="4">
        <v>5580795.2000000002</v>
      </c>
      <c r="E157" s="9">
        <f t="shared" si="2"/>
        <v>2.6406667680712501E-3</v>
      </c>
      <c r="F157" s="4">
        <f>'Grunddaten Umlage § 4_IST'!$E$289*'landesw Umlage § 4_IST'!E157</f>
        <v>22252.617460438047</v>
      </c>
    </row>
    <row r="158" spans="1:6" x14ac:dyDescent="0.25">
      <c r="A158">
        <v>61701</v>
      </c>
      <c r="B158" t="s">
        <v>159</v>
      </c>
      <c r="C158" t="s">
        <v>160</v>
      </c>
      <c r="D158" s="4">
        <v>4886354.5999999996</v>
      </c>
      <c r="E158" s="9">
        <f t="shared" si="2"/>
        <v>2.3120780725356276E-3</v>
      </c>
      <c r="F158" s="4">
        <f>'Grunddaten Umlage § 4_IST'!$E$289*'landesw Umlage § 4_IST'!E158</f>
        <v>19483.635538149068</v>
      </c>
    </row>
    <row r="159" spans="1:6" x14ac:dyDescent="0.25">
      <c r="A159">
        <v>61708</v>
      </c>
      <c r="B159" t="s">
        <v>161</v>
      </c>
      <c r="C159" t="s">
        <v>160</v>
      </c>
      <c r="D159" s="4">
        <v>1904637.52</v>
      </c>
      <c r="E159" s="9">
        <f t="shared" si="2"/>
        <v>9.0121798490036694E-4</v>
      </c>
      <c r="F159" s="4">
        <f>'Grunddaten Umlage § 4_IST'!$E$289*'landesw Umlage § 4_IST'!E159</f>
        <v>7594.4679233807783</v>
      </c>
    </row>
    <row r="160" spans="1:6" x14ac:dyDescent="0.25">
      <c r="A160">
        <v>61710</v>
      </c>
      <c r="B160" t="s">
        <v>162</v>
      </c>
      <c r="C160" t="s">
        <v>160</v>
      </c>
      <c r="D160" s="4">
        <v>1461580.95</v>
      </c>
      <c r="E160" s="9">
        <f t="shared" si="2"/>
        <v>6.9157675657243378E-4</v>
      </c>
      <c r="F160" s="4">
        <f>'Grunddaten Umlage § 4_IST'!$E$289*'landesw Umlage § 4_IST'!E160</f>
        <v>5827.8436319995444</v>
      </c>
    </row>
    <row r="161" spans="1:6" x14ac:dyDescent="0.25">
      <c r="A161">
        <v>61711</v>
      </c>
      <c r="B161" t="s">
        <v>163</v>
      </c>
      <c r="C161" t="s">
        <v>160</v>
      </c>
      <c r="D161" s="4">
        <v>1165045.22</v>
      </c>
      <c r="E161" s="9">
        <f t="shared" si="2"/>
        <v>5.512648440771054E-4</v>
      </c>
      <c r="F161" s="4">
        <f>'Grunddaten Umlage § 4_IST'!$E$289*'landesw Umlage § 4_IST'!E161</f>
        <v>4645.4500972857568</v>
      </c>
    </row>
    <row r="162" spans="1:6" x14ac:dyDescent="0.25">
      <c r="A162">
        <v>61716</v>
      </c>
      <c r="B162" t="s">
        <v>164</v>
      </c>
      <c r="C162" t="s">
        <v>160</v>
      </c>
      <c r="D162" s="4">
        <v>3686515.64</v>
      </c>
      <c r="E162" s="9">
        <f t="shared" si="2"/>
        <v>1.7443498626365855E-3</v>
      </c>
      <c r="F162" s="4">
        <f>'Grunddaten Umlage § 4_IST'!$E$289*'landesw Umlage § 4_IST'!E162</f>
        <v>14699.450411447089</v>
      </c>
    </row>
    <row r="163" spans="1:6" x14ac:dyDescent="0.25">
      <c r="A163">
        <v>61719</v>
      </c>
      <c r="B163" t="s">
        <v>165</v>
      </c>
      <c r="C163" t="s">
        <v>160</v>
      </c>
      <c r="D163" s="4">
        <v>3701741.1</v>
      </c>
      <c r="E163" s="9">
        <f t="shared" si="2"/>
        <v>1.7515540987373113E-3</v>
      </c>
      <c r="F163" s="4">
        <f>'Grunddaten Umlage § 4_IST'!$E$289*'landesw Umlage § 4_IST'!E163</f>
        <v>14760.159741371828</v>
      </c>
    </row>
    <row r="164" spans="1:6" x14ac:dyDescent="0.25">
      <c r="A164">
        <v>61727</v>
      </c>
      <c r="B164" t="s">
        <v>166</v>
      </c>
      <c r="C164" t="s">
        <v>160</v>
      </c>
      <c r="D164" s="4">
        <v>3638990.45</v>
      </c>
      <c r="E164" s="9">
        <f t="shared" si="2"/>
        <v>1.7218623522761852E-3</v>
      </c>
      <c r="F164" s="4">
        <f>'Grunddaten Umlage § 4_IST'!$E$289*'landesw Umlage § 4_IST'!E164</f>
        <v>14509.950557948678</v>
      </c>
    </row>
    <row r="165" spans="1:6" x14ac:dyDescent="0.25">
      <c r="A165">
        <v>61728</v>
      </c>
      <c r="B165" t="s">
        <v>167</v>
      </c>
      <c r="C165" t="s">
        <v>160</v>
      </c>
      <c r="D165" s="4">
        <v>824938.22</v>
      </c>
      <c r="E165" s="9">
        <f t="shared" si="2"/>
        <v>3.9033629889623071E-4</v>
      </c>
      <c r="F165" s="4">
        <f>'Grunddaten Umlage § 4_IST'!$E$289*'landesw Umlage § 4_IST'!E165</f>
        <v>3289.3223958755343</v>
      </c>
    </row>
    <row r="166" spans="1:6" x14ac:dyDescent="0.25">
      <c r="A166">
        <v>61729</v>
      </c>
      <c r="B166" t="s">
        <v>168</v>
      </c>
      <c r="C166" t="s">
        <v>160</v>
      </c>
      <c r="D166" s="4">
        <v>2394246.5099999998</v>
      </c>
      <c r="E166" s="9">
        <f t="shared" si="2"/>
        <v>1.1328864376760445E-3</v>
      </c>
      <c r="F166" s="4">
        <f>'Grunddaten Umlage § 4_IST'!$E$289*'landesw Umlage § 4_IST'!E166</f>
        <v>9546.7132879233504</v>
      </c>
    </row>
    <row r="167" spans="1:6" x14ac:dyDescent="0.25">
      <c r="A167">
        <v>61730</v>
      </c>
      <c r="B167" t="s">
        <v>169</v>
      </c>
      <c r="C167" t="s">
        <v>160</v>
      </c>
      <c r="D167" s="4">
        <v>2472208.4</v>
      </c>
      <c r="E167" s="9">
        <f t="shared" si="2"/>
        <v>1.1697756917556472E-3</v>
      </c>
      <c r="F167" s="4">
        <f>'Grunddaten Umlage § 4_IST'!$E$289*'landesw Umlage § 4_IST'!E167</f>
        <v>9857.5751010683216</v>
      </c>
    </row>
    <row r="168" spans="1:6" x14ac:dyDescent="0.25">
      <c r="A168">
        <v>61731</v>
      </c>
      <c r="B168" t="s">
        <v>170</v>
      </c>
      <c r="C168" t="s">
        <v>160</v>
      </c>
      <c r="D168" s="4">
        <v>1956314.31</v>
      </c>
      <c r="E168" s="9">
        <f t="shared" si="2"/>
        <v>9.2566990924863846E-4</v>
      </c>
      <c r="F168" s="4">
        <f>'Grunddaten Umlage § 4_IST'!$E$289*'landesw Umlage § 4_IST'!E168</f>
        <v>7800.5216842235686</v>
      </c>
    </row>
    <row r="169" spans="1:6" x14ac:dyDescent="0.25">
      <c r="A169">
        <v>61740</v>
      </c>
      <c r="B169" t="s">
        <v>171</v>
      </c>
      <c r="C169" t="s">
        <v>160</v>
      </c>
      <c r="D169" s="4">
        <v>2487529.06</v>
      </c>
      <c r="E169" s="9">
        <f t="shared" si="2"/>
        <v>1.1770249736728405E-3</v>
      </c>
      <c r="F169" s="4">
        <f>'Grunddaten Umlage § 4_IST'!$E$289*'landesw Umlage § 4_IST'!E169</f>
        <v>9918.6640272882705</v>
      </c>
    </row>
    <row r="170" spans="1:6" x14ac:dyDescent="0.25">
      <c r="A170">
        <v>61741</v>
      </c>
      <c r="B170" t="s">
        <v>172</v>
      </c>
      <c r="C170" t="s">
        <v>160</v>
      </c>
      <c r="D170" s="4">
        <v>1597424.42</v>
      </c>
      <c r="E170" s="9">
        <f t="shared" si="2"/>
        <v>7.5585385760070368E-4</v>
      </c>
      <c r="F170" s="4">
        <f>'Grunddaten Umlage § 4_IST'!$E$289*'landesw Umlage § 4_IST'!E170</f>
        <v>6369.4999128837617</v>
      </c>
    </row>
    <row r="171" spans="1:6" x14ac:dyDescent="0.25">
      <c r="A171">
        <v>61743</v>
      </c>
      <c r="B171" t="s">
        <v>173</v>
      </c>
      <c r="C171" t="s">
        <v>160</v>
      </c>
      <c r="D171" s="4">
        <v>911024.99</v>
      </c>
      <c r="E171" s="9">
        <f t="shared" si="2"/>
        <v>4.3107000521636107E-4</v>
      </c>
      <c r="F171" s="4">
        <f>'Grunddaten Umlage § 4_IST'!$E$289*'landesw Umlage § 4_IST'!E171</f>
        <v>3632.5809983798363</v>
      </c>
    </row>
    <row r="172" spans="1:6" x14ac:dyDescent="0.25">
      <c r="A172">
        <v>61744</v>
      </c>
      <c r="B172" t="s">
        <v>174</v>
      </c>
      <c r="C172" t="s">
        <v>160</v>
      </c>
      <c r="D172" s="4">
        <v>764265.9</v>
      </c>
      <c r="E172" s="9">
        <f t="shared" si="2"/>
        <v>3.6162795655000294E-4</v>
      </c>
      <c r="F172" s="4">
        <f>'Grunddaten Umlage § 4_IST'!$E$289*'landesw Umlage § 4_IST'!E172</f>
        <v>3047.4002541353598</v>
      </c>
    </row>
    <row r="173" spans="1:6" x14ac:dyDescent="0.25">
      <c r="A173">
        <v>61745</v>
      </c>
      <c r="B173" t="s">
        <v>175</v>
      </c>
      <c r="C173" t="s">
        <v>160</v>
      </c>
      <c r="D173" s="4">
        <v>1328807.93</v>
      </c>
      <c r="E173" s="9">
        <f t="shared" si="2"/>
        <v>6.2875250141781721E-4</v>
      </c>
      <c r="F173" s="4">
        <f>'Grunddaten Umlage § 4_IST'!$E$289*'landesw Umlage § 4_IST'!E173</f>
        <v>5298.4303284747912</v>
      </c>
    </row>
    <row r="174" spans="1:6" x14ac:dyDescent="0.25">
      <c r="A174">
        <v>61746</v>
      </c>
      <c r="B174" t="s">
        <v>176</v>
      </c>
      <c r="C174" t="s">
        <v>160</v>
      </c>
      <c r="D174" s="4">
        <v>5542405.8700000001</v>
      </c>
      <c r="E174" s="9">
        <f t="shared" si="2"/>
        <v>2.6225020757027644E-3</v>
      </c>
      <c r="F174" s="4">
        <f>'Grunddaten Umlage § 4_IST'!$E$289*'landesw Umlage § 4_IST'!E174</f>
        <v>22099.545533510409</v>
      </c>
    </row>
    <row r="175" spans="1:6" x14ac:dyDescent="0.25">
      <c r="A175">
        <v>61748</v>
      </c>
      <c r="B175" t="s">
        <v>177</v>
      </c>
      <c r="C175" t="s">
        <v>160</v>
      </c>
      <c r="D175" s="4">
        <v>6617162.71</v>
      </c>
      <c r="E175" s="9">
        <f t="shared" si="2"/>
        <v>3.1310451362231125E-3</v>
      </c>
      <c r="F175" s="4">
        <f>'Grunddaten Umlage § 4_IST'!$E$289*'landesw Umlage § 4_IST'!E175</f>
        <v>26384.983713271817</v>
      </c>
    </row>
    <row r="176" spans="1:6" x14ac:dyDescent="0.25">
      <c r="A176">
        <v>61750</v>
      </c>
      <c r="B176" t="s">
        <v>178</v>
      </c>
      <c r="C176" t="s">
        <v>160</v>
      </c>
      <c r="D176" s="4">
        <v>2251736.44</v>
      </c>
      <c r="E176" s="9">
        <f t="shared" si="2"/>
        <v>1.0654548992521822E-3</v>
      </c>
      <c r="F176" s="4">
        <f>'Grunddaten Umlage § 4_IST'!$E$289*'landesw Umlage § 4_IST'!E176</f>
        <v>8978.4748992488767</v>
      </c>
    </row>
    <row r="177" spans="1:6" x14ac:dyDescent="0.25">
      <c r="A177">
        <v>61751</v>
      </c>
      <c r="B177" t="s">
        <v>179</v>
      </c>
      <c r="C177" t="s">
        <v>160</v>
      </c>
      <c r="D177" s="4">
        <v>2936430.09</v>
      </c>
      <c r="E177" s="9">
        <f t="shared" si="2"/>
        <v>1.3894316271321817E-3</v>
      </c>
      <c r="F177" s="4">
        <f>'Grunddaten Umlage § 4_IST'!$E$289*'landesw Umlage § 4_IST'!E177</f>
        <v>11708.59226156331</v>
      </c>
    </row>
    <row r="178" spans="1:6" x14ac:dyDescent="0.25">
      <c r="A178">
        <v>61756</v>
      </c>
      <c r="B178" t="s">
        <v>180</v>
      </c>
      <c r="C178" t="s">
        <v>160</v>
      </c>
      <c r="D178" s="4">
        <v>5915684.2800000003</v>
      </c>
      <c r="E178" s="9">
        <f t="shared" si="2"/>
        <v>2.7991263482661931E-3</v>
      </c>
      <c r="F178" s="4">
        <f>'Grunddaten Umlage § 4_IST'!$E$289*'landesw Umlage § 4_IST'!E178</f>
        <v>23587.939457009077</v>
      </c>
    </row>
    <row r="179" spans="1:6" x14ac:dyDescent="0.25">
      <c r="A179">
        <v>61757</v>
      </c>
      <c r="B179" t="s">
        <v>181</v>
      </c>
      <c r="C179" t="s">
        <v>160</v>
      </c>
      <c r="D179" s="4">
        <v>6607450.7800000003</v>
      </c>
      <c r="E179" s="9">
        <f t="shared" si="2"/>
        <v>3.1264497389928338E-3</v>
      </c>
      <c r="F179" s="4">
        <f>'Grunddaten Umlage § 4_IST'!$E$289*'landesw Umlage § 4_IST'!E179</f>
        <v>26346.258790505875</v>
      </c>
    </row>
    <row r="180" spans="1:6" x14ac:dyDescent="0.25">
      <c r="A180">
        <v>61758</v>
      </c>
      <c r="B180" t="s">
        <v>182</v>
      </c>
      <c r="C180" t="s">
        <v>160</v>
      </c>
      <c r="D180" s="4">
        <v>2766864.84</v>
      </c>
      <c r="E180" s="9">
        <f t="shared" si="2"/>
        <v>1.3091983799607581E-3</v>
      </c>
      <c r="F180" s="4">
        <f>'Grunddaten Umlage § 4_IST'!$E$289*'landesw Umlage § 4_IST'!E180</f>
        <v>11032.475237445751</v>
      </c>
    </row>
    <row r="181" spans="1:6" x14ac:dyDescent="0.25">
      <c r="A181">
        <v>61759</v>
      </c>
      <c r="B181" t="s">
        <v>183</v>
      </c>
      <c r="C181" t="s">
        <v>160</v>
      </c>
      <c r="D181" s="4">
        <v>2405813.88</v>
      </c>
      <c r="E181" s="9">
        <f t="shared" si="2"/>
        <v>1.1383597740839072E-3</v>
      </c>
      <c r="F181" s="4">
        <f>'Grunddaten Umlage § 4_IST'!$E$289*'landesw Umlage § 4_IST'!E181</f>
        <v>9592.8365105840476</v>
      </c>
    </row>
    <row r="182" spans="1:6" x14ac:dyDescent="0.25">
      <c r="A182">
        <v>61760</v>
      </c>
      <c r="B182" t="s">
        <v>184</v>
      </c>
      <c r="C182" t="s">
        <v>160</v>
      </c>
      <c r="D182" s="4">
        <v>19580808.100000001</v>
      </c>
      <c r="E182" s="9">
        <f t="shared" si="2"/>
        <v>9.265057646560897E-3</v>
      </c>
      <c r="F182" s="4">
        <f>'Grunddaten Umlage § 4_IST'!$E$289*'landesw Umlage § 4_IST'!E182</f>
        <v>78075.65348671937</v>
      </c>
    </row>
    <row r="183" spans="1:6" x14ac:dyDescent="0.25">
      <c r="A183">
        <v>61761</v>
      </c>
      <c r="B183" t="s">
        <v>185</v>
      </c>
      <c r="C183" t="s">
        <v>160</v>
      </c>
      <c r="D183" s="4">
        <v>1796424.44</v>
      </c>
      <c r="E183" s="9">
        <f t="shared" si="2"/>
        <v>8.5001476493152888E-4</v>
      </c>
      <c r="F183" s="4">
        <f>'Grunddaten Umlage § 4_IST'!$E$289*'landesw Umlage § 4_IST'!E183</f>
        <v>7162.9838450086172</v>
      </c>
    </row>
    <row r="184" spans="1:6" x14ac:dyDescent="0.25">
      <c r="A184">
        <v>61762</v>
      </c>
      <c r="B184" t="s">
        <v>186</v>
      </c>
      <c r="C184" t="s">
        <v>160</v>
      </c>
      <c r="D184" s="4">
        <v>2645696.34</v>
      </c>
      <c r="E184" s="9">
        <f t="shared" si="2"/>
        <v>1.2518650394921739E-3</v>
      </c>
      <c r="F184" s="4">
        <f>'Grunddaten Umlage § 4_IST'!$E$289*'landesw Umlage § 4_IST'!E184</f>
        <v>10549.33328685866</v>
      </c>
    </row>
    <row r="185" spans="1:6" x14ac:dyDescent="0.25">
      <c r="A185">
        <v>61763</v>
      </c>
      <c r="B185" t="s">
        <v>187</v>
      </c>
      <c r="C185" t="s">
        <v>160</v>
      </c>
      <c r="D185" s="4">
        <v>5840084.8399999999</v>
      </c>
      <c r="E185" s="9">
        <f t="shared" si="2"/>
        <v>2.7633549354587859E-3</v>
      </c>
      <c r="F185" s="4">
        <f>'Grunddaten Umlage § 4_IST'!$E$289*'landesw Umlage § 4_IST'!E185</f>
        <v>23286.497573145763</v>
      </c>
    </row>
    <row r="186" spans="1:6" x14ac:dyDescent="0.25">
      <c r="A186">
        <v>61764</v>
      </c>
      <c r="B186" t="s">
        <v>188</v>
      </c>
      <c r="C186" t="s">
        <v>160</v>
      </c>
      <c r="D186" s="4">
        <v>5524439.5499999998</v>
      </c>
      <c r="E186" s="9">
        <f t="shared" si="2"/>
        <v>2.6140009459410889E-3</v>
      </c>
      <c r="F186" s="4">
        <f>'Grunddaten Umlage § 4_IST'!$E$289*'landesw Umlage § 4_IST'!E186</f>
        <v>22027.907418904117</v>
      </c>
    </row>
    <row r="187" spans="1:6" x14ac:dyDescent="0.25">
      <c r="A187">
        <v>61765</v>
      </c>
      <c r="B187" t="s">
        <v>189</v>
      </c>
      <c r="C187" t="s">
        <v>160</v>
      </c>
      <c r="D187" s="4">
        <v>8784537.2799999993</v>
      </c>
      <c r="E187" s="9">
        <f t="shared" si="2"/>
        <v>4.1565825006764281E-3</v>
      </c>
      <c r="F187" s="4">
        <f>'Grunddaten Umlage § 4_IST'!$E$289*'landesw Umlage § 4_IST'!E187</f>
        <v>35027.077800453408</v>
      </c>
    </row>
    <row r="188" spans="1:6" x14ac:dyDescent="0.25">
      <c r="A188">
        <v>61766</v>
      </c>
      <c r="B188" t="s">
        <v>160</v>
      </c>
      <c r="C188" t="s">
        <v>160</v>
      </c>
      <c r="D188" s="4">
        <v>26594217.670000002</v>
      </c>
      <c r="E188" s="9">
        <f t="shared" si="2"/>
        <v>1.2583595044667151E-2</v>
      </c>
      <c r="F188" s="4">
        <f>'Grunddaten Umlage § 4_IST'!$E$289*'landesw Umlage § 4_IST'!E188</f>
        <v>106040.61451137501</v>
      </c>
    </row>
    <row r="189" spans="1:6" x14ac:dyDescent="0.25">
      <c r="A189">
        <v>62007</v>
      </c>
      <c r="B189" t="s">
        <v>190</v>
      </c>
      <c r="C189" t="s">
        <v>191</v>
      </c>
      <c r="D189" s="4">
        <v>11221411.43</v>
      </c>
      <c r="E189" s="9">
        <f t="shared" si="2"/>
        <v>5.3096390733091015E-3</v>
      </c>
      <c r="F189" s="4">
        <f>'Grunddaten Umlage § 4_IST'!$E$289*'landesw Umlage § 4_IST'!E189</f>
        <v>44743.762666291186</v>
      </c>
    </row>
    <row r="190" spans="1:6" x14ac:dyDescent="0.25">
      <c r="A190">
        <v>62008</v>
      </c>
      <c r="B190" t="s">
        <v>192</v>
      </c>
      <c r="C190" t="s">
        <v>191</v>
      </c>
      <c r="D190" s="4">
        <v>1679936.67</v>
      </c>
      <c r="E190" s="9">
        <f t="shared" si="2"/>
        <v>7.9489620707337148E-4</v>
      </c>
      <c r="F190" s="4">
        <f>'Grunddaten Umlage § 4_IST'!$E$289*'landesw Umlage § 4_IST'!E190</f>
        <v>6698.5056314684589</v>
      </c>
    </row>
    <row r="191" spans="1:6" x14ac:dyDescent="0.25">
      <c r="A191">
        <v>62010</v>
      </c>
      <c r="B191" t="s">
        <v>193</v>
      </c>
      <c r="C191" t="s">
        <v>191</v>
      </c>
      <c r="D191" s="4">
        <v>640406.30000000005</v>
      </c>
      <c r="E191" s="9">
        <f t="shared" si="2"/>
        <v>3.0302126737663971E-4</v>
      </c>
      <c r="F191" s="4">
        <f>'Grunddaten Umlage § 4_IST'!$E$289*'landesw Umlage § 4_IST'!E191</f>
        <v>2553.527929703374</v>
      </c>
    </row>
    <row r="192" spans="1:6" x14ac:dyDescent="0.25">
      <c r="A192">
        <v>62014</v>
      </c>
      <c r="B192" t="s">
        <v>194</v>
      </c>
      <c r="C192" t="s">
        <v>191</v>
      </c>
      <c r="D192" s="4">
        <v>2681440.96</v>
      </c>
      <c r="E192" s="9">
        <f t="shared" si="2"/>
        <v>1.2687783335280014E-3</v>
      </c>
      <c r="F192" s="4">
        <f>'Grunddaten Umlage § 4_IST'!$E$289*'landesw Umlage § 4_IST'!E192</f>
        <v>10691.859813388199</v>
      </c>
    </row>
    <row r="193" spans="1:6" x14ac:dyDescent="0.25">
      <c r="A193">
        <v>62021</v>
      </c>
      <c r="B193" t="s">
        <v>195</v>
      </c>
      <c r="C193" t="s">
        <v>191</v>
      </c>
      <c r="D193" s="4">
        <v>533188.99</v>
      </c>
      <c r="E193" s="9">
        <f t="shared" si="2"/>
        <v>2.522892162383013E-4</v>
      </c>
      <c r="F193" s="4">
        <f>'Grunddaten Umlage § 4_IST'!$E$289*'landesw Umlage § 4_IST'!E193</f>
        <v>2126.014340857254</v>
      </c>
    </row>
    <row r="194" spans="1:6" x14ac:dyDescent="0.25">
      <c r="A194">
        <v>62026</v>
      </c>
      <c r="B194" t="s">
        <v>196</v>
      </c>
      <c r="C194" t="s">
        <v>191</v>
      </c>
      <c r="D194" s="4">
        <v>1108415.54</v>
      </c>
      <c r="E194" s="9">
        <f t="shared" si="2"/>
        <v>5.2446935907838894E-4</v>
      </c>
      <c r="F194" s="4">
        <f>'Grunddaten Umlage § 4_IST'!$E$289*'landesw Umlage § 4_IST'!E194</f>
        <v>4419.6474005756145</v>
      </c>
    </row>
    <row r="195" spans="1:6" x14ac:dyDescent="0.25">
      <c r="A195">
        <v>62032</v>
      </c>
      <c r="B195" t="s">
        <v>197</v>
      </c>
      <c r="C195" t="s">
        <v>191</v>
      </c>
      <c r="D195" s="4">
        <v>1477689.92</v>
      </c>
      <c r="E195" s="9">
        <f t="shared" si="2"/>
        <v>6.99199043401174E-4</v>
      </c>
      <c r="F195" s="4">
        <f>'Grunddaten Umlage § 4_IST'!$E$289*'landesw Umlage § 4_IST'!E195</f>
        <v>5892.0758308610384</v>
      </c>
    </row>
    <row r="196" spans="1:6" x14ac:dyDescent="0.25">
      <c r="A196">
        <v>62034</v>
      </c>
      <c r="B196" t="s">
        <v>198</v>
      </c>
      <c r="C196" t="s">
        <v>191</v>
      </c>
      <c r="D196" s="4">
        <v>1579616.33</v>
      </c>
      <c r="E196" s="9">
        <f t="shared" ref="E196:E259" si="3">D196/$D$289</f>
        <v>7.4742759758209172E-4</v>
      </c>
      <c r="F196" s="4">
        <f>'Grunddaten Umlage § 4_IST'!$E$289*'landesw Umlage § 4_IST'!E196</f>
        <v>6298.4927176240171</v>
      </c>
    </row>
    <row r="197" spans="1:6" x14ac:dyDescent="0.25">
      <c r="A197">
        <v>62036</v>
      </c>
      <c r="B197" t="s">
        <v>199</v>
      </c>
      <c r="C197" t="s">
        <v>191</v>
      </c>
      <c r="D197" s="4">
        <v>1748653.34</v>
      </c>
      <c r="E197" s="9">
        <f t="shared" si="3"/>
        <v>8.2741089725256293E-4</v>
      </c>
      <c r="F197" s="4">
        <f>'Grunddaten Umlage § 4_IST'!$E$289*'landesw Umlage § 4_IST'!E197</f>
        <v>6972.5034607858943</v>
      </c>
    </row>
    <row r="198" spans="1:6" x14ac:dyDescent="0.25">
      <c r="A198">
        <v>62038</v>
      </c>
      <c r="B198" t="s">
        <v>200</v>
      </c>
      <c r="C198" t="s">
        <v>191</v>
      </c>
      <c r="D198" s="4">
        <v>12538303.310000001</v>
      </c>
      <c r="E198" s="9">
        <f t="shared" si="3"/>
        <v>5.9327532532845416E-3</v>
      </c>
      <c r="F198" s="4">
        <f>'Grunddaten Umlage § 4_IST'!$E$289*'landesw Umlage § 4_IST'!E198</f>
        <v>49994.679460800522</v>
      </c>
    </row>
    <row r="199" spans="1:6" x14ac:dyDescent="0.25">
      <c r="A199">
        <v>62039</v>
      </c>
      <c r="B199" t="s">
        <v>201</v>
      </c>
      <c r="C199" t="s">
        <v>191</v>
      </c>
      <c r="D199" s="4">
        <v>2352338.0299999998</v>
      </c>
      <c r="E199" s="9">
        <f t="shared" si="3"/>
        <v>1.11305658790188E-3</v>
      </c>
      <c r="F199" s="4">
        <f>'Grunddaten Umlage § 4_IST'!$E$289*'landesw Umlage § 4_IST'!E199</f>
        <v>9379.6092569801585</v>
      </c>
    </row>
    <row r="200" spans="1:6" x14ac:dyDescent="0.25">
      <c r="A200">
        <v>62040</v>
      </c>
      <c r="B200" t="s">
        <v>202</v>
      </c>
      <c r="C200" t="s">
        <v>191</v>
      </c>
      <c r="D200" s="4">
        <v>16081449.880000001</v>
      </c>
      <c r="E200" s="9">
        <f t="shared" si="3"/>
        <v>7.6092651241743093E-3</v>
      </c>
      <c r="F200" s="4">
        <f>'Grunddaten Umlage § 4_IST'!$E$289*'landesw Umlage § 4_IST'!E200</f>
        <v>64122.466344732973</v>
      </c>
    </row>
    <row r="201" spans="1:6" x14ac:dyDescent="0.25">
      <c r="A201">
        <v>62041</v>
      </c>
      <c r="B201" t="s">
        <v>203</v>
      </c>
      <c r="C201" t="s">
        <v>191</v>
      </c>
      <c r="D201" s="4">
        <v>19799315.100000001</v>
      </c>
      <c r="E201" s="9">
        <f t="shared" si="3"/>
        <v>9.3684486782710276E-3</v>
      </c>
      <c r="F201" s="4">
        <f>'Grunddaten Umlage § 4_IST'!$E$289*'landesw Umlage § 4_IST'!E201</f>
        <v>78946.918693410335</v>
      </c>
    </row>
    <row r="202" spans="1:6" x14ac:dyDescent="0.25">
      <c r="A202">
        <v>62042</v>
      </c>
      <c r="B202" t="s">
        <v>204</v>
      </c>
      <c r="C202" t="s">
        <v>191</v>
      </c>
      <c r="D202" s="4">
        <v>5490575.96</v>
      </c>
      <c r="E202" s="9">
        <f t="shared" si="3"/>
        <v>2.5979776995118725E-3</v>
      </c>
      <c r="F202" s="4">
        <f>'Grunddaten Umlage § 4_IST'!$E$289*'landesw Umlage § 4_IST'!E202</f>
        <v>21892.881228710452</v>
      </c>
    </row>
    <row r="203" spans="1:6" x14ac:dyDescent="0.25">
      <c r="A203">
        <v>62043</v>
      </c>
      <c r="B203" t="s">
        <v>205</v>
      </c>
      <c r="C203" t="s">
        <v>191</v>
      </c>
      <c r="D203" s="4">
        <v>4517860.93</v>
      </c>
      <c r="E203" s="9">
        <f t="shared" si="3"/>
        <v>2.137717797029798E-3</v>
      </c>
      <c r="F203" s="4">
        <f>'Grunddaten Umlage § 4_IST'!$E$289*'landesw Umlage § 4_IST'!E203</f>
        <v>18014.320076599273</v>
      </c>
    </row>
    <row r="204" spans="1:6" x14ac:dyDescent="0.25">
      <c r="A204">
        <v>62044</v>
      </c>
      <c r="B204" t="s">
        <v>206</v>
      </c>
      <c r="C204" t="s">
        <v>191</v>
      </c>
      <c r="D204" s="4">
        <v>3514478.28</v>
      </c>
      <c r="E204" s="9">
        <f t="shared" si="3"/>
        <v>1.6629468863333678E-3</v>
      </c>
      <c r="F204" s="4">
        <f>'Grunddaten Umlage § 4_IST'!$E$289*'landesw Umlage § 4_IST'!E204</f>
        <v>14013.476204584298</v>
      </c>
    </row>
    <row r="205" spans="1:6" x14ac:dyDescent="0.25">
      <c r="A205">
        <v>62045</v>
      </c>
      <c r="B205" t="s">
        <v>207</v>
      </c>
      <c r="C205" t="s">
        <v>191</v>
      </c>
      <c r="D205" s="4">
        <v>2487286.92</v>
      </c>
      <c r="E205" s="9">
        <f t="shared" si="3"/>
        <v>1.1769104002064604E-3</v>
      </c>
      <c r="F205" s="4">
        <f>'Grunddaten Umlage § 4_IST'!$E$289*'landesw Umlage § 4_IST'!E205</f>
        <v>9917.6985288962351</v>
      </c>
    </row>
    <row r="206" spans="1:6" x14ac:dyDescent="0.25">
      <c r="A206">
        <v>62046</v>
      </c>
      <c r="B206" t="s">
        <v>208</v>
      </c>
      <c r="C206" t="s">
        <v>191</v>
      </c>
      <c r="D206" s="4">
        <v>3437800.88</v>
      </c>
      <c r="E206" s="9">
        <f t="shared" si="3"/>
        <v>1.6266654148251306E-3</v>
      </c>
      <c r="F206" s="4">
        <f>'Grunddaten Umlage § 4_IST'!$E$289*'landesw Umlage § 4_IST'!E206</f>
        <v>13707.736110401842</v>
      </c>
    </row>
    <row r="207" spans="1:6" x14ac:dyDescent="0.25">
      <c r="A207">
        <v>62047</v>
      </c>
      <c r="B207" t="s">
        <v>209</v>
      </c>
      <c r="C207" t="s">
        <v>191</v>
      </c>
      <c r="D207" s="4">
        <v>8795642.3399999999</v>
      </c>
      <c r="E207" s="9">
        <f t="shared" si="3"/>
        <v>4.1618370857039238E-3</v>
      </c>
      <c r="F207" s="4">
        <f>'Grunddaten Umlage § 4_IST'!$E$289*'landesw Umlage § 4_IST'!E207</f>
        <v>35071.357628542282</v>
      </c>
    </row>
    <row r="208" spans="1:6" x14ac:dyDescent="0.25">
      <c r="A208">
        <v>62048</v>
      </c>
      <c r="B208" t="s">
        <v>210</v>
      </c>
      <c r="C208" t="s">
        <v>191</v>
      </c>
      <c r="D208" s="4">
        <v>6420264.8399999999</v>
      </c>
      <c r="E208" s="9">
        <f t="shared" si="3"/>
        <v>3.0378789039247093E-3</v>
      </c>
      <c r="F208" s="4">
        <f>'Grunddaten Umlage § 4_IST'!$E$289*'landesw Umlage § 4_IST'!E208</f>
        <v>25599.881801650859</v>
      </c>
    </row>
    <row r="209" spans="1:6" x14ac:dyDescent="0.25">
      <c r="A209">
        <v>62105</v>
      </c>
      <c r="B209" t="s">
        <v>211</v>
      </c>
      <c r="C209" t="s">
        <v>212</v>
      </c>
      <c r="D209" s="4">
        <v>2326644.83</v>
      </c>
      <c r="E209" s="9">
        <f t="shared" si="3"/>
        <v>1.1008993276954121E-3</v>
      </c>
      <c r="F209" s="4">
        <f>'Grunddaten Umlage § 4_IST'!$E$289*'landesw Umlage § 4_IST'!E209</f>
        <v>9277.1613207192968</v>
      </c>
    </row>
    <row r="210" spans="1:6" x14ac:dyDescent="0.25">
      <c r="A210">
        <v>62115</v>
      </c>
      <c r="B210" t="s">
        <v>213</v>
      </c>
      <c r="C210" t="s">
        <v>212</v>
      </c>
      <c r="D210" s="4">
        <v>7314726.71</v>
      </c>
      <c r="E210" s="9">
        <f t="shared" si="3"/>
        <v>3.4611117320019458E-3</v>
      </c>
      <c r="F210" s="4">
        <f>'Grunddaten Umlage § 4_IST'!$E$289*'landesw Umlage § 4_IST'!E210</f>
        <v>29166.419743422681</v>
      </c>
    </row>
    <row r="211" spans="1:6" x14ac:dyDescent="0.25">
      <c r="A211">
        <v>62116</v>
      </c>
      <c r="B211" t="s">
        <v>214</v>
      </c>
      <c r="C211" t="s">
        <v>212</v>
      </c>
      <c r="D211" s="4">
        <v>5077870.9000000004</v>
      </c>
      <c r="E211" s="9">
        <f t="shared" si="3"/>
        <v>2.4026979055217883E-3</v>
      </c>
      <c r="F211" s="4">
        <f>'Grunddaten Umlage § 4_IST'!$E$289*'landesw Umlage § 4_IST'!E211</f>
        <v>20247.279214114551</v>
      </c>
    </row>
    <row r="212" spans="1:6" x14ac:dyDescent="0.25">
      <c r="A212">
        <v>62125</v>
      </c>
      <c r="B212" t="s">
        <v>215</v>
      </c>
      <c r="C212" t="s">
        <v>212</v>
      </c>
      <c r="D212" s="4">
        <v>2996884.7</v>
      </c>
      <c r="E212" s="9">
        <f t="shared" si="3"/>
        <v>1.4180369555634612E-3</v>
      </c>
      <c r="F212" s="4">
        <f>'Grunddaten Umlage § 4_IST'!$E$289*'landesw Umlage § 4_IST'!E212</f>
        <v>11949.646316019558</v>
      </c>
    </row>
    <row r="213" spans="1:6" x14ac:dyDescent="0.25">
      <c r="A213">
        <v>62128</v>
      </c>
      <c r="B213" t="s">
        <v>216</v>
      </c>
      <c r="C213" t="s">
        <v>212</v>
      </c>
      <c r="D213" s="4">
        <v>4864464.8899999997</v>
      </c>
      <c r="E213" s="9">
        <f t="shared" si="3"/>
        <v>2.3017205109896106E-3</v>
      </c>
      <c r="F213" s="4">
        <f>'Grunddaten Umlage § 4_IST'!$E$289*'landesw Umlage § 4_IST'!E213</f>
        <v>19396.353470720773</v>
      </c>
    </row>
    <row r="214" spans="1:6" x14ac:dyDescent="0.25">
      <c r="A214">
        <v>62131</v>
      </c>
      <c r="B214" t="s">
        <v>217</v>
      </c>
      <c r="C214" t="s">
        <v>212</v>
      </c>
      <c r="D214" s="4">
        <v>3389175.88</v>
      </c>
      <c r="E214" s="9">
        <f t="shared" si="3"/>
        <v>1.6036575069919487E-3</v>
      </c>
      <c r="F214" s="4">
        <f>'Grunddaten Umlage § 4_IST'!$E$289*'landesw Umlage § 4_IST'!E214</f>
        <v>13513.850922854772</v>
      </c>
    </row>
    <row r="215" spans="1:6" x14ac:dyDescent="0.25">
      <c r="A215">
        <v>62132</v>
      </c>
      <c r="B215" t="s">
        <v>218</v>
      </c>
      <c r="C215" t="s">
        <v>212</v>
      </c>
      <c r="D215" s="4">
        <v>2152678.67</v>
      </c>
      <c r="E215" s="9">
        <f t="shared" si="3"/>
        <v>1.0185837004383922E-3</v>
      </c>
      <c r="F215" s="4">
        <f>'Grunddaten Umlage § 4_IST'!$E$289*'landesw Umlage § 4_IST'!E215</f>
        <v>8583.4963015225057</v>
      </c>
    </row>
    <row r="216" spans="1:6" x14ac:dyDescent="0.25">
      <c r="A216">
        <v>62135</v>
      </c>
      <c r="B216" t="s">
        <v>219</v>
      </c>
      <c r="C216" t="s">
        <v>212</v>
      </c>
      <c r="D216" s="4">
        <v>1985485.8</v>
      </c>
      <c r="E216" s="9">
        <f t="shared" si="3"/>
        <v>9.3947299312065061E-4</v>
      </c>
      <c r="F216" s="4">
        <f>'Grunddaten Umlage § 4_IST'!$E$289*'landesw Umlage § 4_IST'!E216</f>
        <v>7916.838801132104</v>
      </c>
    </row>
    <row r="217" spans="1:6" x14ac:dyDescent="0.25">
      <c r="A217">
        <v>62138</v>
      </c>
      <c r="B217" t="s">
        <v>220</v>
      </c>
      <c r="C217" t="s">
        <v>212</v>
      </c>
      <c r="D217" s="4">
        <v>3183538.65</v>
      </c>
      <c r="E217" s="9">
        <f t="shared" si="3"/>
        <v>1.5063560687418542E-3</v>
      </c>
      <c r="F217" s="4">
        <f>'Grunddaten Umlage § 4_IST'!$E$289*'landesw Umlage § 4_IST'!E217</f>
        <v>12693.902071333734</v>
      </c>
    </row>
    <row r="218" spans="1:6" x14ac:dyDescent="0.25">
      <c r="A218">
        <v>62139</v>
      </c>
      <c r="B218" t="s">
        <v>221</v>
      </c>
      <c r="C218" t="s">
        <v>212</v>
      </c>
      <c r="D218" s="4">
        <v>26327133.039999999</v>
      </c>
      <c r="E218" s="9">
        <f t="shared" si="3"/>
        <v>1.2457218519202893E-2</v>
      </c>
      <c r="F218" s="4">
        <f>'Grunddaten Umlage § 4_IST'!$E$289*'landesw Umlage § 4_IST'!E218</f>
        <v>104975.65299819269</v>
      </c>
    </row>
    <row r="219" spans="1:6" x14ac:dyDescent="0.25">
      <c r="A219">
        <v>62140</v>
      </c>
      <c r="B219" t="s">
        <v>222</v>
      </c>
      <c r="C219" t="s">
        <v>212</v>
      </c>
      <c r="D219" s="4">
        <v>47330314.869999997</v>
      </c>
      <c r="E219" s="9">
        <f t="shared" si="3"/>
        <v>2.2395301228677503E-2</v>
      </c>
      <c r="F219" s="4">
        <f>'Grunddaten Umlage § 4_IST'!$E$289*'landesw Umlage § 4_IST'!E219</f>
        <v>188722.81697135069</v>
      </c>
    </row>
    <row r="220" spans="1:6" x14ac:dyDescent="0.25">
      <c r="A220">
        <v>62141</v>
      </c>
      <c r="B220" t="s">
        <v>223</v>
      </c>
      <c r="C220" t="s">
        <v>212</v>
      </c>
      <c r="D220" s="4">
        <v>11934762.16</v>
      </c>
      <c r="E220" s="9">
        <f t="shared" si="3"/>
        <v>5.6471754815059774E-3</v>
      </c>
      <c r="F220" s="4">
        <f>'Grunddaten Umlage § 4_IST'!$E$289*'landesw Umlage § 4_IST'!E220</f>
        <v>47588.146009692537</v>
      </c>
    </row>
    <row r="221" spans="1:6" x14ac:dyDescent="0.25">
      <c r="A221">
        <v>62142</v>
      </c>
      <c r="B221" t="s">
        <v>224</v>
      </c>
      <c r="C221" t="s">
        <v>212</v>
      </c>
      <c r="D221" s="4">
        <v>5632478.1600000001</v>
      </c>
      <c r="E221" s="9">
        <f t="shared" si="3"/>
        <v>2.6651216118805257E-3</v>
      </c>
      <c r="F221" s="4">
        <f>'Grunddaten Umlage § 4_IST'!$E$289*'landesw Umlage § 4_IST'!E221</f>
        <v>22458.695823267619</v>
      </c>
    </row>
    <row r="222" spans="1:6" x14ac:dyDescent="0.25">
      <c r="A222">
        <v>62143</v>
      </c>
      <c r="B222" t="s">
        <v>225</v>
      </c>
      <c r="C222" t="s">
        <v>212</v>
      </c>
      <c r="D222" s="4">
        <v>12663216.210000001</v>
      </c>
      <c r="E222" s="9">
        <f t="shared" si="3"/>
        <v>5.9918583327781254E-3</v>
      </c>
      <c r="F222" s="4">
        <f>'Grunddaten Umlage § 4_IST'!$E$289*'landesw Umlage § 4_IST'!E222</f>
        <v>50492.751667351658</v>
      </c>
    </row>
    <row r="223" spans="1:6" x14ac:dyDescent="0.25">
      <c r="A223">
        <v>62144</v>
      </c>
      <c r="B223" t="s">
        <v>226</v>
      </c>
      <c r="C223" t="s">
        <v>212</v>
      </c>
      <c r="D223" s="4">
        <v>3308280.82</v>
      </c>
      <c r="E223" s="9">
        <f t="shared" si="3"/>
        <v>1.565380363863111E-3</v>
      </c>
      <c r="F223" s="4">
        <f>'Grunddaten Umlage § 4_IST'!$E$289*'landesw Umlage § 4_IST'!E223</f>
        <v>13191.293516587795</v>
      </c>
    </row>
    <row r="224" spans="1:6" x14ac:dyDescent="0.25">
      <c r="A224">
        <v>62145</v>
      </c>
      <c r="B224" t="s">
        <v>227</v>
      </c>
      <c r="C224" t="s">
        <v>212</v>
      </c>
      <c r="D224" s="4">
        <v>9658862.9900000002</v>
      </c>
      <c r="E224" s="9">
        <f t="shared" si="3"/>
        <v>4.5702874950591822E-3</v>
      </c>
      <c r="F224" s="4">
        <f>'Grunddaten Umlage § 4_IST'!$E$289*'landesw Umlage § 4_IST'!E224</f>
        <v>38513.325702984555</v>
      </c>
    </row>
    <row r="225" spans="1:6" x14ac:dyDescent="0.25">
      <c r="A225">
        <v>62146</v>
      </c>
      <c r="B225" t="s">
        <v>228</v>
      </c>
      <c r="C225" t="s">
        <v>212</v>
      </c>
      <c r="D225" s="4">
        <v>3593390.55</v>
      </c>
      <c r="E225" s="9">
        <f t="shared" si="3"/>
        <v>1.7002858320416901E-3</v>
      </c>
      <c r="F225" s="4">
        <f>'Grunddaten Umlage § 4_IST'!$E$289*'landesw Umlage § 4_IST'!E225</f>
        <v>14328.127521164559</v>
      </c>
    </row>
    <row r="226" spans="1:6" x14ac:dyDescent="0.25">
      <c r="A226">
        <v>62147</v>
      </c>
      <c r="B226" t="s">
        <v>229</v>
      </c>
      <c r="C226" t="s">
        <v>212</v>
      </c>
      <c r="D226" s="4">
        <v>3116537.98</v>
      </c>
      <c r="E226" s="9">
        <f t="shared" si="3"/>
        <v>1.4746533388678912E-3</v>
      </c>
      <c r="F226" s="4">
        <f>'Grunddaten Umlage § 4_IST'!$E$289*'landesw Umlage § 4_IST'!E226</f>
        <v>12426.746544984542</v>
      </c>
    </row>
    <row r="227" spans="1:6" x14ac:dyDescent="0.25">
      <c r="A227">
        <v>62148</v>
      </c>
      <c r="B227" t="s">
        <v>230</v>
      </c>
      <c r="C227" t="s">
        <v>212</v>
      </c>
      <c r="D227" s="4">
        <v>2314395.7999999998</v>
      </c>
      <c r="E227" s="9">
        <f t="shared" si="3"/>
        <v>1.0951034499928746E-3</v>
      </c>
      <c r="F227" s="4">
        <f>'Grunddaten Umlage § 4_IST'!$E$289*'landesw Umlage § 4_IST'!E227</f>
        <v>9228.3200769389423</v>
      </c>
    </row>
    <row r="228" spans="1:6" x14ac:dyDescent="0.25">
      <c r="A228">
        <v>62202</v>
      </c>
      <c r="B228" t="s">
        <v>231</v>
      </c>
      <c r="C228" t="s">
        <v>232</v>
      </c>
      <c r="D228" s="4">
        <v>2736801.26</v>
      </c>
      <c r="E228" s="9">
        <f t="shared" si="3"/>
        <v>1.2949731855592056E-3</v>
      </c>
      <c r="F228" s="4">
        <f>'Grunddaten Umlage § 4_IST'!$E$289*'landesw Umlage § 4_IST'!E228</f>
        <v>10912.601040085621</v>
      </c>
    </row>
    <row r="229" spans="1:6" x14ac:dyDescent="0.25">
      <c r="A229">
        <v>62205</v>
      </c>
      <c r="B229" t="s">
        <v>233</v>
      </c>
      <c r="C229" t="s">
        <v>232</v>
      </c>
      <c r="D229" s="4">
        <v>2632276.44</v>
      </c>
      <c r="E229" s="9">
        <f t="shared" si="3"/>
        <v>1.2455151408324204E-3</v>
      </c>
      <c r="F229" s="4">
        <f>'Grunddaten Umlage § 4_IST'!$E$289*'landesw Umlage § 4_IST'!E229</f>
        <v>10495.823367509294</v>
      </c>
    </row>
    <row r="230" spans="1:6" x14ac:dyDescent="0.25">
      <c r="A230">
        <v>62206</v>
      </c>
      <c r="B230" t="s">
        <v>234</v>
      </c>
      <c r="C230" t="s">
        <v>232</v>
      </c>
      <c r="D230" s="4">
        <v>1444953.25</v>
      </c>
      <c r="E230" s="9">
        <f t="shared" si="3"/>
        <v>6.8370902209268468E-4</v>
      </c>
      <c r="F230" s="4">
        <f>'Grunddaten Umlage § 4_IST'!$E$289*'landesw Umlage § 4_IST'!E230</f>
        <v>5761.5430719383321</v>
      </c>
    </row>
    <row r="231" spans="1:6" x14ac:dyDescent="0.25">
      <c r="A231">
        <v>62209</v>
      </c>
      <c r="B231" t="s">
        <v>235</v>
      </c>
      <c r="C231" t="s">
        <v>232</v>
      </c>
      <c r="D231" s="4">
        <v>1668791.8</v>
      </c>
      <c r="E231" s="9">
        <f t="shared" si="3"/>
        <v>7.8962278513459939E-4</v>
      </c>
      <c r="F231" s="4">
        <f>'Grunddaten Umlage § 4_IST'!$E$289*'landesw Umlage § 4_IST'!E231</f>
        <v>6654.0670667355498</v>
      </c>
    </row>
    <row r="232" spans="1:6" x14ac:dyDescent="0.25">
      <c r="A232">
        <v>62211</v>
      </c>
      <c r="B232" t="s">
        <v>236</v>
      </c>
      <c r="C232" t="s">
        <v>232</v>
      </c>
      <c r="D232" s="4">
        <v>3275802.09</v>
      </c>
      <c r="E232" s="9">
        <f t="shared" si="3"/>
        <v>1.5500123921123902E-3</v>
      </c>
      <c r="F232" s="4">
        <f>'Grunddaten Umlage § 4_IST'!$E$289*'landesw Umlage § 4_IST'!E232</f>
        <v>13061.789256282589</v>
      </c>
    </row>
    <row r="233" spans="1:6" x14ac:dyDescent="0.25">
      <c r="A233">
        <v>62214</v>
      </c>
      <c r="B233" t="s">
        <v>237</v>
      </c>
      <c r="C233" t="s">
        <v>232</v>
      </c>
      <c r="D233" s="4">
        <v>2672365.16</v>
      </c>
      <c r="E233" s="9">
        <f t="shared" si="3"/>
        <v>1.2644839341467698E-3</v>
      </c>
      <c r="F233" s="4">
        <f>'Grunddaten Umlage § 4_IST'!$E$289*'landesw Umlage § 4_IST'!E233</f>
        <v>10655.671367421315</v>
      </c>
    </row>
    <row r="234" spans="1:6" x14ac:dyDescent="0.25">
      <c r="A234">
        <v>62216</v>
      </c>
      <c r="B234" t="s">
        <v>238</v>
      </c>
      <c r="C234" t="s">
        <v>232</v>
      </c>
      <c r="D234" s="4">
        <v>1605381.99</v>
      </c>
      <c r="E234" s="9">
        <f t="shared" si="3"/>
        <v>7.5961914371147166E-4</v>
      </c>
      <c r="F234" s="4">
        <f>'Grunddaten Umlage § 4_IST'!$E$289*'landesw Umlage § 4_IST'!E234</f>
        <v>6401.2295777036888</v>
      </c>
    </row>
    <row r="235" spans="1:6" x14ac:dyDescent="0.25">
      <c r="A235">
        <v>62219</v>
      </c>
      <c r="B235" t="s">
        <v>239</v>
      </c>
      <c r="C235" t="s">
        <v>232</v>
      </c>
      <c r="D235" s="4">
        <v>12458224.82</v>
      </c>
      <c r="E235" s="9">
        <f t="shared" si="3"/>
        <v>5.8948624868610895E-3</v>
      </c>
      <c r="F235" s="4">
        <f>'Grunddaten Umlage § 4_IST'!$E$289*'landesw Umlage § 4_IST'!E235</f>
        <v>49675.378009856846</v>
      </c>
    </row>
    <row r="236" spans="1:6" x14ac:dyDescent="0.25">
      <c r="A236">
        <v>62220</v>
      </c>
      <c r="B236" t="s">
        <v>240</v>
      </c>
      <c r="C236" t="s">
        <v>232</v>
      </c>
      <c r="D236" s="4">
        <v>3269908.18</v>
      </c>
      <c r="E236" s="9">
        <f t="shared" si="3"/>
        <v>1.5472235687076178E-3</v>
      </c>
      <c r="F236" s="4">
        <f>'Grunddaten Umlage § 4_IST'!$E$289*'landesw Umlage § 4_IST'!E236</f>
        <v>13038.288138632503</v>
      </c>
    </row>
    <row r="237" spans="1:6" x14ac:dyDescent="0.25">
      <c r="A237">
        <v>62226</v>
      </c>
      <c r="B237" t="s">
        <v>241</v>
      </c>
      <c r="C237" t="s">
        <v>232</v>
      </c>
      <c r="D237" s="4">
        <v>2756833.03</v>
      </c>
      <c r="E237" s="9">
        <f t="shared" si="3"/>
        <v>1.3044516250017865E-3</v>
      </c>
      <c r="F237" s="4">
        <f>'Grunddaten Umlage § 4_IST'!$E$289*'landesw Umlage § 4_IST'!E237</f>
        <v>10992.474839229062</v>
      </c>
    </row>
    <row r="238" spans="1:6" x14ac:dyDescent="0.25">
      <c r="A238">
        <v>62232</v>
      </c>
      <c r="B238" t="s">
        <v>242</v>
      </c>
      <c r="C238" t="s">
        <v>232</v>
      </c>
      <c r="D238" s="4">
        <v>1805654.45</v>
      </c>
      <c r="E238" s="9">
        <f t="shared" si="3"/>
        <v>8.5438213191105271E-4</v>
      </c>
      <c r="F238" s="4">
        <f>'Grunddaten Umlage § 4_IST'!$E$289*'landesw Umlage § 4_IST'!E238</f>
        <v>7199.787181150753</v>
      </c>
    </row>
    <row r="239" spans="1:6" x14ac:dyDescent="0.25">
      <c r="A239">
        <v>62233</v>
      </c>
      <c r="B239" t="s">
        <v>243</v>
      </c>
      <c r="C239" t="s">
        <v>232</v>
      </c>
      <c r="D239" s="4">
        <v>4420791.67</v>
      </c>
      <c r="E239" s="9">
        <f t="shared" si="3"/>
        <v>2.0917875021708738E-3</v>
      </c>
      <c r="F239" s="4">
        <f>'Grunddaten Umlage § 4_IST'!$E$289*'landesw Umlage § 4_IST'!E239</f>
        <v>17627.270376236178</v>
      </c>
    </row>
    <row r="240" spans="1:6" x14ac:dyDescent="0.25">
      <c r="A240">
        <v>62235</v>
      </c>
      <c r="B240" t="s">
        <v>244</v>
      </c>
      <c r="C240" t="s">
        <v>232</v>
      </c>
      <c r="D240" s="4">
        <v>2579166.63</v>
      </c>
      <c r="E240" s="9">
        <f t="shared" si="3"/>
        <v>1.2203851539220284E-3</v>
      </c>
      <c r="F240" s="4">
        <f>'Grunddaten Umlage § 4_IST'!$E$289*'landesw Umlage § 4_IST'!E240</f>
        <v>10284.055645711054</v>
      </c>
    </row>
    <row r="241" spans="1:6" x14ac:dyDescent="0.25">
      <c r="A241">
        <v>62242</v>
      </c>
      <c r="B241" t="s">
        <v>245</v>
      </c>
      <c r="C241" t="s">
        <v>232</v>
      </c>
      <c r="D241" s="4">
        <v>1312829.52</v>
      </c>
      <c r="E241" s="9">
        <f t="shared" si="3"/>
        <v>6.2119199170880351E-4</v>
      </c>
      <c r="F241" s="4">
        <f>'Grunddaten Umlage § 4_IST'!$E$289*'landesw Umlage § 4_IST'!E241</f>
        <v>5234.7187188181533</v>
      </c>
    </row>
    <row r="242" spans="1:6" x14ac:dyDescent="0.25">
      <c r="A242">
        <v>62244</v>
      </c>
      <c r="B242" t="s">
        <v>246</v>
      </c>
      <c r="C242" t="s">
        <v>232</v>
      </c>
      <c r="D242" s="4">
        <v>3679733.96</v>
      </c>
      <c r="E242" s="9">
        <f t="shared" si="3"/>
        <v>1.7411409727981456E-3</v>
      </c>
      <c r="F242" s="4">
        <f>'Grunddaten Umlage § 4_IST'!$E$289*'landesw Umlage § 4_IST'!E242</f>
        <v>14672.409438723505</v>
      </c>
    </row>
    <row r="243" spans="1:6" x14ac:dyDescent="0.25">
      <c r="A243">
        <v>62245</v>
      </c>
      <c r="B243" t="s">
        <v>247</v>
      </c>
      <c r="C243" t="s">
        <v>232</v>
      </c>
      <c r="D243" s="4">
        <v>1759527.29</v>
      </c>
      <c r="E243" s="9">
        <f t="shared" si="3"/>
        <v>8.3255612788253987E-4</v>
      </c>
      <c r="F243" s="4">
        <f>'Grunddaten Umlage § 4_IST'!$E$289*'landesw Umlage § 4_IST'!E243</f>
        <v>7015.8617710198787</v>
      </c>
    </row>
    <row r="244" spans="1:6" x14ac:dyDescent="0.25">
      <c r="A244">
        <v>62247</v>
      </c>
      <c r="B244" t="s">
        <v>248</v>
      </c>
      <c r="C244" t="s">
        <v>232</v>
      </c>
      <c r="D244" s="4">
        <v>1673019.8</v>
      </c>
      <c r="E244" s="9">
        <f t="shared" si="3"/>
        <v>7.9162334933652627E-4</v>
      </c>
      <c r="F244" s="4">
        <f>'Grunddaten Umlage § 4_IST'!$E$289*'landesw Umlage § 4_IST'!E244</f>
        <v>6670.9256080815449</v>
      </c>
    </row>
    <row r="245" spans="1:6" x14ac:dyDescent="0.25">
      <c r="A245">
        <v>62252</v>
      </c>
      <c r="B245" t="s">
        <v>249</v>
      </c>
      <c r="C245" t="s">
        <v>232</v>
      </c>
      <c r="D245" s="4">
        <v>1729663.74</v>
      </c>
      <c r="E245" s="9">
        <f t="shared" si="3"/>
        <v>8.1842558174430595E-4</v>
      </c>
      <c r="F245" s="4">
        <f>'Grunddaten Umlage § 4_IST'!$E$289*'landesw Umlage § 4_IST'!E245</f>
        <v>6896.7851644888469</v>
      </c>
    </row>
    <row r="246" spans="1:6" x14ac:dyDescent="0.25">
      <c r="A246">
        <v>62256</v>
      </c>
      <c r="B246" t="s">
        <v>250</v>
      </c>
      <c r="C246" t="s">
        <v>232</v>
      </c>
      <c r="D246" s="4">
        <v>2986880.97</v>
      </c>
      <c r="E246" s="9">
        <f t="shared" si="3"/>
        <v>1.4133034872276661E-3</v>
      </c>
      <c r="F246" s="4">
        <f>'Grunddaten Umlage § 4_IST'!$E$289*'landesw Umlage § 4_IST'!E246</f>
        <v>11909.75788276053</v>
      </c>
    </row>
    <row r="247" spans="1:6" x14ac:dyDescent="0.25">
      <c r="A247">
        <v>62262</v>
      </c>
      <c r="B247" t="s">
        <v>251</v>
      </c>
      <c r="C247" t="s">
        <v>232</v>
      </c>
      <c r="D247" s="4">
        <v>1805534.68</v>
      </c>
      <c r="E247" s="9">
        <f t="shared" si="3"/>
        <v>8.5432546029930612E-4</v>
      </c>
      <c r="F247" s="4">
        <f>'Grunddaten Umlage § 4_IST'!$E$289*'landesw Umlage § 4_IST'!E247</f>
        <v>7199.3096155175908</v>
      </c>
    </row>
    <row r="248" spans="1:6" x14ac:dyDescent="0.25">
      <c r="A248">
        <v>62264</v>
      </c>
      <c r="B248" t="s">
        <v>252</v>
      </c>
      <c r="C248" t="s">
        <v>232</v>
      </c>
      <c r="D248" s="4">
        <v>5927805.4000000004</v>
      </c>
      <c r="E248" s="9">
        <f t="shared" si="3"/>
        <v>2.8048617027504079E-3</v>
      </c>
      <c r="F248" s="4">
        <f>'Grunddaten Umlage § 4_IST'!$E$289*'landesw Umlage § 4_IST'!E248</f>
        <v>23636.270678078086</v>
      </c>
    </row>
    <row r="249" spans="1:6" x14ac:dyDescent="0.25">
      <c r="A249">
        <v>62265</v>
      </c>
      <c r="B249" t="s">
        <v>253</v>
      </c>
      <c r="C249" t="s">
        <v>232</v>
      </c>
      <c r="D249" s="4">
        <v>2465409.9700000002</v>
      </c>
      <c r="E249" s="9">
        <f t="shared" si="3"/>
        <v>1.1665588763139952E-3</v>
      </c>
      <c r="F249" s="4">
        <f>'Grunddaten Umlage § 4_IST'!$E$289*'landesw Umlage § 4_IST'!E249</f>
        <v>9830.4673401310356</v>
      </c>
    </row>
    <row r="250" spans="1:6" x14ac:dyDescent="0.25">
      <c r="A250">
        <v>62266</v>
      </c>
      <c r="B250" t="s">
        <v>254</v>
      </c>
      <c r="C250" t="s">
        <v>232</v>
      </c>
      <c r="D250" s="4">
        <v>3163671.66</v>
      </c>
      <c r="E250" s="9">
        <f t="shared" si="3"/>
        <v>1.4969555983080703E-3</v>
      </c>
      <c r="F250" s="4">
        <f>'Grunddaten Umlage § 4_IST'!$E$289*'landesw Umlage § 4_IST'!E250</f>
        <v>12614.685308718912</v>
      </c>
    </row>
    <row r="251" spans="1:6" x14ac:dyDescent="0.25">
      <c r="A251">
        <v>62267</v>
      </c>
      <c r="B251" t="s">
        <v>255</v>
      </c>
      <c r="C251" t="s">
        <v>232</v>
      </c>
      <c r="D251" s="4">
        <v>14373238.109999999</v>
      </c>
      <c r="E251" s="9">
        <f t="shared" si="3"/>
        <v>6.800989978390932E-3</v>
      </c>
      <c r="F251" s="4">
        <f>'Grunddaten Umlage § 4_IST'!$E$289*'landesw Umlage § 4_IST'!E251</f>
        <v>57311.21782243855</v>
      </c>
    </row>
    <row r="252" spans="1:6" x14ac:dyDescent="0.25">
      <c r="A252">
        <v>62268</v>
      </c>
      <c r="B252" t="s">
        <v>256</v>
      </c>
      <c r="C252" t="s">
        <v>232</v>
      </c>
      <c r="D252" s="4">
        <v>4377600.2699999996</v>
      </c>
      <c r="E252" s="9">
        <f t="shared" si="3"/>
        <v>2.0713506127027792E-3</v>
      </c>
      <c r="F252" s="4">
        <f>'Grunddaten Umlage § 4_IST'!$E$289*'landesw Umlage § 4_IST'!E252</f>
        <v>17455.050886479454</v>
      </c>
    </row>
    <row r="253" spans="1:6" x14ac:dyDescent="0.25">
      <c r="A253">
        <v>62269</v>
      </c>
      <c r="B253" t="s">
        <v>257</v>
      </c>
      <c r="C253" t="s">
        <v>232</v>
      </c>
      <c r="D253" s="4">
        <v>3567686.74</v>
      </c>
      <c r="E253" s="9">
        <f t="shared" si="3"/>
        <v>1.6881235514979037E-3</v>
      </c>
      <c r="F253" s="4">
        <f>'Grunddaten Umlage § 4_IST'!$E$289*'landesw Umlage § 4_IST'!E253</f>
        <v>14225.637279056091</v>
      </c>
    </row>
    <row r="254" spans="1:6" x14ac:dyDescent="0.25">
      <c r="A254">
        <v>62270</v>
      </c>
      <c r="B254" t="s">
        <v>258</v>
      </c>
      <c r="C254" t="s">
        <v>232</v>
      </c>
      <c r="D254" s="4">
        <v>3439011.95</v>
      </c>
      <c r="E254" s="9">
        <f t="shared" si="3"/>
        <v>1.627238457230057E-3</v>
      </c>
      <c r="F254" s="4">
        <f>'Grunddaten Umlage § 4_IST'!$E$289*'landesw Umlage § 4_IST'!E254</f>
        <v>13712.56507768375</v>
      </c>
    </row>
    <row r="255" spans="1:6" x14ac:dyDescent="0.25">
      <c r="A255">
        <v>62271</v>
      </c>
      <c r="B255" t="s">
        <v>259</v>
      </c>
      <c r="C255" t="s">
        <v>232</v>
      </c>
      <c r="D255" s="4">
        <v>7203562.2800000003</v>
      </c>
      <c r="E255" s="9">
        <f t="shared" si="3"/>
        <v>3.4085120207470727E-3</v>
      </c>
      <c r="F255" s="4">
        <f>'Grunddaten Umlage § 4_IST'!$E$289*'landesw Umlage § 4_IST'!E255</f>
        <v>28723.167581795675</v>
      </c>
    </row>
    <row r="256" spans="1:6" x14ac:dyDescent="0.25">
      <c r="A256">
        <v>62272</v>
      </c>
      <c r="B256" t="s">
        <v>260</v>
      </c>
      <c r="C256" t="s">
        <v>232</v>
      </c>
      <c r="D256" s="4">
        <v>4068403.65</v>
      </c>
      <c r="E256" s="9">
        <f t="shared" si="3"/>
        <v>1.925047942568252E-3</v>
      </c>
      <c r="F256" s="4">
        <f>'Grunddaten Umlage § 4_IST'!$E$289*'landesw Umlage § 4_IST'!E256</f>
        <v>16222.173875525817</v>
      </c>
    </row>
    <row r="257" spans="1:6" x14ac:dyDescent="0.25">
      <c r="A257">
        <v>62273</v>
      </c>
      <c r="B257" t="s">
        <v>261</v>
      </c>
      <c r="C257" t="s">
        <v>232</v>
      </c>
      <c r="D257" s="4">
        <v>2927048.3</v>
      </c>
      <c r="E257" s="9">
        <f t="shared" si="3"/>
        <v>1.3849924423582943E-3</v>
      </c>
      <c r="F257" s="4">
        <f>'Grunddaten Umlage § 4_IST'!$E$289*'landesw Umlage § 4_IST'!E257</f>
        <v>11671.183724521103</v>
      </c>
    </row>
    <row r="258" spans="1:6" x14ac:dyDescent="0.25">
      <c r="A258">
        <v>62274</v>
      </c>
      <c r="B258" t="s">
        <v>262</v>
      </c>
      <c r="C258" t="s">
        <v>232</v>
      </c>
      <c r="D258" s="4">
        <v>1858456.05</v>
      </c>
      <c r="E258" s="9">
        <f t="shared" si="3"/>
        <v>8.7936628299063204E-4</v>
      </c>
      <c r="F258" s="4">
        <f>'Grunddaten Umlage § 4_IST'!$E$289*'landesw Umlage § 4_IST'!E258</f>
        <v>7410.3259599432567</v>
      </c>
    </row>
    <row r="259" spans="1:6" x14ac:dyDescent="0.25">
      <c r="A259">
        <v>62275</v>
      </c>
      <c r="B259" t="s">
        <v>263</v>
      </c>
      <c r="C259" t="s">
        <v>232</v>
      </c>
      <c r="D259" s="4">
        <v>7946271.7699999996</v>
      </c>
      <c r="E259" s="9">
        <f t="shared" si="3"/>
        <v>3.7599401234257278E-3</v>
      </c>
      <c r="F259" s="4">
        <f>'Grunddaten Umlage § 4_IST'!$E$289*'landesw Umlage § 4_IST'!E259</f>
        <v>31684.614754271566</v>
      </c>
    </row>
    <row r="260" spans="1:6" x14ac:dyDescent="0.25">
      <c r="A260">
        <v>62276</v>
      </c>
      <c r="B260" t="s">
        <v>264</v>
      </c>
      <c r="C260" t="s">
        <v>232</v>
      </c>
      <c r="D260" s="4">
        <v>1731331.18</v>
      </c>
      <c r="E260" s="9">
        <f t="shared" ref="E260:E288" si="4">D260/$D$289</f>
        <v>8.192145648977736E-4</v>
      </c>
      <c r="F260" s="4">
        <f>'Grunddaten Umlage § 4_IST'!$E$289*'landesw Umlage § 4_IST'!E260</f>
        <v>6903.4338414476861</v>
      </c>
    </row>
    <row r="261" spans="1:6" x14ac:dyDescent="0.25">
      <c r="A261">
        <v>62277</v>
      </c>
      <c r="B261" t="s">
        <v>265</v>
      </c>
      <c r="C261" t="s">
        <v>232</v>
      </c>
      <c r="D261" s="4">
        <v>3743441.09</v>
      </c>
      <c r="E261" s="9">
        <f t="shared" si="4"/>
        <v>1.771285297227072E-3</v>
      </c>
      <c r="F261" s="4">
        <f>'Grunddaten Umlage § 4_IST'!$E$289*'landesw Umlage § 4_IST'!E261</f>
        <v>14926.432448453803</v>
      </c>
    </row>
    <row r="262" spans="1:6" x14ac:dyDescent="0.25">
      <c r="A262">
        <v>62278</v>
      </c>
      <c r="B262" t="s">
        <v>266</v>
      </c>
      <c r="C262" t="s">
        <v>232</v>
      </c>
      <c r="D262" s="4">
        <v>5956279.9199999999</v>
      </c>
      <c r="E262" s="9">
        <f t="shared" si="4"/>
        <v>2.8183350010898235E-3</v>
      </c>
      <c r="F262" s="4">
        <f>'Grunddaten Umlage § 4_IST'!$E$289*'landesw Umlage § 4_IST'!E262</f>
        <v>23749.808727445961</v>
      </c>
    </row>
    <row r="263" spans="1:6" x14ac:dyDescent="0.25">
      <c r="A263">
        <v>62279</v>
      </c>
      <c r="B263" t="s">
        <v>267</v>
      </c>
      <c r="C263" t="s">
        <v>232</v>
      </c>
      <c r="D263" s="4">
        <v>1890105.97</v>
      </c>
      <c r="E263" s="9">
        <f t="shared" si="4"/>
        <v>8.9434208643099367E-4</v>
      </c>
      <c r="F263" s="4">
        <f>'Grunddaten Umlage § 4_IST'!$E$289*'landesw Umlage § 4_IST'!E263</f>
        <v>7536.5254596872128</v>
      </c>
    </row>
    <row r="264" spans="1:6" x14ac:dyDescent="0.25">
      <c r="A264">
        <v>62311</v>
      </c>
      <c r="B264" t="s">
        <v>268</v>
      </c>
      <c r="C264" t="s">
        <v>269</v>
      </c>
      <c r="D264" s="4">
        <v>1777193.07</v>
      </c>
      <c r="E264" s="9">
        <f t="shared" si="4"/>
        <v>8.4091505102991827E-4</v>
      </c>
      <c r="F264" s="4">
        <f>'Grunddaten Umlage § 4_IST'!$E$289*'landesw Umlage § 4_IST'!E264</f>
        <v>7086.3015256412737</v>
      </c>
    </row>
    <row r="265" spans="1:6" x14ac:dyDescent="0.25">
      <c r="A265">
        <v>62314</v>
      </c>
      <c r="B265" t="s">
        <v>270</v>
      </c>
      <c r="C265" t="s">
        <v>269</v>
      </c>
      <c r="D265" s="4">
        <v>1569662.3</v>
      </c>
      <c r="E265" s="9">
        <f t="shared" si="4"/>
        <v>7.427176458122464E-4</v>
      </c>
      <c r="F265" s="4">
        <f>'Grunddaten Umlage § 4_IST'!$E$289*'landesw Umlage § 4_IST'!E265</f>
        <v>6258.80245596028</v>
      </c>
    </row>
    <row r="266" spans="1:6" x14ac:dyDescent="0.25">
      <c r="A266">
        <v>62326</v>
      </c>
      <c r="B266" t="s">
        <v>271</v>
      </c>
      <c r="C266" t="s">
        <v>269</v>
      </c>
      <c r="D266" s="4">
        <v>2309828.27</v>
      </c>
      <c r="E266" s="9">
        <f t="shared" si="4"/>
        <v>1.0929422302650537E-3</v>
      </c>
      <c r="F266" s="4">
        <f>'Grunddaten Umlage § 4_IST'!$E$289*'landesw Umlage § 4_IST'!E266</f>
        <v>9210.1077085959732</v>
      </c>
    </row>
    <row r="267" spans="1:6" x14ac:dyDescent="0.25">
      <c r="A267">
        <v>62330</v>
      </c>
      <c r="B267" t="s">
        <v>272</v>
      </c>
      <c r="C267" t="s">
        <v>269</v>
      </c>
      <c r="D267" s="4">
        <v>2100301.9699999997</v>
      </c>
      <c r="E267" s="9">
        <f t="shared" si="4"/>
        <v>9.9380059943672159E-4</v>
      </c>
      <c r="F267" s="4">
        <f>'Grunddaten Umlage § 4_IST'!$E$289*'landesw Umlage § 4_IST'!E267</f>
        <v>8374.6517503122886</v>
      </c>
    </row>
    <row r="268" spans="1:6" x14ac:dyDescent="0.25">
      <c r="A268">
        <v>62332</v>
      </c>
      <c r="B268" t="s">
        <v>273</v>
      </c>
      <c r="C268" t="s">
        <v>269</v>
      </c>
      <c r="D268" s="4">
        <v>2003665.68</v>
      </c>
      <c r="E268" s="9">
        <f t="shared" si="4"/>
        <v>9.4807517314035876E-4</v>
      </c>
      <c r="F268" s="4">
        <f>'Grunddaten Umlage § 4_IST'!$E$289*'landesw Umlage § 4_IST'!E268</f>
        <v>7989.3284554947422</v>
      </c>
    </row>
    <row r="269" spans="1:6" x14ac:dyDescent="0.25">
      <c r="A269">
        <v>62335</v>
      </c>
      <c r="B269" t="s">
        <v>274</v>
      </c>
      <c r="C269" t="s">
        <v>269</v>
      </c>
      <c r="D269" s="4">
        <v>1670834.2</v>
      </c>
      <c r="E269" s="9">
        <f t="shared" si="4"/>
        <v>7.9058918823914418E-4</v>
      </c>
      <c r="F269" s="4">
        <f>'Grunddaten Umlage § 4_IST'!$E$289*'landesw Umlage § 4_IST'!E269</f>
        <v>6662.2108427159328</v>
      </c>
    </row>
    <row r="270" spans="1:6" x14ac:dyDescent="0.25">
      <c r="A270">
        <v>62343</v>
      </c>
      <c r="B270" t="s">
        <v>275</v>
      </c>
      <c r="C270" t="s">
        <v>269</v>
      </c>
      <c r="D270" s="4">
        <v>2038400.44</v>
      </c>
      <c r="E270" s="9">
        <f t="shared" si="4"/>
        <v>9.6451063137558129E-4</v>
      </c>
      <c r="F270" s="4">
        <f>'Grunddaten Umlage § 4_IST'!$E$289*'landesw Umlage § 4_IST'!E270</f>
        <v>8127.8283106516064</v>
      </c>
    </row>
    <row r="271" spans="1:6" x14ac:dyDescent="0.25">
      <c r="A271">
        <v>62368</v>
      </c>
      <c r="B271" t="s">
        <v>276</v>
      </c>
      <c r="C271" t="s">
        <v>269</v>
      </c>
      <c r="D271" s="4">
        <v>1571457.56</v>
      </c>
      <c r="E271" s="9">
        <f t="shared" si="4"/>
        <v>7.4356710959870597E-4</v>
      </c>
      <c r="F271" s="4">
        <f>'Grunddaten Umlage § 4_IST'!$E$289*'landesw Umlage § 4_IST'!E271</f>
        <v>6265.9607967684187</v>
      </c>
    </row>
    <row r="272" spans="1:6" x14ac:dyDescent="0.25">
      <c r="A272">
        <v>62372</v>
      </c>
      <c r="B272" t="s">
        <v>277</v>
      </c>
      <c r="C272" t="s">
        <v>269</v>
      </c>
      <c r="D272" s="4">
        <v>1536888.31</v>
      </c>
      <c r="E272" s="9">
        <f t="shared" si="4"/>
        <v>7.2720996578662931E-4</v>
      </c>
      <c r="F272" s="4">
        <f>'Grunddaten Umlage § 4_IST'!$E$289*'landesw Umlage § 4_IST'!E272</f>
        <v>6128.1208889100817</v>
      </c>
    </row>
    <row r="273" spans="1:8" x14ac:dyDescent="0.25">
      <c r="A273">
        <v>62375</v>
      </c>
      <c r="B273" t="s">
        <v>278</v>
      </c>
      <c r="C273" t="s">
        <v>269</v>
      </c>
      <c r="D273" s="4">
        <v>8177708.2800000003</v>
      </c>
      <c r="E273" s="9">
        <f t="shared" si="4"/>
        <v>3.8694490157920687E-3</v>
      </c>
      <c r="F273" s="4">
        <f>'Grunddaten Umlage § 4_IST'!$E$289*'landesw Umlage § 4_IST'!E273</f>
        <v>32607.434520782412</v>
      </c>
    </row>
    <row r="274" spans="1:8" x14ac:dyDescent="0.25">
      <c r="A274">
        <v>62376</v>
      </c>
      <c r="B274" t="s">
        <v>279</v>
      </c>
      <c r="C274" t="s">
        <v>269</v>
      </c>
      <c r="D274" s="4">
        <v>5992192.6500000004</v>
      </c>
      <c r="E274" s="9">
        <f t="shared" si="4"/>
        <v>2.835327839791684E-3</v>
      </c>
      <c r="F274" s="4">
        <f>'Grunddaten Umlage § 4_IST'!$E$289*'landesw Umlage § 4_IST'!E274</f>
        <v>23893.005568399738</v>
      </c>
    </row>
    <row r="275" spans="1:8" x14ac:dyDescent="0.25">
      <c r="A275">
        <v>62377</v>
      </c>
      <c r="B275" t="s">
        <v>280</v>
      </c>
      <c r="C275" t="s">
        <v>269</v>
      </c>
      <c r="D275" s="4">
        <v>2679395.4</v>
      </c>
      <c r="E275" s="9">
        <f t="shared" si="4"/>
        <v>1.2678104352051788E-3</v>
      </c>
      <c r="F275" s="4">
        <f>'Grunddaten Umlage § 4_IST'!$E$289*'landesw Umlage § 4_IST'!E275</f>
        <v>10683.703437362721</v>
      </c>
    </row>
    <row r="276" spans="1:8" x14ac:dyDescent="0.25">
      <c r="A276">
        <v>62378</v>
      </c>
      <c r="B276" t="s">
        <v>281</v>
      </c>
      <c r="C276" t="s">
        <v>269</v>
      </c>
      <c r="D276" s="4">
        <v>9882588.1300000008</v>
      </c>
      <c r="E276" s="9">
        <f t="shared" si="4"/>
        <v>4.6761475958527199E-3</v>
      </c>
      <c r="F276" s="4">
        <f>'Grunddaten Umlage § 4_IST'!$E$289*'landesw Umlage § 4_IST'!E276</f>
        <v>39405.397491733042</v>
      </c>
    </row>
    <row r="277" spans="1:8" x14ac:dyDescent="0.25">
      <c r="A277">
        <v>62379</v>
      </c>
      <c r="B277" t="s">
        <v>282</v>
      </c>
      <c r="C277" t="s">
        <v>269</v>
      </c>
      <c r="D277" s="4">
        <v>21762472.510000002</v>
      </c>
      <c r="E277" s="9">
        <f t="shared" si="4"/>
        <v>1.0297356539480454E-2</v>
      </c>
      <c r="F277" s="4">
        <f>'Grunddaten Umlage § 4_IST'!$E$289*'landesw Umlage § 4_IST'!E277</f>
        <v>86774.726253765606</v>
      </c>
    </row>
    <row r="278" spans="1:8" x14ac:dyDescent="0.25">
      <c r="A278">
        <v>62380</v>
      </c>
      <c r="B278" t="s">
        <v>283</v>
      </c>
      <c r="C278" t="s">
        <v>269</v>
      </c>
      <c r="D278" s="4">
        <v>7801486.7400000002</v>
      </c>
      <c r="E278" s="9">
        <f t="shared" si="4"/>
        <v>3.691432141402808E-3</v>
      </c>
      <c r="F278" s="4">
        <f>'Grunddaten Umlage § 4_IST'!$E$289*'landesw Umlage § 4_IST'!E278</f>
        <v>31107.305290095559</v>
      </c>
    </row>
    <row r="279" spans="1:8" x14ac:dyDescent="0.25">
      <c r="A279">
        <v>62381</v>
      </c>
      <c r="B279" t="s">
        <v>284</v>
      </c>
      <c r="C279" t="s">
        <v>269</v>
      </c>
      <c r="D279" s="4">
        <v>4387612.4800000004</v>
      </c>
      <c r="E279" s="9">
        <f t="shared" si="4"/>
        <v>2.0760880935230667E-3</v>
      </c>
      <c r="F279" s="4">
        <f>'Grunddaten Umlage § 4_IST'!$E$289*'landesw Umlage § 4_IST'!E279</f>
        <v>17494.973132517724</v>
      </c>
    </row>
    <row r="280" spans="1:8" x14ac:dyDescent="0.25">
      <c r="A280">
        <v>62382</v>
      </c>
      <c r="B280" t="s">
        <v>285</v>
      </c>
      <c r="C280" t="s">
        <v>269</v>
      </c>
      <c r="D280" s="4">
        <v>6508848.7599999998</v>
      </c>
      <c r="E280" s="9">
        <f t="shared" si="4"/>
        <v>3.0797941875619736E-3</v>
      </c>
      <c r="F280" s="4">
        <f>'Grunddaten Umlage § 4_IST'!$E$289*'landesw Umlage § 4_IST'!E280</f>
        <v>25953.097430295689</v>
      </c>
    </row>
    <row r="281" spans="1:8" x14ac:dyDescent="0.25">
      <c r="A281">
        <v>62383</v>
      </c>
      <c r="B281" t="s">
        <v>286</v>
      </c>
      <c r="C281" t="s">
        <v>269</v>
      </c>
      <c r="D281" s="4">
        <v>4841149.4400000004</v>
      </c>
      <c r="E281" s="9">
        <f t="shared" si="4"/>
        <v>2.2906883315615563E-3</v>
      </c>
      <c r="F281" s="4">
        <f>'Grunddaten Umlage § 4_IST'!$E$289*'landesw Umlage § 4_IST'!E281</f>
        <v>19303.386470289013</v>
      </c>
    </row>
    <row r="282" spans="1:8" x14ac:dyDescent="0.25">
      <c r="A282">
        <v>62384</v>
      </c>
      <c r="B282" t="s">
        <v>287</v>
      </c>
      <c r="C282" t="s">
        <v>269</v>
      </c>
      <c r="D282" s="4">
        <v>4131388.47</v>
      </c>
      <c r="E282" s="9">
        <f t="shared" si="4"/>
        <v>1.9548504913281402E-3</v>
      </c>
      <c r="F282" s="4">
        <f>'Grunddaten Umlage § 4_IST'!$E$289*'landesw Umlage § 4_IST'!E282</f>
        <v>16473.316778113345</v>
      </c>
    </row>
    <row r="283" spans="1:8" x14ac:dyDescent="0.25">
      <c r="A283">
        <v>62385</v>
      </c>
      <c r="B283" t="s">
        <v>288</v>
      </c>
      <c r="C283" t="s">
        <v>269</v>
      </c>
      <c r="D283" s="4">
        <v>3084687.35</v>
      </c>
      <c r="E283" s="9">
        <f t="shared" si="4"/>
        <v>1.4595825654083793E-3</v>
      </c>
      <c r="F283" s="4">
        <f>'Grunddaten Umlage § 4_IST'!$E$289*'landesw Umlage § 4_IST'!E283</f>
        <v>12299.746743009378</v>
      </c>
    </row>
    <row r="284" spans="1:8" x14ac:dyDescent="0.25">
      <c r="A284">
        <v>62386</v>
      </c>
      <c r="B284" t="s">
        <v>289</v>
      </c>
      <c r="C284" t="s">
        <v>269</v>
      </c>
      <c r="D284" s="4">
        <v>6288350.3899999997</v>
      </c>
      <c r="E284" s="9">
        <f t="shared" si="4"/>
        <v>2.9754608986298013E-3</v>
      </c>
      <c r="F284" s="4">
        <f>'Grunddaten Umlage § 4_IST'!$E$289*'landesw Umlage § 4_IST'!E284</f>
        <v>25073.891922403171</v>
      </c>
    </row>
    <row r="285" spans="1:8" x14ac:dyDescent="0.25">
      <c r="A285">
        <v>62387</v>
      </c>
      <c r="B285" t="s">
        <v>290</v>
      </c>
      <c r="C285" t="s">
        <v>269</v>
      </c>
      <c r="D285" s="4">
        <v>2819960.92</v>
      </c>
      <c r="E285" s="9">
        <f t="shared" si="4"/>
        <v>1.3343218702423676E-3</v>
      </c>
      <c r="F285" s="4">
        <f>'Grunddaten Umlage § 4_IST'!$E$289*'landesw Umlage § 4_IST'!E285</f>
        <v>11244.188212845535</v>
      </c>
    </row>
    <row r="286" spans="1:8" x14ac:dyDescent="0.25">
      <c r="A286">
        <v>62388</v>
      </c>
      <c r="B286" t="s">
        <v>291</v>
      </c>
      <c r="C286" t="s">
        <v>269</v>
      </c>
      <c r="D286" s="4">
        <v>3669102.55</v>
      </c>
      <c r="E286" s="9">
        <f t="shared" si="4"/>
        <v>1.7361105049026849E-3</v>
      </c>
      <c r="F286" s="4">
        <f>'Grunddaten Umlage § 4_IST'!$E$289*'landesw Umlage § 4_IST'!E286</f>
        <v>14630.01822182397</v>
      </c>
    </row>
    <row r="287" spans="1:8" x14ac:dyDescent="0.25">
      <c r="A287">
        <v>62389</v>
      </c>
      <c r="B287" t="s">
        <v>292</v>
      </c>
      <c r="C287" t="s">
        <v>269</v>
      </c>
      <c r="D287" s="4">
        <v>5384466.3300000001</v>
      </c>
      <c r="E287" s="9">
        <f t="shared" si="4"/>
        <v>2.5477697696968996E-3</v>
      </c>
      <c r="F287" s="4">
        <f>'Grunddaten Umlage § 4_IST'!$E$289*'landesw Umlage § 4_IST'!E287</f>
        <v>21469.784354405041</v>
      </c>
    </row>
    <row r="288" spans="1:8" ht="15.75" thickBot="1" x14ac:dyDescent="0.3">
      <c r="A288" s="10">
        <v>62390</v>
      </c>
      <c r="B288" s="10" t="s">
        <v>293</v>
      </c>
      <c r="C288" s="10" t="s">
        <v>269</v>
      </c>
      <c r="D288" s="11">
        <v>4918497.78</v>
      </c>
      <c r="E288" s="12">
        <f t="shared" si="4"/>
        <v>2.3272872719784124E-3</v>
      </c>
      <c r="F288" s="11">
        <f>'Grunddaten Umlage § 4_IST'!$E$289*'landesw Umlage § 4_IST'!E288</f>
        <v>19611.801841134355</v>
      </c>
      <c r="G288" s="10"/>
      <c r="H288" s="10"/>
    </row>
    <row r="289" spans="2:6" x14ac:dyDescent="0.25">
      <c r="B289" s="8" t="s">
        <v>302</v>
      </c>
      <c r="C289" s="8"/>
      <c r="D289" s="8">
        <f>SUM(D3:D288)</f>
        <v>2113403806.7500005</v>
      </c>
      <c r="E289" s="33"/>
      <c r="F289" s="8">
        <f>SUM(F3:F288)</f>
        <v>8426893.4382399991</v>
      </c>
    </row>
    <row r="291" spans="2:6" x14ac:dyDescent="0.25">
      <c r="E291" s="33"/>
      <c r="F291" s="8"/>
    </row>
  </sheetData>
  <mergeCells count="1">
    <mergeCell ref="A1:E1"/>
  </mergeCells>
  <pageMargins left="0.7" right="0.7" top="0.78740157499999996" bottom="0.78740157499999996" header="0.3" footer="0.3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A72F7-B7E5-4678-9483-AE11597DAFB7}">
  <sheetPr>
    <tabColor rgb="FFFFC000"/>
  </sheetPr>
  <dimension ref="A1:G289"/>
  <sheetViews>
    <sheetView workbookViewId="0">
      <selection activeCell="A2" sqref="A2"/>
    </sheetView>
  </sheetViews>
  <sheetFormatPr baseColWidth="10" defaultRowHeight="15" x14ac:dyDescent="0.25"/>
  <cols>
    <col min="1" max="1" width="9.85546875" customWidth="1"/>
    <col min="2" max="2" width="26.85546875" customWidth="1"/>
    <col min="3" max="3" width="21.140625" customWidth="1"/>
    <col min="4" max="4" width="18.7109375" style="4" customWidth="1"/>
    <col min="5" max="5" width="11.42578125" style="4"/>
    <col min="6" max="6" width="12.42578125" style="4" customWidth="1"/>
    <col min="7" max="7" width="11.42578125" style="4"/>
  </cols>
  <sheetData>
    <row r="1" spans="1:6" ht="24.75" customHeight="1" x14ac:dyDescent="0.25">
      <c r="A1" s="98" t="s">
        <v>305</v>
      </c>
      <c r="B1" s="98"/>
      <c r="C1" s="98"/>
      <c r="D1" s="98"/>
    </row>
    <row r="2" spans="1:6" ht="25.5" customHeight="1" x14ac:dyDescent="0.25">
      <c r="A2" s="2" t="s">
        <v>0</v>
      </c>
      <c r="B2" s="2" t="s">
        <v>1</v>
      </c>
      <c r="C2" s="2" t="s">
        <v>306</v>
      </c>
      <c r="D2" s="23" t="s">
        <v>309</v>
      </c>
      <c r="F2" s="6"/>
    </row>
    <row r="3" spans="1:6" x14ac:dyDescent="0.25">
      <c r="A3">
        <v>60101</v>
      </c>
      <c r="B3" t="s">
        <v>3</v>
      </c>
      <c r="C3" t="s">
        <v>3</v>
      </c>
      <c r="D3" s="4">
        <f>'Grunddaten Umlage § 4_IST'!K3</f>
        <v>0</v>
      </c>
    </row>
    <row r="4" spans="1:6" x14ac:dyDescent="0.25">
      <c r="A4">
        <v>60305</v>
      </c>
      <c r="B4" t="s">
        <v>4</v>
      </c>
      <c r="C4" t="s">
        <v>5</v>
      </c>
      <c r="D4" s="4">
        <f>'Grunddaten Umlage § 4_IST'!K4</f>
        <v>0</v>
      </c>
    </row>
    <row r="5" spans="1:6" x14ac:dyDescent="0.25">
      <c r="A5">
        <v>60318</v>
      </c>
      <c r="B5" t="s">
        <v>6</v>
      </c>
      <c r="C5" t="s">
        <v>5</v>
      </c>
      <c r="D5" s="4">
        <f>'Grunddaten Umlage § 4_IST'!K5</f>
        <v>0</v>
      </c>
    </row>
    <row r="6" spans="1:6" x14ac:dyDescent="0.25">
      <c r="A6">
        <v>60323</v>
      </c>
      <c r="B6" t="s">
        <v>7</v>
      </c>
      <c r="C6" t="s">
        <v>5</v>
      </c>
      <c r="D6" s="4">
        <f>'Grunddaten Umlage § 4_IST'!K6</f>
        <v>0</v>
      </c>
    </row>
    <row r="7" spans="1:6" x14ac:dyDescent="0.25">
      <c r="A7">
        <v>60324</v>
      </c>
      <c r="B7" t="s">
        <v>8</v>
      </c>
      <c r="C7" t="s">
        <v>5</v>
      </c>
      <c r="D7" s="4">
        <f>'Grunddaten Umlage § 4_IST'!K7</f>
        <v>0</v>
      </c>
    </row>
    <row r="8" spans="1:6" x14ac:dyDescent="0.25">
      <c r="A8">
        <v>60326</v>
      </c>
      <c r="B8" t="s">
        <v>9</v>
      </c>
      <c r="C8" t="s">
        <v>5</v>
      </c>
      <c r="D8" s="4">
        <f>'Grunddaten Umlage § 4_IST'!K8</f>
        <v>653.63946740906783</v>
      </c>
    </row>
    <row r="9" spans="1:6" x14ac:dyDescent="0.25">
      <c r="A9">
        <v>60329</v>
      </c>
      <c r="B9" t="s">
        <v>10</v>
      </c>
      <c r="C9" t="s">
        <v>5</v>
      </c>
      <c r="D9" s="4">
        <f>'Grunddaten Umlage § 4_IST'!K9</f>
        <v>586.3031816475301</v>
      </c>
    </row>
    <row r="10" spans="1:6" x14ac:dyDescent="0.25">
      <c r="A10">
        <v>60341</v>
      </c>
      <c r="B10" t="s">
        <v>11</v>
      </c>
      <c r="C10" t="s">
        <v>5</v>
      </c>
      <c r="D10" s="4">
        <f>'Grunddaten Umlage § 4_IST'!K10</f>
        <v>0</v>
      </c>
    </row>
    <row r="11" spans="1:6" x14ac:dyDescent="0.25">
      <c r="A11">
        <v>60344</v>
      </c>
      <c r="B11" t="s">
        <v>5</v>
      </c>
      <c r="C11" t="s">
        <v>5</v>
      </c>
      <c r="D11" s="4">
        <f>'Grunddaten Umlage § 4_IST'!K11</f>
        <v>0</v>
      </c>
    </row>
    <row r="12" spans="1:6" x14ac:dyDescent="0.25">
      <c r="A12">
        <v>60345</v>
      </c>
      <c r="B12" t="s">
        <v>12</v>
      </c>
      <c r="C12" t="s">
        <v>5</v>
      </c>
      <c r="D12" s="4">
        <f>'Grunddaten Umlage § 4_IST'!K12</f>
        <v>0</v>
      </c>
    </row>
    <row r="13" spans="1:6" x14ac:dyDescent="0.25">
      <c r="A13">
        <v>60346</v>
      </c>
      <c r="B13" t="s">
        <v>13</v>
      </c>
      <c r="C13" t="s">
        <v>5</v>
      </c>
      <c r="D13" s="4">
        <f>'Grunddaten Umlage § 4_IST'!K13</f>
        <v>0</v>
      </c>
    </row>
    <row r="14" spans="1:6" x14ac:dyDescent="0.25">
      <c r="A14">
        <v>60347</v>
      </c>
      <c r="B14" t="s">
        <v>14</v>
      </c>
      <c r="C14" t="s">
        <v>5</v>
      </c>
      <c r="D14" s="4">
        <f>'Grunddaten Umlage § 4_IST'!K14</f>
        <v>0</v>
      </c>
    </row>
    <row r="15" spans="1:6" x14ac:dyDescent="0.25">
      <c r="A15">
        <v>60348</v>
      </c>
      <c r="B15" t="s">
        <v>15</v>
      </c>
      <c r="C15" t="s">
        <v>5</v>
      </c>
      <c r="D15" s="4">
        <f>'Grunddaten Umlage § 4_IST'!K15</f>
        <v>0</v>
      </c>
    </row>
    <row r="16" spans="1:6" x14ac:dyDescent="0.25">
      <c r="A16">
        <v>60349</v>
      </c>
      <c r="B16" t="s">
        <v>16</v>
      </c>
      <c r="C16" t="s">
        <v>5</v>
      </c>
      <c r="D16" s="4">
        <f>'Grunddaten Umlage § 4_IST'!K16</f>
        <v>0</v>
      </c>
    </row>
    <row r="17" spans="1:4" x14ac:dyDescent="0.25">
      <c r="A17">
        <v>60350</v>
      </c>
      <c r="B17" t="s">
        <v>17</v>
      </c>
      <c r="C17" t="s">
        <v>5</v>
      </c>
      <c r="D17" s="4">
        <f>'Grunddaten Umlage § 4_IST'!K17</f>
        <v>0</v>
      </c>
    </row>
    <row r="18" spans="1:4" x14ac:dyDescent="0.25">
      <c r="A18">
        <v>60351</v>
      </c>
      <c r="B18" t="s">
        <v>18</v>
      </c>
      <c r="C18" t="s">
        <v>5</v>
      </c>
      <c r="D18" s="4">
        <f>'Grunddaten Umlage § 4_IST'!K18</f>
        <v>0</v>
      </c>
    </row>
    <row r="19" spans="1:4" x14ac:dyDescent="0.25">
      <c r="A19">
        <v>60608</v>
      </c>
      <c r="B19" t="s">
        <v>19</v>
      </c>
      <c r="C19" t="s">
        <v>20</v>
      </c>
      <c r="D19" s="4">
        <f>'Grunddaten Umlage § 4_IST'!K19</f>
        <v>0</v>
      </c>
    </row>
    <row r="20" spans="1:4" x14ac:dyDescent="0.25">
      <c r="A20">
        <v>60611</v>
      </c>
      <c r="B20" t="s">
        <v>21</v>
      </c>
      <c r="C20" t="s">
        <v>20</v>
      </c>
      <c r="D20" s="4">
        <f>'Grunddaten Umlage § 4_IST'!K20</f>
        <v>0</v>
      </c>
    </row>
    <row r="21" spans="1:4" x14ac:dyDescent="0.25">
      <c r="A21">
        <v>60613</v>
      </c>
      <c r="B21" t="s">
        <v>22</v>
      </c>
      <c r="C21" t="s">
        <v>20</v>
      </c>
      <c r="D21" s="4">
        <f>'Grunddaten Umlage § 4_IST'!K21</f>
        <v>0</v>
      </c>
    </row>
    <row r="22" spans="1:4" x14ac:dyDescent="0.25">
      <c r="A22">
        <v>60617</v>
      </c>
      <c r="B22" t="s">
        <v>23</v>
      </c>
      <c r="C22" t="s">
        <v>20</v>
      </c>
      <c r="D22" s="4">
        <f>'Grunddaten Umlage § 4_IST'!K22</f>
        <v>0</v>
      </c>
    </row>
    <row r="23" spans="1:4" x14ac:dyDescent="0.25">
      <c r="A23">
        <v>60618</v>
      </c>
      <c r="B23" t="s">
        <v>24</v>
      </c>
      <c r="C23" t="s">
        <v>20</v>
      </c>
      <c r="D23" s="4">
        <f>'Grunddaten Umlage § 4_IST'!K23</f>
        <v>0</v>
      </c>
    </row>
    <row r="24" spans="1:4" x14ac:dyDescent="0.25">
      <c r="A24">
        <v>60619</v>
      </c>
      <c r="B24" t="s">
        <v>25</v>
      </c>
      <c r="C24" t="s">
        <v>20</v>
      </c>
      <c r="D24" s="4">
        <f>'Grunddaten Umlage § 4_IST'!K24</f>
        <v>0</v>
      </c>
    </row>
    <row r="25" spans="1:4" x14ac:dyDescent="0.25">
      <c r="A25">
        <v>60623</v>
      </c>
      <c r="B25" t="s">
        <v>26</v>
      </c>
      <c r="C25" t="s">
        <v>20</v>
      </c>
      <c r="D25" s="4">
        <f>'Grunddaten Umlage § 4_IST'!K25</f>
        <v>0</v>
      </c>
    </row>
    <row r="26" spans="1:4" x14ac:dyDescent="0.25">
      <c r="A26">
        <v>60624</v>
      </c>
      <c r="B26" t="s">
        <v>27</v>
      </c>
      <c r="C26" t="s">
        <v>20</v>
      </c>
      <c r="D26" s="4">
        <f>'Grunddaten Umlage § 4_IST'!K26</f>
        <v>0</v>
      </c>
    </row>
    <row r="27" spans="1:4" x14ac:dyDescent="0.25">
      <c r="A27">
        <v>60626</v>
      </c>
      <c r="B27" t="s">
        <v>28</v>
      </c>
      <c r="C27" t="s">
        <v>20</v>
      </c>
      <c r="D27" s="4">
        <f>'Grunddaten Umlage § 4_IST'!K27</f>
        <v>0</v>
      </c>
    </row>
    <row r="28" spans="1:4" x14ac:dyDescent="0.25">
      <c r="A28">
        <v>60628</v>
      </c>
      <c r="B28" t="s">
        <v>29</v>
      </c>
      <c r="C28" t="s">
        <v>20</v>
      </c>
      <c r="D28" s="4">
        <f>'Grunddaten Umlage § 4_IST'!K28</f>
        <v>0</v>
      </c>
    </row>
    <row r="29" spans="1:4" x14ac:dyDescent="0.25">
      <c r="A29">
        <v>60629</v>
      </c>
      <c r="B29" t="s">
        <v>30</v>
      </c>
      <c r="C29" t="s">
        <v>20</v>
      </c>
      <c r="D29" s="4">
        <f>'Grunddaten Umlage § 4_IST'!K29</f>
        <v>0</v>
      </c>
    </row>
    <row r="30" spans="1:4" x14ac:dyDescent="0.25">
      <c r="A30">
        <v>60632</v>
      </c>
      <c r="B30" t="s">
        <v>31</v>
      </c>
      <c r="C30" t="s">
        <v>20</v>
      </c>
      <c r="D30" s="4">
        <f>'Grunddaten Umlage § 4_IST'!K30</f>
        <v>0</v>
      </c>
    </row>
    <row r="31" spans="1:4" x14ac:dyDescent="0.25">
      <c r="A31">
        <v>60639</v>
      </c>
      <c r="B31" t="s">
        <v>32</v>
      </c>
      <c r="C31" t="s">
        <v>20</v>
      </c>
      <c r="D31" s="4">
        <f>'Grunddaten Umlage § 4_IST'!K31</f>
        <v>0</v>
      </c>
    </row>
    <row r="32" spans="1:4" x14ac:dyDescent="0.25">
      <c r="A32">
        <v>60641</v>
      </c>
      <c r="B32" t="s">
        <v>33</v>
      </c>
      <c r="C32" t="s">
        <v>20</v>
      </c>
      <c r="D32" s="4">
        <f>'Grunddaten Umlage § 4_IST'!K32</f>
        <v>0</v>
      </c>
    </row>
    <row r="33" spans="1:4" x14ac:dyDescent="0.25">
      <c r="A33">
        <v>60642</v>
      </c>
      <c r="B33" t="s">
        <v>34</v>
      </c>
      <c r="C33" t="s">
        <v>20</v>
      </c>
      <c r="D33" s="4">
        <f>'Grunddaten Umlage § 4_IST'!K33</f>
        <v>946.35281291444073</v>
      </c>
    </row>
    <row r="34" spans="1:4" x14ac:dyDescent="0.25">
      <c r="A34">
        <v>60645</v>
      </c>
      <c r="B34" t="s">
        <v>35</v>
      </c>
      <c r="C34" t="s">
        <v>20</v>
      </c>
      <c r="D34" s="4">
        <f>'Grunddaten Umlage § 4_IST'!K34</f>
        <v>0</v>
      </c>
    </row>
    <row r="35" spans="1:4" x14ac:dyDescent="0.25">
      <c r="A35">
        <v>60646</v>
      </c>
      <c r="B35" t="s">
        <v>36</v>
      </c>
      <c r="C35" t="s">
        <v>20</v>
      </c>
      <c r="D35" s="4">
        <f>'Grunddaten Umlage § 4_IST'!K35</f>
        <v>0</v>
      </c>
    </row>
    <row r="36" spans="1:4" x14ac:dyDescent="0.25">
      <c r="A36">
        <v>60647</v>
      </c>
      <c r="B36" t="s">
        <v>37</v>
      </c>
      <c r="C36" t="s">
        <v>20</v>
      </c>
      <c r="D36" s="4">
        <f>'Grunddaten Umlage § 4_IST'!K36</f>
        <v>261.44437647975332</v>
      </c>
    </row>
    <row r="37" spans="1:4" x14ac:dyDescent="0.25">
      <c r="A37">
        <v>60648</v>
      </c>
      <c r="B37" t="s">
        <v>38</v>
      </c>
      <c r="C37" t="s">
        <v>20</v>
      </c>
      <c r="D37" s="4">
        <f>'Grunddaten Umlage § 4_IST'!K37</f>
        <v>0</v>
      </c>
    </row>
    <row r="38" spans="1:4" x14ac:dyDescent="0.25">
      <c r="A38">
        <v>60651</v>
      </c>
      <c r="B38" t="s">
        <v>39</v>
      </c>
      <c r="C38" t="s">
        <v>20</v>
      </c>
      <c r="D38" s="4">
        <f>'Grunddaten Umlage § 4_IST'!K38</f>
        <v>0</v>
      </c>
    </row>
    <row r="39" spans="1:4" x14ac:dyDescent="0.25">
      <c r="A39">
        <v>60653</v>
      </c>
      <c r="B39" t="s">
        <v>40</v>
      </c>
      <c r="C39" t="s">
        <v>20</v>
      </c>
      <c r="D39" s="4">
        <f>'Grunddaten Umlage § 4_IST'!K39</f>
        <v>0</v>
      </c>
    </row>
    <row r="40" spans="1:4" x14ac:dyDescent="0.25">
      <c r="A40">
        <v>60654</v>
      </c>
      <c r="B40" t="s">
        <v>41</v>
      </c>
      <c r="C40" t="s">
        <v>20</v>
      </c>
      <c r="D40" s="4">
        <f>'Grunddaten Umlage § 4_IST'!K40</f>
        <v>0</v>
      </c>
    </row>
    <row r="41" spans="1:4" x14ac:dyDescent="0.25">
      <c r="A41">
        <v>60655</v>
      </c>
      <c r="B41" t="s">
        <v>42</v>
      </c>
      <c r="C41" t="s">
        <v>20</v>
      </c>
      <c r="D41" s="4">
        <f>'Grunddaten Umlage § 4_IST'!K41</f>
        <v>1657.9088328483947</v>
      </c>
    </row>
    <row r="42" spans="1:4" x14ac:dyDescent="0.25">
      <c r="A42">
        <v>60656</v>
      </c>
      <c r="B42" t="s">
        <v>43</v>
      </c>
      <c r="C42" t="s">
        <v>20</v>
      </c>
      <c r="D42" s="4">
        <f>'Grunddaten Umlage § 4_IST'!K42</f>
        <v>0</v>
      </c>
    </row>
    <row r="43" spans="1:4" x14ac:dyDescent="0.25">
      <c r="A43">
        <v>60659</v>
      </c>
      <c r="B43" t="s">
        <v>44</v>
      </c>
      <c r="C43" t="s">
        <v>20</v>
      </c>
      <c r="D43" s="4">
        <f>'Grunddaten Umlage § 4_IST'!K43</f>
        <v>0</v>
      </c>
    </row>
    <row r="44" spans="1:4" x14ac:dyDescent="0.25">
      <c r="A44">
        <v>60660</v>
      </c>
      <c r="B44" t="s">
        <v>45</v>
      </c>
      <c r="C44" t="s">
        <v>20</v>
      </c>
      <c r="D44" s="4">
        <f>'Grunddaten Umlage § 4_IST'!K44</f>
        <v>0</v>
      </c>
    </row>
    <row r="45" spans="1:4" x14ac:dyDescent="0.25">
      <c r="A45">
        <v>60661</v>
      </c>
      <c r="B45" t="s">
        <v>46</v>
      </c>
      <c r="C45" t="s">
        <v>20</v>
      </c>
      <c r="D45" s="4">
        <f>'Grunddaten Umlage § 4_IST'!K45</f>
        <v>0</v>
      </c>
    </row>
    <row r="46" spans="1:4" x14ac:dyDescent="0.25">
      <c r="A46">
        <v>60662</v>
      </c>
      <c r="B46" t="s">
        <v>47</v>
      </c>
      <c r="C46" t="s">
        <v>20</v>
      </c>
      <c r="D46" s="4">
        <f>'Grunddaten Umlage § 4_IST'!K46</f>
        <v>0</v>
      </c>
    </row>
    <row r="47" spans="1:4" x14ac:dyDescent="0.25">
      <c r="A47">
        <v>60663</v>
      </c>
      <c r="B47" t="s">
        <v>48</v>
      </c>
      <c r="C47" t="s">
        <v>20</v>
      </c>
      <c r="D47" s="4">
        <f>'Grunddaten Umlage § 4_IST'!K47</f>
        <v>0</v>
      </c>
    </row>
    <row r="48" spans="1:4" x14ac:dyDescent="0.25">
      <c r="A48">
        <v>60664</v>
      </c>
      <c r="B48" t="s">
        <v>49</v>
      </c>
      <c r="C48" t="s">
        <v>20</v>
      </c>
      <c r="D48" s="4">
        <f>'Grunddaten Umlage § 4_IST'!K48</f>
        <v>0</v>
      </c>
    </row>
    <row r="49" spans="1:4" x14ac:dyDescent="0.25">
      <c r="A49">
        <v>60665</v>
      </c>
      <c r="B49" t="s">
        <v>50</v>
      </c>
      <c r="C49" t="s">
        <v>20</v>
      </c>
      <c r="D49" s="4">
        <f>'Grunddaten Umlage § 4_IST'!K49</f>
        <v>0</v>
      </c>
    </row>
    <row r="50" spans="1:4" x14ac:dyDescent="0.25">
      <c r="A50">
        <v>60666</v>
      </c>
      <c r="B50" t="s">
        <v>51</v>
      </c>
      <c r="C50" t="s">
        <v>20</v>
      </c>
      <c r="D50" s="4">
        <f>'Grunddaten Umlage § 4_IST'!K50</f>
        <v>0</v>
      </c>
    </row>
    <row r="51" spans="1:4" x14ac:dyDescent="0.25">
      <c r="A51">
        <v>60667</v>
      </c>
      <c r="B51" t="s">
        <v>52</v>
      </c>
      <c r="C51" t="s">
        <v>20</v>
      </c>
      <c r="D51" s="4">
        <f>'Grunddaten Umlage § 4_IST'!K51</f>
        <v>0</v>
      </c>
    </row>
    <row r="52" spans="1:4" x14ac:dyDescent="0.25">
      <c r="A52">
        <v>60668</v>
      </c>
      <c r="B52" t="s">
        <v>53</v>
      </c>
      <c r="C52" t="s">
        <v>20</v>
      </c>
      <c r="D52" s="4">
        <f>'Grunddaten Umlage § 4_IST'!K52</f>
        <v>1439.5475825481765</v>
      </c>
    </row>
    <row r="53" spans="1:4" x14ac:dyDescent="0.25">
      <c r="A53">
        <v>60669</v>
      </c>
      <c r="B53" t="s">
        <v>54</v>
      </c>
      <c r="C53" t="s">
        <v>20</v>
      </c>
      <c r="D53" s="4">
        <f>'Grunddaten Umlage § 4_IST'!K53</f>
        <v>0</v>
      </c>
    </row>
    <row r="54" spans="1:4" x14ac:dyDescent="0.25">
      <c r="A54">
        <v>60670</v>
      </c>
      <c r="B54" t="s">
        <v>55</v>
      </c>
      <c r="C54" t="s">
        <v>20</v>
      </c>
      <c r="D54" s="4">
        <f>'Grunddaten Umlage § 4_IST'!K54</f>
        <v>0</v>
      </c>
    </row>
    <row r="55" spans="1:4" x14ac:dyDescent="0.25">
      <c r="A55">
        <v>61001</v>
      </c>
      <c r="B55" t="s">
        <v>56</v>
      </c>
      <c r="C55" t="s">
        <v>57</v>
      </c>
      <c r="D55" s="4">
        <f>'Grunddaten Umlage § 4_IST'!K55</f>
        <v>0</v>
      </c>
    </row>
    <row r="56" spans="1:4" x14ac:dyDescent="0.25">
      <c r="A56">
        <v>61002</v>
      </c>
      <c r="B56" t="s">
        <v>58</v>
      </c>
      <c r="C56" t="s">
        <v>57</v>
      </c>
      <c r="D56" s="4">
        <f>'Grunddaten Umlage § 4_IST'!K56</f>
        <v>0</v>
      </c>
    </row>
    <row r="57" spans="1:4" x14ac:dyDescent="0.25">
      <c r="A57">
        <v>61007</v>
      </c>
      <c r="B57" t="s">
        <v>59</v>
      </c>
      <c r="C57" t="s">
        <v>57</v>
      </c>
      <c r="D57" s="4">
        <f>'Grunddaten Umlage § 4_IST'!K57</f>
        <v>553.28948849814594</v>
      </c>
    </row>
    <row r="58" spans="1:4" x14ac:dyDescent="0.25">
      <c r="A58">
        <v>61008</v>
      </c>
      <c r="B58" t="s">
        <v>60</v>
      </c>
      <c r="C58" t="s">
        <v>57</v>
      </c>
      <c r="D58" s="4">
        <f>'Grunddaten Umlage § 4_IST'!K58</f>
        <v>0</v>
      </c>
    </row>
    <row r="59" spans="1:4" x14ac:dyDescent="0.25">
      <c r="A59">
        <v>61012</v>
      </c>
      <c r="B59" t="s">
        <v>61</v>
      </c>
      <c r="C59" t="s">
        <v>57</v>
      </c>
      <c r="D59" s="4">
        <f>'Grunddaten Umlage § 4_IST'!K59</f>
        <v>1258.6620296571002</v>
      </c>
    </row>
    <row r="60" spans="1:4" x14ac:dyDescent="0.25">
      <c r="A60">
        <v>61013</v>
      </c>
      <c r="B60" t="s">
        <v>62</v>
      </c>
      <c r="C60" t="s">
        <v>57</v>
      </c>
      <c r="D60" s="4">
        <f>'Grunddaten Umlage § 4_IST'!K60</f>
        <v>0</v>
      </c>
    </row>
    <row r="61" spans="1:4" x14ac:dyDescent="0.25">
      <c r="A61">
        <v>61016</v>
      </c>
      <c r="B61" t="s">
        <v>63</v>
      </c>
      <c r="C61" t="s">
        <v>57</v>
      </c>
      <c r="D61" s="4">
        <f>'Grunddaten Umlage § 4_IST'!K61</f>
        <v>0</v>
      </c>
    </row>
    <row r="62" spans="1:4" x14ac:dyDescent="0.25">
      <c r="A62">
        <v>61017</v>
      </c>
      <c r="B62" t="s">
        <v>64</v>
      </c>
      <c r="C62" t="s">
        <v>57</v>
      </c>
      <c r="D62" s="4">
        <f>'Grunddaten Umlage § 4_IST'!K62</f>
        <v>0</v>
      </c>
    </row>
    <row r="63" spans="1:4" x14ac:dyDescent="0.25">
      <c r="A63">
        <v>61019</v>
      </c>
      <c r="B63" t="s">
        <v>65</v>
      </c>
      <c r="C63" t="s">
        <v>57</v>
      </c>
      <c r="D63" s="4">
        <f>'Grunddaten Umlage § 4_IST'!K63</f>
        <v>731.25473837475272</v>
      </c>
    </row>
    <row r="64" spans="1:4" x14ac:dyDescent="0.25">
      <c r="A64">
        <v>61020</v>
      </c>
      <c r="B64" t="s">
        <v>66</v>
      </c>
      <c r="C64" t="s">
        <v>57</v>
      </c>
      <c r="D64" s="4">
        <f>'Grunddaten Umlage § 4_IST'!K64</f>
        <v>657.77494043694423</v>
      </c>
    </row>
    <row r="65" spans="1:4" x14ac:dyDescent="0.25">
      <c r="A65">
        <v>61021</v>
      </c>
      <c r="B65" t="s">
        <v>67</v>
      </c>
      <c r="C65" t="s">
        <v>57</v>
      </c>
      <c r="D65" s="4">
        <f>'Grunddaten Umlage § 4_IST'!K65</f>
        <v>0</v>
      </c>
    </row>
    <row r="66" spans="1:4" x14ac:dyDescent="0.25">
      <c r="A66">
        <v>61024</v>
      </c>
      <c r="B66" t="s">
        <v>68</v>
      </c>
      <c r="C66" t="s">
        <v>57</v>
      </c>
      <c r="D66" s="4">
        <f>'Grunddaten Umlage § 4_IST'!K66</f>
        <v>0</v>
      </c>
    </row>
    <row r="67" spans="1:4" x14ac:dyDescent="0.25">
      <c r="A67">
        <v>61027</v>
      </c>
      <c r="B67" t="s">
        <v>69</v>
      </c>
      <c r="C67" t="s">
        <v>57</v>
      </c>
      <c r="D67" s="4">
        <f>'Grunddaten Umlage § 4_IST'!K67</f>
        <v>686.05904118538228</v>
      </c>
    </row>
    <row r="68" spans="1:4" x14ac:dyDescent="0.25">
      <c r="A68">
        <v>61030</v>
      </c>
      <c r="B68" t="s">
        <v>70</v>
      </c>
      <c r="C68" t="s">
        <v>57</v>
      </c>
      <c r="D68" s="4">
        <f>'Grunddaten Umlage § 4_IST'!K68</f>
        <v>0</v>
      </c>
    </row>
    <row r="69" spans="1:4" x14ac:dyDescent="0.25">
      <c r="A69">
        <v>61032</v>
      </c>
      <c r="B69" t="s">
        <v>71</v>
      </c>
      <c r="C69" t="s">
        <v>57</v>
      </c>
      <c r="D69" s="4">
        <f>'Grunddaten Umlage § 4_IST'!K69</f>
        <v>0</v>
      </c>
    </row>
    <row r="70" spans="1:4" x14ac:dyDescent="0.25">
      <c r="A70">
        <v>61033</v>
      </c>
      <c r="B70" t="s">
        <v>72</v>
      </c>
      <c r="C70" t="s">
        <v>57</v>
      </c>
      <c r="D70" s="4">
        <f>'Grunddaten Umlage § 4_IST'!K70</f>
        <v>0</v>
      </c>
    </row>
    <row r="71" spans="1:4" x14ac:dyDescent="0.25">
      <c r="A71">
        <v>61043</v>
      </c>
      <c r="B71" t="s">
        <v>73</v>
      </c>
      <c r="C71" t="s">
        <v>57</v>
      </c>
      <c r="D71" s="4">
        <f>'Grunddaten Umlage § 4_IST'!K71</f>
        <v>0</v>
      </c>
    </row>
    <row r="72" spans="1:4" x14ac:dyDescent="0.25">
      <c r="A72">
        <v>61045</v>
      </c>
      <c r="B72" t="s">
        <v>74</v>
      </c>
      <c r="C72" t="s">
        <v>57</v>
      </c>
      <c r="D72" s="4">
        <f>'Grunddaten Umlage § 4_IST'!K72</f>
        <v>0</v>
      </c>
    </row>
    <row r="73" spans="1:4" x14ac:dyDescent="0.25">
      <c r="A73">
        <v>61049</v>
      </c>
      <c r="B73" t="s">
        <v>75</v>
      </c>
      <c r="C73" t="s">
        <v>57</v>
      </c>
      <c r="D73" s="4">
        <f>'Grunddaten Umlage § 4_IST'!K73</f>
        <v>0</v>
      </c>
    </row>
    <row r="74" spans="1:4" x14ac:dyDescent="0.25">
      <c r="A74">
        <v>61050</v>
      </c>
      <c r="B74" t="s">
        <v>76</v>
      </c>
      <c r="C74" t="s">
        <v>57</v>
      </c>
      <c r="D74" s="4">
        <f>'Grunddaten Umlage § 4_IST'!K74</f>
        <v>0</v>
      </c>
    </row>
    <row r="75" spans="1:4" x14ac:dyDescent="0.25">
      <c r="A75">
        <v>61051</v>
      </c>
      <c r="B75" t="s">
        <v>77</v>
      </c>
      <c r="C75" t="s">
        <v>57</v>
      </c>
      <c r="D75" s="4">
        <f>'Grunddaten Umlage § 4_IST'!K75</f>
        <v>0</v>
      </c>
    </row>
    <row r="76" spans="1:4" x14ac:dyDescent="0.25">
      <c r="A76">
        <v>61052</v>
      </c>
      <c r="B76" t="s">
        <v>78</v>
      </c>
      <c r="C76" t="s">
        <v>57</v>
      </c>
      <c r="D76" s="4">
        <f>'Grunddaten Umlage § 4_IST'!K76</f>
        <v>0</v>
      </c>
    </row>
    <row r="77" spans="1:4" x14ac:dyDescent="0.25">
      <c r="A77">
        <v>61053</v>
      </c>
      <c r="B77" t="s">
        <v>57</v>
      </c>
      <c r="C77" t="s">
        <v>57</v>
      </c>
      <c r="D77" s="4">
        <f>'Grunddaten Umlage § 4_IST'!K77</f>
        <v>0</v>
      </c>
    </row>
    <row r="78" spans="1:4" x14ac:dyDescent="0.25">
      <c r="A78">
        <v>61054</v>
      </c>
      <c r="B78" t="s">
        <v>79</v>
      </c>
      <c r="C78" t="s">
        <v>57</v>
      </c>
      <c r="D78" s="4">
        <f>'Grunddaten Umlage § 4_IST'!K78</f>
        <v>0</v>
      </c>
    </row>
    <row r="79" spans="1:4" x14ac:dyDescent="0.25">
      <c r="A79">
        <v>61055</v>
      </c>
      <c r="B79" t="s">
        <v>80</v>
      </c>
      <c r="C79" t="s">
        <v>57</v>
      </c>
      <c r="D79" s="4">
        <f>'Grunddaten Umlage § 4_IST'!K79</f>
        <v>0</v>
      </c>
    </row>
    <row r="80" spans="1:4" x14ac:dyDescent="0.25">
      <c r="A80">
        <v>61057</v>
      </c>
      <c r="B80" t="s">
        <v>81</v>
      </c>
      <c r="C80" t="s">
        <v>57</v>
      </c>
      <c r="D80" s="4">
        <f>'Grunddaten Umlage § 4_IST'!K80</f>
        <v>0</v>
      </c>
    </row>
    <row r="81" spans="1:4" x14ac:dyDescent="0.25">
      <c r="A81">
        <v>61059</v>
      </c>
      <c r="B81" t="s">
        <v>82</v>
      </c>
      <c r="C81" t="s">
        <v>57</v>
      </c>
      <c r="D81" s="4">
        <f>'Grunddaten Umlage § 4_IST'!K81</f>
        <v>0</v>
      </c>
    </row>
    <row r="82" spans="1:4" x14ac:dyDescent="0.25">
      <c r="A82">
        <v>61060</v>
      </c>
      <c r="B82" t="s">
        <v>83</v>
      </c>
      <c r="C82" t="s">
        <v>57</v>
      </c>
      <c r="D82" s="4">
        <f>'Grunddaten Umlage § 4_IST'!K82</f>
        <v>0</v>
      </c>
    </row>
    <row r="83" spans="1:4" x14ac:dyDescent="0.25">
      <c r="A83">
        <v>61061</v>
      </c>
      <c r="B83" t="s">
        <v>84</v>
      </c>
      <c r="C83" t="s">
        <v>57</v>
      </c>
      <c r="D83" s="4">
        <f>'Grunddaten Umlage § 4_IST'!K83</f>
        <v>0</v>
      </c>
    </row>
    <row r="84" spans="1:4" x14ac:dyDescent="0.25">
      <c r="A84">
        <v>61101</v>
      </c>
      <c r="B84" t="s">
        <v>85</v>
      </c>
      <c r="C84" t="s">
        <v>86</v>
      </c>
      <c r="D84" s="4">
        <f>'Grunddaten Umlage § 4_IST'!K84</f>
        <v>0</v>
      </c>
    </row>
    <row r="85" spans="1:4" x14ac:dyDescent="0.25">
      <c r="A85">
        <v>61105</v>
      </c>
      <c r="B85" t="s">
        <v>87</v>
      </c>
      <c r="C85" t="s">
        <v>86</v>
      </c>
      <c r="D85" s="4">
        <f>'Grunddaten Umlage § 4_IST'!K85</f>
        <v>461.16580390089877</v>
      </c>
    </row>
    <row r="86" spans="1:4" x14ac:dyDescent="0.25">
      <c r="A86">
        <v>61106</v>
      </c>
      <c r="B86" t="s">
        <v>88</v>
      </c>
      <c r="C86" t="s">
        <v>86</v>
      </c>
      <c r="D86" s="4">
        <f>'Grunddaten Umlage § 4_IST'!K86</f>
        <v>0</v>
      </c>
    </row>
    <row r="87" spans="1:4" x14ac:dyDescent="0.25">
      <c r="A87">
        <v>61107</v>
      </c>
      <c r="B87" t="s">
        <v>89</v>
      </c>
      <c r="C87" t="s">
        <v>86</v>
      </c>
      <c r="D87" s="4">
        <f>'Grunddaten Umlage § 4_IST'!K87</f>
        <v>0</v>
      </c>
    </row>
    <row r="88" spans="1:4" x14ac:dyDescent="0.25">
      <c r="A88">
        <v>61108</v>
      </c>
      <c r="B88" t="s">
        <v>86</v>
      </c>
      <c r="C88" t="s">
        <v>86</v>
      </c>
      <c r="D88" s="4">
        <f>'Grunddaten Umlage § 4_IST'!K88</f>
        <v>0</v>
      </c>
    </row>
    <row r="89" spans="1:4" x14ac:dyDescent="0.25">
      <c r="A89">
        <v>61109</v>
      </c>
      <c r="B89" t="s">
        <v>90</v>
      </c>
      <c r="C89" t="s">
        <v>86</v>
      </c>
      <c r="D89" s="4">
        <f>'Grunddaten Umlage § 4_IST'!K89</f>
        <v>0</v>
      </c>
    </row>
    <row r="90" spans="1:4" x14ac:dyDescent="0.25">
      <c r="A90">
        <v>61110</v>
      </c>
      <c r="B90" t="s">
        <v>91</v>
      </c>
      <c r="C90" t="s">
        <v>86</v>
      </c>
      <c r="D90" s="4">
        <f>'Grunddaten Umlage § 4_IST'!K90</f>
        <v>0</v>
      </c>
    </row>
    <row r="91" spans="1:4" x14ac:dyDescent="0.25">
      <c r="A91">
        <v>61111</v>
      </c>
      <c r="B91" t="s">
        <v>92</v>
      </c>
      <c r="C91" t="s">
        <v>86</v>
      </c>
      <c r="D91" s="4">
        <f>'Grunddaten Umlage § 4_IST'!K91</f>
        <v>0</v>
      </c>
    </row>
    <row r="92" spans="1:4" x14ac:dyDescent="0.25">
      <c r="A92">
        <v>61112</v>
      </c>
      <c r="B92" t="s">
        <v>93</v>
      </c>
      <c r="C92" t="s">
        <v>86</v>
      </c>
      <c r="D92" s="4">
        <f>'Grunddaten Umlage § 4_IST'!K92</f>
        <v>217.72642666755192</v>
      </c>
    </row>
    <row r="93" spans="1:4" x14ac:dyDescent="0.25">
      <c r="A93">
        <v>61113</v>
      </c>
      <c r="B93" t="s">
        <v>94</v>
      </c>
      <c r="C93" t="s">
        <v>86</v>
      </c>
      <c r="D93" s="4">
        <f>'Grunddaten Umlage § 4_IST'!K93</f>
        <v>0</v>
      </c>
    </row>
    <row r="94" spans="1:4" x14ac:dyDescent="0.25">
      <c r="A94">
        <v>61114</v>
      </c>
      <c r="B94" t="s">
        <v>95</v>
      </c>
      <c r="C94" t="s">
        <v>86</v>
      </c>
      <c r="D94" s="4">
        <f>'Grunddaten Umlage § 4_IST'!K94</f>
        <v>0</v>
      </c>
    </row>
    <row r="95" spans="1:4" x14ac:dyDescent="0.25">
      <c r="A95">
        <v>61115</v>
      </c>
      <c r="B95" t="s">
        <v>96</v>
      </c>
      <c r="C95" t="s">
        <v>86</v>
      </c>
      <c r="D95" s="4">
        <f>'Grunddaten Umlage § 4_IST'!K95</f>
        <v>0</v>
      </c>
    </row>
    <row r="96" spans="1:4" x14ac:dyDescent="0.25">
      <c r="A96">
        <v>61116</v>
      </c>
      <c r="B96" t="s">
        <v>97</v>
      </c>
      <c r="C96" t="s">
        <v>86</v>
      </c>
      <c r="D96" s="4">
        <f>'Grunddaten Umlage § 4_IST'!K96</f>
        <v>0</v>
      </c>
    </row>
    <row r="97" spans="1:4" x14ac:dyDescent="0.25">
      <c r="A97">
        <v>61118</v>
      </c>
      <c r="B97" t="s">
        <v>98</v>
      </c>
      <c r="C97" t="s">
        <v>86</v>
      </c>
      <c r="D97" s="4">
        <f>'Grunddaten Umlage § 4_IST'!K97</f>
        <v>436.7735321121811</v>
      </c>
    </row>
    <row r="98" spans="1:4" x14ac:dyDescent="0.25">
      <c r="A98">
        <v>61119</v>
      </c>
      <c r="B98" t="s">
        <v>99</v>
      </c>
      <c r="C98" t="s">
        <v>86</v>
      </c>
      <c r="D98" s="4">
        <f>'Grunddaten Umlage § 4_IST'!K98</f>
        <v>246.53480160238885</v>
      </c>
    </row>
    <row r="99" spans="1:4" x14ac:dyDescent="0.25">
      <c r="A99">
        <v>61120</v>
      </c>
      <c r="B99" t="s">
        <v>100</v>
      </c>
      <c r="C99" t="s">
        <v>86</v>
      </c>
      <c r="D99" s="4">
        <f>'Grunddaten Umlage § 4_IST'!K99</f>
        <v>0</v>
      </c>
    </row>
    <row r="100" spans="1:4" x14ac:dyDescent="0.25">
      <c r="A100">
        <v>61203</v>
      </c>
      <c r="B100" t="s">
        <v>101</v>
      </c>
      <c r="C100" t="s">
        <v>102</v>
      </c>
      <c r="D100" s="4">
        <f>'Grunddaten Umlage § 4_IST'!K100</f>
        <v>0</v>
      </c>
    </row>
    <row r="101" spans="1:4" x14ac:dyDescent="0.25">
      <c r="A101">
        <v>61204</v>
      </c>
      <c r="B101" t="s">
        <v>103</v>
      </c>
      <c r="C101" t="s">
        <v>102</v>
      </c>
      <c r="D101" s="4">
        <f>'Grunddaten Umlage § 4_IST'!K101</f>
        <v>0</v>
      </c>
    </row>
    <row r="102" spans="1:4" x14ac:dyDescent="0.25">
      <c r="A102">
        <v>61205</v>
      </c>
      <c r="B102" t="s">
        <v>104</v>
      </c>
      <c r="C102" t="s">
        <v>102</v>
      </c>
      <c r="D102" s="4">
        <f>'Grunddaten Umlage § 4_IST'!K102</f>
        <v>651.50008807544316</v>
      </c>
    </row>
    <row r="103" spans="1:4" x14ac:dyDescent="0.25">
      <c r="A103">
        <v>61206</v>
      </c>
      <c r="B103" t="s">
        <v>105</v>
      </c>
      <c r="C103" t="s">
        <v>102</v>
      </c>
      <c r="D103" s="4">
        <f>'Grunddaten Umlage § 4_IST'!K103</f>
        <v>518.89220606173046</v>
      </c>
    </row>
    <row r="104" spans="1:4" x14ac:dyDescent="0.25">
      <c r="A104">
        <v>61207</v>
      </c>
      <c r="B104" t="s">
        <v>106</v>
      </c>
      <c r="C104" t="s">
        <v>102</v>
      </c>
      <c r="D104" s="4">
        <f>'Grunddaten Umlage § 4_IST'!K104</f>
        <v>0</v>
      </c>
    </row>
    <row r="105" spans="1:4" x14ac:dyDescent="0.25">
      <c r="A105">
        <v>61213</v>
      </c>
      <c r="B105" t="s">
        <v>107</v>
      </c>
      <c r="C105" t="s">
        <v>102</v>
      </c>
      <c r="D105" s="4">
        <f>'Grunddaten Umlage § 4_IST'!K105</f>
        <v>0</v>
      </c>
    </row>
    <row r="106" spans="1:4" x14ac:dyDescent="0.25">
      <c r="A106">
        <v>61215</v>
      </c>
      <c r="B106" t="s">
        <v>108</v>
      </c>
      <c r="C106" t="s">
        <v>102</v>
      </c>
      <c r="D106" s="4">
        <f>'Grunddaten Umlage § 4_IST'!K106</f>
        <v>0</v>
      </c>
    </row>
    <row r="107" spans="1:4" x14ac:dyDescent="0.25">
      <c r="A107">
        <v>61217</v>
      </c>
      <c r="B107" t="s">
        <v>109</v>
      </c>
      <c r="C107" t="s">
        <v>102</v>
      </c>
      <c r="D107" s="4">
        <f>'Grunddaten Umlage § 4_IST'!K107</f>
        <v>0</v>
      </c>
    </row>
    <row r="108" spans="1:4" x14ac:dyDescent="0.25">
      <c r="A108">
        <v>61222</v>
      </c>
      <c r="B108" t="s">
        <v>110</v>
      </c>
      <c r="C108" t="s">
        <v>102</v>
      </c>
      <c r="D108" s="4">
        <f>'Grunddaten Umlage § 4_IST'!K108</f>
        <v>716.32261832176698</v>
      </c>
    </row>
    <row r="109" spans="1:4" x14ac:dyDescent="0.25">
      <c r="A109">
        <v>61236</v>
      </c>
      <c r="B109" t="s">
        <v>111</v>
      </c>
      <c r="C109" t="s">
        <v>102</v>
      </c>
      <c r="D109" s="4">
        <f>'Grunddaten Umlage § 4_IST'!K109</f>
        <v>0</v>
      </c>
    </row>
    <row r="110" spans="1:4" x14ac:dyDescent="0.25">
      <c r="A110">
        <v>61243</v>
      </c>
      <c r="B110" t="s">
        <v>112</v>
      </c>
      <c r="C110" t="s">
        <v>102</v>
      </c>
      <c r="D110" s="4">
        <f>'Grunddaten Umlage § 4_IST'!K110</f>
        <v>0</v>
      </c>
    </row>
    <row r="111" spans="1:4" x14ac:dyDescent="0.25">
      <c r="A111">
        <v>61247</v>
      </c>
      <c r="B111" t="s">
        <v>113</v>
      </c>
      <c r="C111" t="s">
        <v>102</v>
      </c>
      <c r="D111" s="4">
        <f>'Grunddaten Umlage § 4_IST'!K111</f>
        <v>0</v>
      </c>
    </row>
    <row r="112" spans="1:4" x14ac:dyDescent="0.25">
      <c r="A112">
        <v>61251</v>
      </c>
      <c r="B112" t="s">
        <v>114</v>
      </c>
      <c r="C112" t="s">
        <v>102</v>
      </c>
      <c r="D112" s="4">
        <f>'Grunddaten Umlage § 4_IST'!K112</f>
        <v>234.98164680659872</v>
      </c>
    </row>
    <row r="113" spans="1:4" x14ac:dyDescent="0.25">
      <c r="A113">
        <v>61252</v>
      </c>
      <c r="B113" t="s">
        <v>115</v>
      </c>
      <c r="C113" t="s">
        <v>102</v>
      </c>
      <c r="D113" s="4">
        <f>'Grunddaten Umlage § 4_IST'!K113</f>
        <v>0</v>
      </c>
    </row>
    <row r="114" spans="1:4" x14ac:dyDescent="0.25">
      <c r="A114">
        <v>61253</v>
      </c>
      <c r="B114" t="s">
        <v>116</v>
      </c>
      <c r="C114" t="s">
        <v>102</v>
      </c>
      <c r="D114" s="4">
        <f>'Grunddaten Umlage § 4_IST'!K114</f>
        <v>0</v>
      </c>
    </row>
    <row r="115" spans="1:4" x14ac:dyDescent="0.25">
      <c r="A115">
        <v>61254</v>
      </c>
      <c r="B115" t="s">
        <v>117</v>
      </c>
      <c r="C115" t="s">
        <v>102</v>
      </c>
      <c r="D115" s="4">
        <f>'Grunddaten Umlage § 4_IST'!K115</f>
        <v>587.68317899132694</v>
      </c>
    </row>
    <row r="116" spans="1:4" x14ac:dyDescent="0.25">
      <c r="A116">
        <v>61255</v>
      </c>
      <c r="B116" t="s">
        <v>118</v>
      </c>
      <c r="C116" t="s">
        <v>102</v>
      </c>
      <c r="D116" s="4">
        <f>'Grunddaten Umlage § 4_IST'!K116</f>
        <v>0</v>
      </c>
    </row>
    <row r="117" spans="1:4" x14ac:dyDescent="0.25">
      <c r="A117">
        <v>61256</v>
      </c>
      <c r="B117" t="s">
        <v>119</v>
      </c>
      <c r="C117" t="s">
        <v>102</v>
      </c>
      <c r="D117" s="4">
        <f>'Grunddaten Umlage § 4_IST'!K117</f>
        <v>0</v>
      </c>
    </row>
    <row r="118" spans="1:4" x14ac:dyDescent="0.25">
      <c r="A118">
        <v>61257</v>
      </c>
      <c r="B118" t="s">
        <v>120</v>
      </c>
      <c r="C118" t="s">
        <v>102</v>
      </c>
      <c r="D118" s="4">
        <f>'Grunddaten Umlage § 4_IST'!K118</f>
        <v>0</v>
      </c>
    </row>
    <row r="119" spans="1:4" x14ac:dyDescent="0.25">
      <c r="A119">
        <v>61258</v>
      </c>
      <c r="B119" t="s">
        <v>121</v>
      </c>
      <c r="C119" t="s">
        <v>102</v>
      </c>
      <c r="D119" s="4">
        <f>'Grunddaten Umlage § 4_IST'!K119</f>
        <v>0</v>
      </c>
    </row>
    <row r="120" spans="1:4" x14ac:dyDescent="0.25">
      <c r="A120">
        <v>61259</v>
      </c>
      <c r="B120" t="s">
        <v>102</v>
      </c>
      <c r="C120" t="s">
        <v>102</v>
      </c>
      <c r="D120" s="4">
        <f>'Grunddaten Umlage § 4_IST'!K120</f>
        <v>0</v>
      </c>
    </row>
    <row r="121" spans="1:4" x14ac:dyDescent="0.25">
      <c r="A121">
        <v>61260</v>
      </c>
      <c r="B121" t="s">
        <v>122</v>
      </c>
      <c r="C121" t="s">
        <v>102</v>
      </c>
      <c r="D121" s="4">
        <f>'Grunddaten Umlage § 4_IST'!K121</f>
        <v>0</v>
      </c>
    </row>
    <row r="122" spans="1:4" x14ac:dyDescent="0.25">
      <c r="A122">
        <v>61261</v>
      </c>
      <c r="B122" t="s">
        <v>123</v>
      </c>
      <c r="C122" t="s">
        <v>102</v>
      </c>
      <c r="D122" s="4">
        <f>'Grunddaten Umlage § 4_IST'!K122</f>
        <v>0</v>
      </c>
    </row>
    <row r="123" spans="1:4" x14ac:dyDescent="0.25">
      <c r="A123">
        <v>61262</v>
      </c>
      <c r="B123" t="s">
        <v>124</v>
      </c>
      <c r="C123" t="s">
        <v>102</v>
      </c>
      <c r="D123" s="4">
        <f>'Grunddaten Umlage § 4_IST'!K123</f>
        <v>844.01894826434943</v>
      </c>
    </row>
    <row r="124" spans="1:4" x14ac:dyDescent="0.25">
      <c r="A124">
        <v>61263</v>
      </c>
      <c r="B124" t="s">
        <v>125</v>
      </c>
      <c r="C124" t="s">
        <v>102</v>
      </c>
      <c r="D124" s="4">
        <f>'Grunddaten Umlage § 4_IST'!K124</f>
        <v>0</v>
      </c>
    </row>
    <row r="125" spans="1:4" x14ac:dyDescent="0.25">
      <c r="A125">
        <v>61264</v>
      </c>
      <c r="B125" t="s">
        <v>126</v>
      </c>
      <c r="C125" t="s">
        <v>102</v>
      </c>
      <c r="D125" s="4">
        <f>'Grunddaten Umlage § 4_IST'!K125</f>
        <v>899.27541595286982</v>
      </c>
    </row>
    <row r="126" spans="1:4" x14ac:dyDescent="0.25">
      <c r="A126">
        <v>61265</v>
      </c>
      <c r="B126" t="s">
        <v>127</v>
      </c>
      <c r="C126" t="s">
        <v>102</v>
      </c>
      <c r="D126" s="4">
        <f>'Grunddaten Umlage § 4_IST'!K126</f>
        <v>0</v>
      </c>
    </row>
    <row r="127" spans="1:4" x14ac:dyDescent="0.25">
      <c r="A127">
        <v>61266</v>
      </c>
      <c r="B127" t="s">
        <v>128</v>
      </c>
      <c r="C127" t="s">
        <v>102</v>
      </c>
      <c r="D127" s="4">
        <f>'Grunddaten Umlage § 4_IST'!K127</f>
        <v>0</v>
      </c>
    </row>
    <row r="128" spans="1:4" x14ac:dyDescent="0.25">
      <c r="A128">
        <v>61267</v>
      </c>
      <c r="B128" t="s">
        <v>129</v>
      </c>
      <c r="C128" t="s">
        <v>102</v>
      </c>
      <c r="D128" s="4">
        <f>'Grunddaten Umlage § 4_IST'!K128</f>
        <v>0</v>
      </c>
    </row>
    <row r="129" spans="1:4" x14ac:dyDescent="0.25">
      <c r="A129">
        <v>61410</v>
      </c>
      <c r="B129" t="s">
        <v>130</v>
      </c>
      <c r="C129" t="s">
        <v>131</v>
      </c>
      <c r="D129" s="4">
        <f>'Grunddaten Umlage § 4_IST'!K129</f>
        <v>348.81248772864382</v>
      </c>
    </row>
    <row r="130" spans="1:4" x14ac:dyDescent="0.25">
      <c r="A130">
        <v>61413</v>
      </c>
      <c r="B130" t="s">
        <v>132</v>
      </c>
      <c r="C130" t="s">
        <v>131</v>
      </c>
      <c r="D130" s="4">
        <f>'Grunddaten Umlage § 4_IST'!K130</f>
        <v>0</v>
      </c>
    </row>
    <row r="131" spans="1:4" x14ac:dyDescent="0.25">
      <c r="A131">
        <v>61425</v>
      </c>
      <c r="B131" t="s">
        <v>133</v>
      </c>
      <c r="C131" t="s">
        <v>131</v>
      </c>
      <c r="D131" s="4">
        <f>'Grunddaten Umlage § 4_IST'!K131</f>
        <v>830.05031631139298</v>
      </c>
    </row>
    <row r="132" spans="1:4" x14ac:dyDescent="0.25">
      <c r="A132">
        <v>61428</v>
      </c>
      <c r="B132" t="s">
        <v>134</v>
      </c>
      <c r="C132" t="s">
        <v>131</v>
      </c>
      <c r="D132" s="4">
        <f>'Grunddaten Umlage § 4_IST'!K132</f>
        <v>371.05439501784082</v>
      </c>
    </row>
    <row r="133" spans="1:4" x14ac:dyDescent="0.25">
      <c r="A133">
        <v>61437</v>
      </c>
      <c r="B133" t="s">
        <v>135</v>
      </c>
      <c r="C133" t="s">
        <v>131</v>
      </c>
      <c r="D133" s="4">
        <f>'Grunddaten Umlage § 4_IST'!K133</f>
        <v>0</v>
      </c>
    </row>
    <row r="134" spans="1:4" x14ac:dyDescent="0.25">
      <c r="A134">
        <v>61438</v>
      </c>
      <c r="B134" t="s">
        <v>131</v>
      </c>
      <c r="C134" t="s">
        <v>131</v>
      </c>
      <c r="D134" s="4">
        <f>'Grunddaten Umlage § 4_IST'!K134</f>
        <v>0</v>
      </c>
    </row>
    <row r="135" spans="1:4" x14ac:dyDescent="0.25">
      <c r="A135">
        <v>61439</v>
      </c>
      <c r="B135" t="s">
        <v>136</v>
      </c>
      <c r="C135" t="s">
        <v>131</v>
      </c>
      <c r="D135" s="4">
        <f>'Grunddaten Umlage § 4_IST'!K135</f>
        <v>0</v>
      </c>
    </row>
    <row r="136" spans="1:4" x14ac:dyDescent="0.25">
      <c r="A136">
        <v>61440</v>
      </c>
      <c r="B136" t="s">
        <v>137</v>
      </c>
      <c r="C136" t="s">
        <v>131</v>
      </c>
      <c r="D136" s="4">
        <f>'Grunddaten Umlage § 4_IST'!K136</f>
        <v>0</v>
      </c>
    </row>
    <row r="137" spans="1:4" x14ac:dyDescent="0.25">
      <c r="A137">
        <v>61441</v>
      </c>
      <c r="B137" t="s">
        <v>138</v>
      </c>
      <c r="C137" t="s">
        <v>131</v>
      </c>
      <c r="D137" s="4">
        <f>'Grunddaten Umlage § 4_IST'!K137</f>
        <v>0</v>
      </c>
    </row>
    <row r="138" spans="1:4" x14ac:dyDescent="0.25">
      <c r="A138">
        <v>61442</v>
      </c>
      <c r="B138" t="s">
        <v>139</v>
      </c>
      <c r="C138" t="s">
        <v>131</v>
      </c>
      <c r="D138" s="4">
        <f>'Grunddaten Umlage § 4_IST'!K138</f>
        <v>919.86660435979172</v>
      </c>
    </row>
    <row r="139" spans="1:4" x14ac:dyDescent="0.25">
      <c r="A139">
        <v>61443</v>
      </c>
      <c r="B139" t="s">
        <v>140</v>
      </c>
      <c r="C139" t="s">
        <v>131</v>
      </c>
      <c r="D139" s="4">
        <f>'Grunddaten Umlage § 4_IST'!K139</f>
        <v>0</v>
      </c>
    </row>
    <row r="140" spans="1:4" x14ac:dyDescent="0.25">
      <c r="A140">
        <v>61444</v>
      </c>
      <c r="B140" t="s">
        <v>141</v>
      </c>
      <c r="C140" t="s">
        <v>131</v>
      </c>
      <c r="D140" s="4">
        <f>'Grunddaten Umlage § 4_IST'!K140</f>
        <v>0</v>
      </c>
    </row>
    <row r="141" spans="1:4" x14ac:dyDescent="0.25">
      <c r="A141">
        <v>61445</v>
      </c>
      <c r="B141" t="s">
        <v>142</v>
      </c>
      <c r="C141" t="s">
        <v>131</v>
      </c>
      <c r="D141" s="4">
        <f>'Grunddaten Umlage § 4_IST'!K141</f>
        <v>928.50837120466269</v>
      </c>
    </row>
    <row r="142" spans="1:4" x14ac:dyDescent="0.25">
      <c r="A142">
        <v>61446</v>
      </c>
      <c r="B142" t="s">
        <v>143</v>
      </c>
      <c r="C142" t="s">
        <v>131</v>
      </c>
      <c r="D142" s="4">
        <f>'Grunddaten Umlage § 4_IST'!K142</f>
        <v>0</v>
      </c>
    </row>
    <row r="143" spans="1:4" x14ac:dyDescent="0.25">
      <c r="A143">
        <v>61611</v>
      </c>
      <c r="B143" t="s">
        <v>144</v>
      </c>
      <c r="C143" t="s">
        <v>145</v>
      </c>
      <c r="D143" s="4">
        <f>'Grunddaten Umlage § 4_IST'!K143</f>
        <v>0</v>
      </c>
    </row>
    <row r="144" spans="1:4" x14ac:dyDescent="0.25">
      <c r="A144">
        <v>61612</v>
      </c>
      <c r="B144" t="s">
        <v>146</v>
      </c>
      <c r="C144" t="s">
        <v>145</v>
      </c>
      <c r="D144" s="4">
        <f>'Grunddaten Umlage § 4_IST'!K144</f>
        <v>0</v>
      </c>
    </row>
    <row r="145" spans="1:4" x14ac:dyDescent="0.25">
      <c r="A145">
        <v>61615</v>
      </c>
      <c r="B145" t="s">
        <v>147</v>
      </c>
      <c r="C145" t="s">
        <v>145</v>
      </c>
      <c r="D145" s="4">
        <f>'Grunddaten Umlage § 4_IST'!K145</f>
        <v>0</v>
      </c>
    </row>
    <row r="146" spans="1:4" x14ac:dyDescent="0.25">
      <c r="A146">
        <v>61618</v>
      </c>
      <c r="B146" t="s">
        <v>148</v>
      </c>
      <c r="C146" t="s">
        <v>145</v>
      </c>
      <c r="D146" s="4">
        <f>'Grunddaten Umlage § 4_IST'!K146</f>
        <v>0</v>
      </c>
    </row>
    <row r="147" spans="1:4" x14ac:dyDescent="0.25">
      <c r="A147">
        <v>61621</v>
      </c>
      <c r="B147" t="s">
        <v>149</v>
      </c>
      <c r="C147" t="s">
        <v>145</v>
      </c>
      <c r="D147" s="4">
        <f>'Grunddaten Umlage § 4_IST'!K147</f>
        <v>0</v>
      </c>
    </row>
    <row r="148" spans="1:4" x14ac:dyDescent="0.25">
      <c r="A148">
        <v>61624</v>
      </c>
      <c r="B148" t="s">
        <v>150</v>
      </c>
      <c r="C148" t="s">
        <v>145</v>
      </c>
      <c r="D148" s="4">
        <f>'Grunddaten Umlage § 4_IST'!K148</f>
        <v>0</v>
      </c>
    </row>
    <row r="149" spans="1:4" x14ac:dyDescent="0.25">
      <c r="A149">
        <v>61625</v>
      </c>
      <c r="B149" t="s">
        <v>145</v>
      </c>
      <c r="C149" t="s">
        <v>145</v>
      </c>
      <c r="D149" s="4">
        <f>'Grunddaten Umlage § 4_IST'!K149</f>
        <v>0</v>
      </c>
    </row>
    <row r="150" spans="1:4" x14ac:dyDescent="0.25">
      <c r="A150">
        <v>61626</v>
      </c>
      <c r="B150" t="s">
        <v>151</v>
      </c>
      <c r="C150" t="s">
        <v>145</v>
      </c>
      <c r="D150" s="4">
        <f>'Grunddaten Umlage § 4_IST'!K150</f>
        <v>0</v>
      </c>
    </row>
    <row r="151" spans="1:4" x14ac:dyDescent="0.25">
      <c r="A151">
        <v>61627</v>
      </c>
      <c r="B151" t="s">
        <v>152</v>
      </c>
      <c r="C151" t="s">
        <v>145</v>
      </c>
      <c r="D151" s="4">
        <f>'Grunddaten Umlage § 4_IST'!K151</f>
        <v>0</v>
      </c>
    </row>
    <row r="152" spans="1:4" x14ac:dyDescent="0.25">
      <c r="A152">
        <v>61628</v>
      </c>
      <c r="B152" t="s">
        <v>153</v>
      </c>
      <c r="C152" t="s">
        <v>145</v>
      </c>
      <c r="D152" s="4">
        <f>'Grunddaten Umlage § 4_IST'!K152</f>
        <v>580.49028774308329</v>
      </c>
    </row>
    <row r="153" spans="1:4" x14ac:dyDescent="0.25">
      <c r="A153">
        <v>61629</v>
      </c>
      <c r="B153" t="s">
        <v>154</v>
      </c>
      <c r="C153" t="s">
        <v>145</v>
      </c>
      <c r="D153" s="4">
        <f>'Grunddaten Umlage § 4_IST'!K153</f>
        <v>419.01335320396282</v>
      </c>
    </row>
    <row r="154" spans="1:4" x14ac:dyDescent="0.25">
      <c r="A154">
        <v>61630</v>
      </c>
      <c r="B154" t="s">
        <v>155</v>
      </c>
      <c r="C154" t="s">
        <v>145</v>
      </c>
      <c r="D154" s="4">
        <f>'Grunddaten Umlage § 4_IST'!K154</f>
        <v>632.33369495745126</v>
      </c>
    </row>
    <row r="155" spans="1:4" x14ac:dyDescent="0.25">
      <c r="A155">
        <v>61631</v>
      </c>
      <c r="B155" t="s">
        <v>156</v>
      </c>
      <c r="C155" t="s">
        <v>145</v>
      </c>
      <c r="D155" s="4">
        <f>'Grunddaten Umlage § 4_IST'!K155</f>
        <v>0</v>
      </c>
    </row>
    <row r="156" spans="1:4" x14ac:dyDescent="0.25">
      <c r="A156">
        <v>61632</v>
      </c>
      <c r="B156" t="s">
        <v>157</v>
      </c>
      <c r="C156" t="s">
        <v>145</v>
      </c>
      <c r="D156" s="4">
        <f>'Grunddaten Umlage § 4_IST'!K156</f>
        <v>0</v>
      </c>
    </row>
    <row r="157" spans="1:4" x14ac:dyDescent="0.25">
      <c r="A157">
        <v>61633</v>
      </c>
      <c r="B157" t="s">
        <v>158</v>
      </c>
      <c r="C157" t="s">
        <v>145</v>
      </c>
      <c r="D157" s="4">
        <f>'Grunddaten Umlage § 4_IST'!K157</f>
        <v>0</v>
      </c>
    </row>
    <row r="158" spans="1:4" x14ac:dyDescent="0.25">
      <c r="A158">
        <v>61701</v>
      </c>
      <c r="B158" t="s">
        <v>159</v>
      </c>
      <c r="C158" t="s">
        <v>160</v>
      </c>
      <c r="D158" s="4">
        <f>'Grunddaten Umlage § 4_IST'!K158</f>
        <v>0</v>
      </c>
    </row>
    <row r="159" spans="1:4" x14ac:dyDescent="0.25">
      <c r="A159">
        <v>61708</v>
      </c>
      <c r="B159" t="s">
        <v>161</v>
      </c>
      <c r="C159" t="s">
        <v>160</v>
      </c>
      <c r="D159" s="4">
        <f>'Grunddaten Umlage § 4_IST'!K159</f>
        <v>0</v>
      </c>
    </row>
    <row r="160" spans="1:4" x14ac:dyDescent="0.25">
      <c r="A160">
        <v>61710</v>
      </c>
      <c r="B160" t="s">
        <v>162</v>
      </c>
      <c r="C160" t="s">
        <v>160</v>
      </c>
      <c r="D160" s="4">
        <f>'Grunddaten Umlage § 4_IST'!K160</f>
        <v>0</v>
      </c>
    </row>
    <row r="161" spans="1:4" x14ac:dyDescent="0.25">
      <c r="A161">
        <v>61711</v>
      </c>
      <c r="B161" t="s">
        <v>163</v>
      </c>
      <c r="C161" t="s">
        <v>160</v>
      </c>
      <c r="D161" s="4">
        <f>'Grunddaten Umlage § 4_IST'!K161</f>
        <v>387.12084144047975</v>
      </c>
    </row>
    <row r="162" spans="1:4" x14ac:dyDescent="0.25">
      <c r="A162">
        <v>61716</v>
      </c>
      <c r="B162" t="s">
        <v>164</v>
      </c>
      <c r="C162" t="s">
        <v>160</v>
      </c>
      <c r="D162" s="4">
        <f>'Grunddaten Umlage § 4_IST'!K162</f>
        <v>0</v>
      </c>
    </row>
    <row r="163" spans="1:4" x14ac:dyDescent="0.25">
      <c r="A163">
        <v>61719</v>
      </c>
      <c r="B163" t="s">
        <v>165</v>
      </c>
      <c r="C163" t="s">
        <v>160</v>
      </c>
      <c r="D163" s="4">
        <f>'Grunddaten Umlage § 4_IST'!K163</f>
        <v>0</v>
      </c>
    </row>
    <row r="164" spans="1:4" x14ac:dyDescent="0.25">
      <c r="A164">
        <v>61727</v>
      </c>
      <c r="B164" t="s">
        <v>166</v>
      </c>
      <c r="C164" t="s">
        <v>160</v>
      </c>
      <c r="D164" s="4">
        <f>'Grunddaten Umlage § 4_IST'!K164</f>
        <v>0</v>
      </c>
    </row>
    <row r="165" spans="1:4" x14ac:dyDescent="0.25">
      <c r="A165">
        <v>61728</v>
      </c>
      <c r="B165" t="s">
        <v>167</v>
      </c>
      <c r="C165" t="s">
        <v>160</v>
      </c>
      <c r="D165" s="4">
        <f>'Grunddaten Umlage § 4_IST'!K165</f>
        <v>274.11019965629453</v>
      </c>
    </row>
    <row r="166" spans="1:4" x14ac:dyDescent="0.25">
      <c r="A166">
        <v>61729</v>
      </c>
      <c r="B166" t="s">
        <v>168</v>
      </c>
      <c r="C166" t="s">
        <v>160</v>
      </c>
      <c r="D166" s="4">
        <f>'Grunddaten Umlage § 4_IST'!K166</f>
        <v>0</v>
      </c>
    </row>
    <row r="167" spans="1:4" x14ac:dyDescent="0.25">
      <c r="A167">
        <v>61730</v>
      </c>
      <c r="B167" t="s">
        <v>169</v>
      </c>
      <c r="C167" t="s">
        <v>160</v>
      </c>
      <c r="D167" s="4">
        <f>'Grunddaten Umlage § 4_IST'!K167</f>
        <v>0</v>
      </c>
    </row>
    <row r="168" spans="1:4" x14ac:dyDescent="0.25">
      <c r="A168">
        <v>61731</v>
      </c>
      <c r="B168" t="s">
        <v>170</v>
      </c>
      <c r="C168" t="s">
        <v>160</v>
      </c>
      <c r="D168" s="4">
        <f>'Grunddaten Umlage § 4_IST'!K168</f>
        <v>0</v>
      </c>
    </row>
    <row r="169" spans="1:4" x14ac:dyDescent="0.25">
      <c r="A169">
        <v>61740</v>
      </c>
      <c r="B169" t="s">
        <v>171</v>
      </c>
      <c r="C169" t="s">
        <v>160</v>
      </c>
      <c r="D169" s="4">
        <f>'Grunddaten Umlage § 4_IST'!K169</f>
        <v>0</v>
      </c>
    </row>
    <row r="170" spans="1:4" x14ac:dyDescent="0.25">
      <c r="A170">
        <v>61741</v>
      </c>
      <c r="B170" t="s">
        <v>172</v>
      </c>
      <c r="C170" t="s">
        <v>160</v>
      </c>
      <c r="D170" s="4">
        <f>'Grunddaten Umlage § 4_IST'!K170</f>
        <v>0</v>
      </c>
    </row>
    <row r="171" spans="1:4" x14ac:dyDescent="0.25">
      <c r="A171">
        <v>61743</v>
      </c>
      <c r="B171" t="s">
        <v>173</v>
      </c>
      <c r="C171" t="s">
        <v>160</v>
      </c>
      <c r="D171" s="4">
        <f>'Grunddaten Umlage § 4_IST'!K171</f>
        <v>302.71508319831969</v>
      </c>
    </row>
    <row r="172" spans="1:4" x14ac:dyDescent="0.25">
      <c r="A172">
        <v>61744</v>
      </c>
      <c r="B172" t="s">
        <v>174</v>
      </c>
      <c r="C172" t="s">
        <v>160</v>
      </c>
      <c r="D172" s="4">
        <f>'Grunddaten Umlage § 4_IST'!K172</f>
        <v>253.95002117794664</v>
      </c>
    </row>
    <row r="173" spans="1:4" x14ac:dyDescent="0.25">
      <c r="A173">
        <v>61745</v>
      </c>
      <c r="B173" t="s">
        <v>175</v>
      </c>
      <c r="C173" t="s">
        <v>160</v>
      </c>
      <c r="D173" s="4">
        <f>'Grunddaten Umlage § 4_IST'!K173</f>
        <v>0</v>
      </c>
    </row>
    <row r="174" spans="1:4" x14ac:dyDescent="0.25">
      <c r="A174">
        <v>61746</v>
      </c>
      <c r="B174" t="s">
        <v>176</v>
      </c>
      <c r="C174" t="s">
        <v>160</v>
      </c>
      <c r="D174" s="4">
        <f>'Grunddaten Umlage § 4_IST'!K174</f>
        <v>0</v>
      </c>
    </row>
    <row r="175" spans="1:4" x14ac:dyDescent="0.25">
      <c r="A175">
        <v>61748</v>
      </c>
      <c r="B175" t="s">
        <v>177</v>
      </c>
      <c r="C175" t="s">
        <v>160</v>
      </c>
      <c r="D175" s="4">
        <f>'Grunddaten Umlage § 4_IST'!K175</f>
        <v>0</v>
      </c>
    </row>
    <row r="176" spans="1:4" x14ac:dyDescent="0.25">
      <c r="A176">
        <v>61750</v>
      </c>
      <c r="B176" t="s">
        <v>178</v>
      </c>
      <c r="C176" t="s">
        <v>160</v>
      </c>
      <c r="D176" s="4">
        <f>'Grunddaten Umlage § 4_IST'!K176</f>
        <v>0</v>
      </c>
    </row>
    <row r="177" spans="1:4" x14ac:dyDescent="0.25">
      <c r="A177">
        <v>61751</v>
      </c>
      <c r="B177" t="s">
        <v>179</v>
      </c>
      <c r="C177" t="s">
        <v>160</v>
      </c>
      <c r="D177" s="4">
        <f>'Grunddaten Umlage § 4_IST'!K177</f>
        <v>0</v>
      </c>
    </row>
    <row r="178" spans="1:4" x14ac:dyDescent="0.25">
      <c r="A178">
        <v>61756</v>
      </c>
      <c r="B178" t="s">
        <v>180</v>
      </c>
      <c r="C178" t="s">
        <v>160</v>
      </c>
      <c r="D178" s="4">
        <f>'Grunddaten Umlage § 4_IST'!K178</f>
        <v>0</v>
      </c>
    </row>
    <row r="179" spans="1:4" x14ac:dyDescent="0.25">
      <c r="A179">
        <v>61757</v>
      </c>
      <c r="B179" t="s">
        <v>181</v>
      </c>
      <c r="C179" t="s">
        <v>160</v>
      </c>
      <c r="D179" s="4">
        <f>'Grunddaten Umlage § 4_IST'!K179</f>
        <v>0</v>
      </c>
    </row>
    <row r="180" spans="1:4" x14ac:dyDescent="0.25">
      <c r="A180">
        <v>61758</v>
      </c>
      <c r="B180" t="s">
        <v>182</v>
      </c>
      <c r="C180" t="s">
        <v>160</v>
      </c>
      <c r="D180" s="4">
        <f>'Grunddaten Umlage § 4_IST'!K180</f>
        <v>0</v>
      </c>
    </row>
    <row r="181" spans="1:4" x14ac:dyDescent="0.25">
      <c r="A181">
        <v>61759</v>
      </c>
      <c r="B181" t="s">
        <v>183</v>
      </c>
      <c r="C181" t="s">
        <v>160</v>
      </c>
      <c r="D181" s="4">
        <f>'Grunddaten Umlage § 4_IST'!K181</f>
        <v>0</v>
      </c>
    </row>
    <row r="182" spans="1:4" x14ac:dyDescent="0.25">
      <c r="A182">
        <v>61760</v>
      </c>
      <c r="B182" t="s">
        <v>184</v>
      </c>
      <c r="C182" t="s">
        <v>160</v>
      </c>
      <c r="D182" s="4">
        <f>'Grunddaten Umlage § 4_IST'!K182</f>
        <v>0</v>
      </c>
    </row>
    <row r="183" spans="1:4" x14ac:dyDescent="0.25">
      <c r="A183">
        <v>61761</v>
      </c>
      <c r="B183" t="s">
        <v>303</v>
      </c>
      <c r="C183" t="s">
        <v>160</v>
      </c>
      <c r="D183" s="4">
        <f>'Grunddaten Umlage § 4_IST'!K183</f>
        <v>596.91532041738481</v>
      </c>
    </row>
    <row r="184" spans="1:4" x14ac:dyDescent="0.25">
      <c r="A184">
        <v>61762</v>
      </c>
      <c r="B184" t="s">
        <v>186</v>
      </c>
      <c r="C184" t="s">
        <v>160</v>
      </c>
      <c r="D184" s="4">
        <f>'Grunddaten Umlage § 4_IST'!K184</f>
        <v>879.11110723822173</v>
      </c>
    </row>
    <row r="185" spans="1:4" x14ac:dyDescent="0.25">
      <c r="A185">
        <v>61763</v>
      </c>
      <c r="B185" t="s">
        <v>187</v>
      </c>
      <c r="C185" t="s">
        <v>160</v>
      </c>
      <c r="D185" s="4">
        <f>'Grunddaten Umlage § 4_IST'!K185</f>
        <v>0</v>
      </c>
    </row>
    <row r="186" spans="1:4" x14ac:dyDescent="0.25">
      <c r="A186">
        <v>61764</v>
      </c>
      <c r="B186" t="s">
        <v>188</v>
      </c>
      <c r="C186" t="s">
        <v>160</v>
      </c>
      <c r="D186" s="4">
        <f>'Grunddaten Umlage § 4_IST'!K186</f>
        <v>0</v>
      </c>
    </row>
    <row r="187" spans="1:4" x14ac:dyDescent="0.25">
      <c r="A187">
        <v>61765</v>
      </c>
      <c r="B187" t="s">
        <v>189</v>
      </c>
      <c r="C187" t="s">
        <v>160</v>
      </c>
      <c r="D187" s="4">
        <f>'Grunddaten Umlage § 4_IST'!K187</f>
        <v>0</v>
      </c>
    </row>
    <row r="188" spans="1:4" x14ac:dyDescent="0.25">
      <c r="A188">
        <v>61766</v>
      </c>
      <c r="B188" s="4" t="s">
        <v>160</v>
      </c>
      <c r="C188" s="4" t="s">
        <v>160</v>
      </c>
      <c r="D188" s="4">
        <f>'Grunddaten Umlage § 4_IST'!K188</f>
        <v>0</v>
      </c>
    </row>
    <row r="189" spans="1:4" x14ac:dyDescent="0.25">
      <c r="A189">
        <v>62007</v>
      </c>
      <c r="B189" s="4" t="s">
        <v>190</v>
      </c>
      <c r="C189" s="4" t="s">
        <v>191</v>
      </c>
      <c r="D189" s="4">
        <f>'Grunddaten Umlage § 4_IST'!K189</f>
        <v>0</v>
      </c>
    </row>
    <row r="190" spans="1:4" x14ac:dyDescent="0.25">
      <c r="A190">
        <v>62008</v>
      </c>
      <c r="B190" s="4" t="s">
        <v>192</v>
      </c>
      <c r="C190" s="4" t="s">
        <v>191</v>
      </c>
      <c r="D190" s="4">
        <f>'Grunddaten Umlage § 4_IST'!K190</f>
        <v>0</v>
      </c>
    </row>
    <row r="191" spans="1:4" x14ac:dyDescent="0.25">
      <c r="A191">
        <v>62010</v>
      </c>
      <c r="B191" s="4" t="s">
        <v>193</v>
      </c>
      <c r="C191" s="4" t="s">
        <v>191</v>
      </c>
      <c r="D191" s="4">
        <f>'Grunddaten Umlage § 4_IST'!K191</f>
        <v>212.79399414194782</v>
      </c>
    </row>
    <row r="192" spans="1:4" x14ac:dyDescent="0.25">
      <c r="A192">
        <v>62014</v>
      </c>
      <c r="B192" s="4" t="s">
        <v>194</v>
      </c>
      <c r="C192" s="4" t="s">
        <v>191</v>
      </c>
      <c r="D192" s="4">
        <f>'Grunddaten Umlage § 4_IST'!K192</f>
        <v>0</v>
      </c>
    </row>
    <row r="193" spans="1:4" x14ac:dyDescent="0.25">
      <c r="A193">
        <v>62021</v>
      </c>
      <c r="B193" s="4" t="s">
        <v>195</v>
      </c>
      <c r="C193" s="4" t="s">
        <v>191</v>
      </c>
      <c r="D193" s="4">
        <f>'Grunddaten Umlage § 4_IST'!K193</f>
        <v>177.16786173810451</v>
      </c>
    </row>
    <row r="194" spans="1:4" x14ac:dyDescent="0.25">
      <c r="A194">
        <v>62026</v>
      </c>
      <c r="B194" s="4" t="s">
        <v>196</v>
      </c>
      <c r="C194" s="4" t="s">
        <v>191</v>
      </c>
      <c r="D194" s="4">
        <f>'Grunddaten Umlage § 4_IST'!K194</f>
        <v>368.30395004796787</v>
      </c>
    </row>
    <row r="195" spans="1:4" x14ac:dyDescent="0.25">
      <c r="A195">
        <v>62032</v>
      </c>
      <c r="B195" t="s">
        <v>197</v>
      </c>
      <c r="C195" t="s">
        <v>191</v>
      </c>
      <c r="D195" s="4">
        <f>'Grunddaten Umlage § 4_IST'!K195</f>
        <v>0</v>
      </c>
    </row>
    <row r="196" spans="1:4" x14ac:dyDescent="0.25">
      <c r="A196">
        <v>62034</v>
      </c>
      <c r="B196" t="s">
        <v>198</v>
      </c>
      <c r="C196" t="s">
        <v>191</v>
      </c>
      <c r="D196" s="4">
        <f>'Grunddaten Umlage § 4_IST'!K196</f>
        <v>0</v>
      </c>
    </row>
    <row r="197" spans="1:4" x14ac:dyDescent="0.25">
      <c r="A197">
        <v>62036</v>
      </c>
      <c r="B197" t="s">
        <v>199</v>
      </c>
      <c r="C197" t="s">
        <v>191</v>
      </c>
      <c r="D197" s="4">
        <f>'Grunddaten Umlage § 4_IST'!K197</f>
        <v>581.04195506549115</v>
      </c>
    </row>
    <row r="198" spans="1:4" x14ac:dyDescent="0.25">
      <c r="A198">
        <v>62038</v>
      </c>
      <c r="B198" t="s">
        <v>200</v>
      </c>
      <c r="C198" t="s">
        <v>191</v>
      </c>
      <c r="D198" s="4">
        <f>'Grunddaten Umlage § 4_IST'!K198</f>
        <v>0</v>
      </c>
    </row>
    <row r="199" spans="1:4" x14ac:dyDescent="0.25">
      <c r="A199">
        <v>62039</v>
      </c>
      <c r="B199" t="s">
        <v>201</v>
      </c>
      <c r="C199" t="s">
        <v>191</v>
      </c>
      <c r="D199" s="4">
        <f>'Grunddaten Umlage § 4_IST'!K199</f>
        <v>0</v>
      </c>
    </row>
    <row r="200" spans="1:4" x14ac:dyDescent="0.25">
      <c r="A200">
        <v>62040</v>
      </c>
      <c r="B200" t="s">
        <v>202</v>
      </c>
      <c r="C200" t="s">
        <v>191</v>
      </c>
      <c r="D200" s="4">
        <f>'Grunddaten Umlage § 4_IST'!K200</f>
        <v>0</v>
      </c>
    </row>
    <row r="201" spans="1:4" x14ac:dyDescent="0.25">
      <c r="A201">
        <v>62041</v>
      </c>
      <c r="B201" t="s">
        <v>203</v>
      </c>
      <c r="C201" t="s">
        <v>191</v>
      </c>
      <c r="D201" s="4">
        <f>'Grunddaten Umlage § 4_IST'!K201</f>
        <v>0</v>
      </c>
    </row>
    <row r="202" spans="1:4" x14ac:dyDescent="0.25">
      <c r="A202">
        <v>62042</v>
      </c>
      <c r="B202" t="s">
        <v>204</v>
      </c>
      <c r="C202" t="s">
        <v>191</v>
      </c>
      <c r="D202" s="4">
        <f>'Grunddaten Umlage § 4_IST'!K202</f>
        <v>0</v>
      </c>
    </row>
    <row r="203" spans="1:4" x14ac:dyDescent="0.25">
      <c r="A203">
        <v>62043</v>
      </c>
      <c r="B203" t="s">
        <v>205</v>
      </c>
      <c r="C203" t="s">
        <v>191</v>
      </c>
      <c r="D203" s="4">
        <f>'Grunddaten Umlage § 4_IST'!K203</f>
        <v>0</v>
      </c>
    </row>
    <row r="204" spans="1:4" x14ac:dyDescent="0.25">
      <c r="A204">
        <v>62044</v>
      </c>
      <c r="B204" t="s">
        <v>206</v>
      </c>
      <c r="C204" t="s">
        <v>191</v>
      </c>
      <c r="D204" s="4">
        <f>'Grunddaten Umlage § 4_IST'!K204</f>
        <v>0</v>
      </c>
    </row>
    <row r="205" spans="1:4" x14ac:dyDescent="0.25">
      <c r="A205">
        <v>62045</v>
      </c>
      <c r="B205" t="s">
        <v>207</v>
      </c>
      <c r="C205" t="s">
        <v>191</v>
      </c>
      <c r="D205" s="4">
        <f>'Grunddaten Umlage § 4_IST'!K205</f>
        <v>826.47487740801955</v>
      </c>
    </row>
    <row r="206" spans="1:4" x14ac:dyDescent="0.25">
      <c r="A206">
        <v>62046</v>
      </c>
      <c r="B206" t="s">
        <v>208</v>
      </c>
      <c r="C206" t="s">
        <v>191</v>
      </c>
      <c r="D206" s="4">
        <f>'Grunddaten Umlage § 4_IST'!K206</f>
        <v>0</v>
      </c>
    </row>
    <row r="207" spans="1:4" x14ac:dyDescent="0.25">
      <c r="A207">
        <v>62047</v>
      </c>
      <c r="B207" t="s">
        <v>209</v>
      </c>
      <c r="C207" t="s">
        <v>191</v>
      </c>
      <c r="D207" s="4">
        <f>'Grunddaten Umlage § 4_IST'!K207</f>
        <v>0</v>
      </c>
    </row>
    <row r="208" spans="1:4" x14ac:dyDescent="0.25">
      <c r="A208">
        <v>62048</v>
      </c>
      <c r="B208" t="s">
        <v>210</v>
      </c>
      <c r="C208" t="s">
        <v>191</v>
      </c>
      <c r="D208" s="4">
        <f>'Grunddaten Umlage § 4_IST'!K208</f>
        <v>0</v>
      </c>
    </row>
    <row r="209" spans="1:4" x14ac:dyDescent="0.25">
      <c r="A209">
        <v>62105</v>
      </c>
      <c r="B209" t="s">
        <v>211</v>
      </c>
      <c r="C209" t="s">
        <v>212</v>
      </c>
      <c r="D209" s="4">
        <f>'Grunddaten Umlage § 4_IST'!K209</f>
        <v>0</v>
      </c>
    </row>
    <row r="210" spans="1:4" x14ac:dyDescent="0.25">
      <c r="A210">
        <v>62115</v>
      </c>
      <c r="B210" t="s">
        <v>213</v>
      </c>
      <c r="C210" t="s">
        <v>212</v>
      </c>
      <c r="D210" s="4">
        <f>'Grunddaten Umlage § 4_IST'!K210</f>
        <v>0</v>
      </c>
    </row>
    <row r="211" spans="1:4" x14ac:dyDescent="0.25">
      <c r="A211">
        <v>62116</v>
      </c>
      <c r="B211" t="s">
        <v>214</v>
      </c>
      <c r="C211" t="s">
        <v>212</v>
      </c>
      <c r="D211" s="4">
        <f>'Grunddaten Umlage § 4_IST'!K211</f>
        <v>0</v>
      </c>
    </row>
    <row r="212" spans="1:4" x14ac:dyDescent="0.25">
      <c r="A212">
        <v>62125</v>
      </c>
      <c r="B212" t="s">
        <v>215</v>
      </c>
      <c r="C212" t="s">
        <v>212</v>
      </c>
      <c r="D212" s="4">
        <f>'Grunddaten Umlage § 4_IST'!K212</f>
        <v>0</v>
      </c>
    </row>
    <row r="213" spans="1:4" x14ac:dyDescent="0.25">
      <c r="A213">
        <v>62128</v>
      </c>
      <c r="B213" t="s">
        <v>216</v>
      </c>
      <c r="C213" t="s">
        <v>212</v>
      </c>
      <c r="D213" s="4">
        <f>'Grunddaten Umlage § 4_IST'!K213</f>
        <v>0</v>
      </c>
    </row>
    <row r="214" spans="1:4" x14ac:dyDescent="0.25">
      <c r="A214">
        <v>62131</v>
      </c>
      <c r="B214" t="s">
        <v>217</v>
      </c>
      <c r="C214" t="s">
        <v>212</v>
      </c>
      <c r="D214" s="4">
        <f>'Grunddaten Umlage § 4_IST'!K214</f>
        <v>1126.1542435712311</v>
      </c>
    </row>
    <row r="215" spans="1:4" x14ac:dyDescent="0.25">
      <c r="A215">
        <v>62132</v>
      </c>
      <c r="B215" t="s">
        <v>218</v>
      </c>
      <c r="C215" t="s">
        <v>212</v>
      </c>
      <c r="D215" s="4">
        <f>'Grunddaten Umlage § 4_IST'!K215</f>
        <v>0</v>
      </c>
    </row>
    <row r="216" spans="1:4" x14ac:dyDescent="0.25">
      <c r="A216">
        <v>62135</v>
      </c>
      <c r="B216" t="s">
        <v>219</v>
      </c>
      <c r="C216" t="s">
        <v>212</v>
      </c>
      <c r="D216" s="4">
        <f>'Grunddaten Umlage § 4_IST'!K216</f>
        <v>659.7365667610087</v>
      </c>
    </row>
    <row r="217" spans="1:4" x14ac:dyDescent="0.25">
      <c r="A217">
        <v>62138</v>
      </c>
      <c r="B217" t="s">
        <v>220</v>
      </c>
      <c r="C217" t="s">
        <v>212</v>
      </c>
      <c r="D217" s="4">
        <f>'Grunddaten Umlage § 4_IST'!K217</f>
        <v>0</v>
      </c>
    </row>
    <row r="218" spans="1:4" x14ac:dyDescent="0.25">
      <c r="A218">
        <v>62139</v>
      </c>
      <c r="B218" t="s">
        <v>221</v>
      </c>
      <c r="C218" t="s">
        <v>212</v>
      </c>
      <c r="D218" s="4">
        <f>'Grunddaten Umlage § 4_IST'!K218</f>
        <v>0</v>
      </c>
    </row>
    <row r="219" spans="1:4" x14ac:dyDescent="0.25">
      <c r="A219">
        <v>62140</v>
      </c>
      <c r="B219" t="s">
        <v>222</v>
      </c>
      <c r="C219" t="s">
        <v>212</v>
      </c>
      <c r="D219" s="4">
        <f>'Grunddaten Umlage § 4_IST'!K219</f>
        <v>0</v>
      </c>
    </row>
    <row r="220" spans="1:4" x14ac:dyDescent="0.25">
      <c r="A220">
        <v>62141</v>
      </c>
      <c r="B220" t="s">
        <v>223</v>
      </c>
      <c r="C220" t="s">
        <v>212</v>
      </c>
      <c r="D220" s="4">
        <f>'Grunddaten Umlage § 4_IST'!K220</f>
        <v>0</v>
      </c>
    </row>
    <row r="221" spans="1:4" x14ac:dyDescent="0.25">
      <c r="A221">
        <v>62142</v>
      </c>
      <c r="B221" t="s">
        <v>224</v>
      </c>
      <c r="C221" t="s">
        <v>212</v>
      </c>
      <c r="D221" s="4">
        <f>'Grunddaten Umlage § 4_IST'!K221</f>
        <v>1871.5579852723015</v>
      </c>
    </row>
    <row r="222" spans="1:4" x14ac:dyDescent="0.25">
      <c r="A222">
        <v>62143</v>
      </c>
      <c r="B222" t="s">
        <v>225</v>
      </c>
      <c r="C222" t="s">
        <v>212</v>
      </c>
      <c r="D222" s="4">
        <f>'Grunddaten Umlage § 4_IST'!K222</f>
        <v>0</v>
      </c>
    </row>
    <row r="223" spans="1:4" x14ac:dyDescent="0.25">
      <c r="A223">
        <v>62144</v>
      </c>
      <c r="B223" t="s">
        <v>226</v>
      </c>
      <c r="C223" t="s">
        <v>212</v>
      </c>
      <c r="D223" s="4">
        <f>'Grunddaten Umlage § 4_IST'!K223</f>
        <v>0</v>
      </c>
    </row>
    <row r="224" spans="1:4" x14ac:dyDescent="0.25">
      <c r="A224">
        <v>62145</v>
      </c>
      <c r="B224" t="s">
        <v>227</v>
      </c>
      <c r="C224" t="s">
        <v>212</v>
      </c>
      <c r="D224" s="4">
        <f>'Grunddaten Umlage § 4_IST'!K224</f>
        <v>0</v>
      </c>
    </row>
    <row r="225" spans="1:4" x14ac:dyDescent="0.25">
      <c r="A225">
        <v>62146</v>
      </c>
      <c r="B225" t="s">
        <v>228</v>
      </c>
      <c r="C225" t="s">
        <v>212</v>
      </c>
      <c r="D225" s="4">
        <f>'Grunddaten Umlage § 4_IST'!K225</f>
        <v>0</v>
      </c>
    </row>
    <row r="226" spans="1:4" x14ac:dyDescent="0.25">
      <c r="A226">
        <v>62147</v>
      </c>
      <c r="B226" t="s">
        <v>229</v>
      </c>
      <c r="C226" t="s">
        <v>212</v>
      </c>
      <c r="D226" s="4">
        <f>'Grunddaten Umlage § 4_IST'!K226</f>
        <v>0</v>
      </c>
    </row>
    <row r="227" spans="1:4" x14ac:dyDescent="0.25">
      <c r="A227">
        <v>62148</v>
      </c>
      <c r="B227" t="s">
        <v>230</v>
      </c>
      <c r="C227" t="s">
        <v>212</v>
      </c>
      <c r="D227" s="4">
        <f>'Grunddaten Umlage § 4_IST'!K227</f>
        <v>0</v>
      </c>
    </row>
    <row r="228" spans="1:4" x14ac:dyDescent="0.25">
      <c r="A228">
        <v>62202</v>
      </c>
      <c r="B228" t="s">
        <v>231</v>
      </c>
      <c r="C228" t="s">
        <v>232</v>
      </c>
      <c r="D228" s="4">
        <f>'Grunddaten Umlage § 4_IST'!K228</f>
        <v>0</v>
      </c>
    </row>
    <row r="229" spans="1:4" x14ac:dyDescent="0.25">
      <c r="A229">
        <v>62205</v>
      </c>
      <c r="B229" t="s">
        <v>233</v>
      </c>
      <c r="C229" t="s">
        <v>232</v>
      </c>
      <c r="D229" s="4">
        <f>'Grunddaten Umlage § 4_IST'!K229</f>
        <v>0</v>
      </c>
    </row>
    <row r="230" spans="1:4" x14ac:dyDescent="0.25">
      <c r="A230">
        <v>62206</v>
      </c>
      <c r="B230" t="s">
        <v>234</v>
      </c>
      <c r="C230" t="s">
        <v>232</v>
      </c>
      <c r="D230" s="4">
        <f>'Grunddaten Umlage § 4_IST'!K230</f>
        <v>480.12858932819432</v>
      </c>
    </row>
    <row r="231" spans="1:4" x14ac:dyDescent="0.25">
      <c r="A231">
        <v>62209</v>
      </c>
      <c r="B231" t="s">
        <v>235</v>
      </c>
      <c r="C231" t="s">
        <v>232</v>
      </c>
      <c r="D231" s="4">
        <f>'Grunddaten Umlage § 4_IST'!K231</f>
        <v>554.50558889462911</v>
      </c>
    </row>
    <row r="232" spans="1:4" x14ac:dyDescent="0.25">
      <c r="A232">
        <v>62211</v>
      </c>
      <c r="B232" t="s">
        <v>236</v>
      </c>
      <c r="C232" t="s">
        <v>232</v>
      </c>
      <c r="D232" s="4">
        <f>'Grunddaten Umlage § 4_IST'!K232</f>
        <v>0</v>
      </c>
    </row>
    <row r="233" spans="1:4" x14ac:dyDescent="0.25">
      <c r="A233">
        <v>62214</v>
      </c>
      <c r="B233" t="s">
        <v>237</v>
      </c>
      <c r="C233" t="s">
        <v>232</v>
      </c>
      <c r="D233" s="4">
        <f>'Grunddaten Umlage § 4_IST'!K233</f>
        <v>887.97261395177622</v>
      </c>
    </row>
    <row r="234" spans="1:4" x14ac:dyDescent="0.25">
      <c r="A234">
        <v>62216</v>
      </c>
      <c r="B234" t="s">
        <v>238</v>
      </c>
      <c r="C234" t="s">
        <v>232</v>
      </c>
      <c r="D234" s="4">
        <f>'Grunddaten Umlage § 4_IST'!K234</f>
        <v>0</v>
      </c>
    </row>
    <row r="235" spans="1:4" x14ac:dyDescent="0.25">
      <c r="A235">
        <v>62219</v>
      </c>
      <c r="B235" t="s">
        <v>239</v>
      </c>
      <c r="C235" t="s">
        <v>232</v>
      </c>
      <c r="D235" s="4">
        <f>'Grunddaten Umlage § 4_IST'!K235</f>
        <v>0</v>
      </c>
    </row>
    <row r="236" spans="1:4" x14ac:dyDescent="0.25">
      <c r="A236">
        <v>62220</v>
      </c>
      <c r="B236" t="s">
        <v>240</v>
      </c>
      <c r="C236" t="s">
        <v>232</v>
      </c>
      <c r="D236" s="4">
        <f>'Grunddaten Umlage § 4_IST'!K236</f>
        <v>0</v>
      </c>
    </row>
    <row r="237" spans="1:4" x14ac:dyDescent="0.25">
      <c r="A237">
        <v>62226</v>
      </c>
      <c r="B237" t="s">
        <v>241</v>
      </c>
      <c r="C237" t="s">
        <v>232</v>
      </c>
      <c r="D237" s="4">
        <f>'Grunddaten Umlage § 4_IST'!K237</f>
        <v>0</v>
      </c>
    </row>
    <row r="238" spans="1:4" x14ac:dyDescent="0.25">
      <c r="A238">
        <v>62232</v>
      </c>
      <c r="B238" t="s">
        <v>242</v>
      </c>
      <c r="C238" t="s">
        <v>232</v>
      </c>
      <c r="D238" s="4">
        <f>'Grunddaten Umlage § 4_IST'!K238</f>
        <v>0</v>
      </c>
    </row>
    <row r="239" spans="1:4" x14ac:dyDescent="0.25">
      <c r="A239">
        <v>62233</v>
      </c>
      <c r="B239" t="s">
        <v>243</v>
      </c>
      <c r="C239" t="s">
        <v>232</v>
      </c>
      <c r="D239" s="4">
        <f>'Grunddaten Umlage § 4_IST'!K239</f>
        <v>0</v>
      </c>
    </row>
    <row r="240" spans="1:4" x14ac:dyDescent="0.25">
      <c r="A240">
        <v>62235</v>
      </c>
      <c r="B240" t="s">
        <v>244</v>
      </c>
      <c r="C240" t="s">
        <v>232</v>
      </c>
      <c r="D240" s="4">
        <f>'Grunddaten Umlage § 4_IST'!K240</f>
        <v>857.00463714258785</v>
      </c>
    </row>
    <row r="241" spans="1:4" x14ac:dyDescent="0.25">
      <c r="A241">
        <v>62242</v>
      </c>
      <c r="B241" t="s">
        <v>245</v>
      </c>
      <c r="C241" t="s">
        <v>232</v>
      </c>
      <c r="D241" s="4">
        <f>'Grunddaten Umlage § 4_IST'!K241</f>
        <v>436.22655990151276</v>
      </c>
    </row>
    <row r="242" spans="1:4" x14ac:dyDescent="0.25">
      <c r="A242">
        <v>62244</v>
      </c>
      <c r="B242" t="s">
        <v>246</v>
      </c>
      <c r="C242" t="s">
        <v>232</v>
      </c>
      <c r="D242" s="4">
        <f>'Grunddaten Umlage § 4_IST'!K242</f>
        <v>0</v>
      </c>
    </row>
    <row r="243" spans="1:4" x14ac:dyDescent="0.25">
      <c r="A243">
        <v>62245</v>
      </c>
      <c r="B243" t="s">
        <v>247</v>
      </c>
      <c r="C243" t="s">
        <v>232</v>
      </c>
      <c r="D243" s="4">
        <f>'Grunddaten Umlage § 4_IST'!K243</f>
        <v>0</v>
      </c>
    </row>
    <row r="244" spans="1:4" x14ac:dyDescent="0.25">
      <c r="A244">
        <v>62247</v>
      </c>
      <c r="B244" t="s">
        <v>248</v>
      </c>
      <c r="C244" t="s">
        <v>232</v>
      </c>
      <c r="D244" s="4">
        <f>'Grunddaten Umlage § 4_IST'!K244</f>
        <v>0</v>
      </c>
    </row>
    <row r="245" spans="1:4" x14ac:dyDescent="0.25">
      <c r="A245">
        <v>62252</v>
      </c>
      <c r="B245" t="s">
        <v>249</v>
      </c>
      <c r="C245" t="s">
        <v>232</v>
      </c>
      <c r="D245" s="4">
        <f>'Grunddaten Umlage § 4_IST'!K245</f>
        <v>0</v>
      </c>
    </row>
    <row r="246" spans="1:4" x14ac:dyDescent="0.25">
      <c r="A246">
        <v>62256</v>
      </c>
      <c r="B246" t="s">
        <v>250</v>
      </c>
      <c r="C246" t="s">
        <v>232</v>
      </c>
      <c r="D246" s="4">
        <f>'Grunddaten Umlage § 4_IST'!K246</f>
        <v>0</v>
      </c>
    </row>
    <row r="247" spans="1:4" x14ac:dyDescent="0.25">
      <c r="A247">
        <v>62262</v>
      </c>
      <c r="B247" t="s">
        <v>251</v>
      </c>
      <c r="C247" t="s">
        <v>232</v>
      </c>
      <c r="D247" s="4">
        <f>'Grunddaten Umlage § 4_IST'!K247</f>
        <v>0</v>
      </c>
    </row>
    <row r="248" spans="1:4" x14ac:dyDescent="0.25">
      <c r="A248">
        <v>62264</v>
      </c>
      <c r="B248" t="s">
        <v>252</v>
      </c>
      <c r="C248" t="s">
        <v>232</v>
      </c>
      <c r="D248" s="4">
        <f>'Grunddaten Umlage § 4_IST'!K248</f>
        <v>0</v>
      </c>
    </row>
    <row r="249" spans="1:4" x14ac:dyDescent="0.25">
      <c r="A249">
        <v>62265</v>
      </c>
      <c r="B249" t="s">
        <v>253</v>
      </c>
      <c r="C249" t="s">
        <v>232</v>
      </c>
      <c r="D249" s="4">
        <f>'Grunddaten Umlage § 4_IST'!K249</f>
        <v>819.20561167758626</v>
      </c>
    </row>
    <row r="250" spans="1:4" x14ac:dyDescent="0.25">
      <c r="A250">
        <v>62266</v>
      </c>
      <c r="B250" t="s">
        <v>254</v>
      </c>
      <c r="C250" t="s">
        <v>232</v>
      </c>
      <c r="D250" s="4">
        <f>'Grunddaten Umlage § 4_IST'!K250</f>
        <v>0</v>
      </c>
    </row>
    <row r="251" spans="1:4" x14ac:dyDescent="0.25">
      <c r="A251">
        <v>62267</v>
      </c>
      <c r="B251" t="s">
        <v>255</v>
      </c>
      <c r="C251" t="s">
        <v>232</v>
      </c>
      <c r="D251" s="4">
        <f>'Grunddaten Umlage § 4_IST'!K251</f>
        <v>0</v>
      </c>
    </row>
    <row r="252" spans="1:4" x14ac:dyDescent="0.25">
      <c r="A252">
        <v>62268</v>
      </c>
      <c r="B252" t="s">
        <v>256</v>
      </c>
      <c r="C252" t="s">
        <v>232</v>
      </c>
      <c r="D252" s="4">
        <f>'Grunddaten Umlage § 4_IST'!K252</f>
        <v>0</v>
      </c>
    </row>
    <row r="253" spans="1:4" x14ac:dyDescent="0.25">
      <c r="A253">
        <v>62269</v>
      </c>
      <c r="B253" t="s">
        <v>257</v>
      </c>
      <c r="C253" t="s">
        <v>232</v>
      </c>
      <c r="D253" s="4">
        <f>'Grunddaten Umlage § 4_IST'!K253</f>
        <v>1185.4697732546742</v>
      </c>
    </row>
    <row r="254" spans="1:4" x14ac:dyDescent="0.25">
      <c r="A254">
        <v>62270</v>
      </c>
      <c r="B254" t="s">
        <v>258</v>
      </c>
      <c r="C254" t="s">
        <v>232</v>
      </c>
      <c r="D254" s="4">
        <f>'Grunddaten Umlage § 4_IST'!K254</f>
        <v>1142.7137564736458</v>
      </c>
    </row>
    <row r="255" spans="1:4" x14ac:dyDescent="0.25">
      <c r="A255">
        <v>62271</v>
      </c>
      <c r="B255" t="s">
        <v>259</v>
      </c>
      <c r="C255" t="s">
        <v>232</v>
      </c>
      <c r="D255" s="4">
        <f>'Grunddaten Umlage § 4_IST'!K255</f>
        <v>0</v>
      </c>
    </row>
    <row r="256" spans="1:4" x14ac:dyDescent="0.25">
      <c r="A256">
        <v>62272</v>
      </c>
      <c r="B256" t="s">
        <v>260</v>
      </c>
      <c r="C256" t="s">
        <v>232</v>
      </c>
      <c r="D256" s="4">
        <f>'Grunddaten Umlage § 4_IST'!K256</f>
        <v>0</v>
      </c>
    </row>
    <row r="257" spans="1:4" x14ac:dyDescent="0.25">
      <c r="A257">
        <v>62273</v>
      </c>
      <c r="B257" t="s">
        <v>261</v>
      </c>
      <c r="C257" t="s">
        <v>232</v>
      </c>
      <c r="D257" s="4">
        <f>'Grunddaten Umlage § 4_IST'!K257</f>
        <v>0</v>
      </c>
    </row>
    <row r="258" spans="1:4" x14ac:dyDescent="0.25">
      <c r="A258">
        <v>62274</v>
      </c>
      <c r="B258" t="s">
        <v>262</v>
      </c>
      <c r="C258" t="s">
        <v>232</v>
      </c>
      <c r="D258" s="4">
        <f>'Grunddaten Umlage § 4_IST'!K258</f>
        <v>0</v>
      </c>
    </row>
    <row r="259" spans="1:4" x14ac:dyDescent="0.25">
      <c r="A259">
        <v>62275</v>
      </c>
      <c r="B259" t="s">
        <v>263</v>
      </c>
      <c r="C259" t="s">
        <v>232</v>
      </c>
      <c r="D259" s="4">
        <f>'Grunddaten Umlage § 4_IST'!K259</f>
        <v>0</v>
      </c>
    </row>
    <row r="260" spans="1:4" x14ac:dyDescent="0.25">
      <c r="A260">
        <v>62276</v>
      </c>
      <c r="B260" t="s">
        <v>264</v>
      </c>
      <c r="C260" t="s">
        <v>232</v>
      </c>
      <c r="D260" s="4">
        <f>'Grunddaten Umlage § 4_IST'!K260</f>
        <v>0</v>
      </c>
    </row>
    <row r="261" spans="1:4" x14ac:dyDescent="0.25">
      <c r="A261">
        <v>62277</v>
      </c>
      <c r="B261" t="s">
        <v>265</v>
      </c>
      <c r="C261" t="s">
        <v>232</v>
      </c>
      <c r="D261" s="4">
        <f>'Grunddaten Umlage § 4_IST'!K261</f>
        <v>0</v>
      </c>
    </row>
    <row r="262" spans="1:4" x14ac:dyDescent="0.25">
      <c r="A262">
        <v>62278</v>
      </c>
      <c r="B262" t="s">
        <v>266</v>
      </c>
      <c r="C262" t="s">
        <v>232</v>
      </c>
      <c r="D262" s="4">
        <f>'Grunddaten Umlage § 4_IST'!K262</f>
        <v>0</v>
      </c>
    </row>
    <row r="263" spans="1:4" x14ac:dyDescent="0.25">
      <c r="A263">
        <v>62279</v>
      </c>
      <c r="B263" t="s">
        <v>267</v>
      </c>
      <c r="C263" t="s">
        <v>232</v>
      </c>
      <c r="D263" s="4">
        <f>'Grunddaten Umlage § 4_IST'!K263</f>
        <v>0</v>
      </c>
    </row>
    <row r="264" spans="1:4" x14ac:dyDescent="0.25">
      <c r="A264">
        <v>62311</v>
      </c>
      <c r="B264" t="s">
        <v>268</v>
      </c>
      <c r="C264" t="s">
        <v>269</v>
      </c>
      <c r="D264" s="4">
        <f>'Grunddaten Umlage § 4_IST'!K264</f>
        <v>0</v>
      </c>
    </row>
    <row r="265" spans="1:4" x14ac:dyDescent="0.25">
      <c r="A265">
        <v>62314</v>
      </c>
      <c r="B265" t="s">
        <v>270</v>
      </c>
      <c r="C265" t="s">
        <v>269</v>
      </c>
      <c r="D265" s="4">
        <f>'Grunddaten Umlage § 4_IST'!K265</f>
        <v>521.56687133002333</v>
      </c>
    </row>
    <row r="266" spans="1:4" x14ac:dyDescent="0.25">
      <c r="A266">
        <v>62326</v>
      </c>
      <c r="B266" t="s">
        <v>271</v>
      </c>
      <c r="C266" t="s">
        <v>269</v>
      </c>
      <c r="D266" s="4">
        <f>'Grunddaten Umlage § 4_IST'!K266</f>
        <v>0</v>
      </c>
    </row>
    <row r="267" spans="1:4" x14ac:dyDescent="0.25">
      <c r="A267">
        <v>62330</v>
      </c>
      <c r="B267" t="s">
        <v>272</v>
      </c>
      <c r="C267" t="s">
        <v>269</v>
      </c>
      <c r="D267" s="4">
        <f>'Grunddaten Umlage § 4_IST'!K267</f>
        <v>0</v>
      </c>
    </row>
    <row r="268" spans="1:4" x14ac:dyDescent="0.25">
      <c r="A268">
        <v>62332</v>
      </c>
      <c r="B268" t="s">
        <v>273</v>
      </c>
      <c r="C268" t="s">
        <v>269</v>
      </c>
      <c r="D268" s="4">
        <f>'Grunddaten Umlage § 4_IST'!K268</f>
        <v>0</v>
      </c>
    </row>
    <row r="269" spans="1:4" x14ac:dyDescent="0.25">
      <c r="A269">
        <v>62335</v>
      </c>
      <c r="B269" t="s">
        <v>274</v>
      </c>
      <c r="C269" t="s">
        <v>269</v>
      </c>
      <c r="D269" s="4">
        <f>'Grunddaten Umlage § 4_IST'!K269</f>
        <v>0</v>
      </c>
    </row>
    <row r="270" spans="1:4" x14ac:dyDescent="0.25">
      <c r="A270">
        <v>62343</v>
      </c>
      <c r="B270" t="s">
        <v>275</v>
      </c>
      <c r="C270" t="s">
        <v>269</v>
      </c>
      <c r="D270" s="4">
        <f>'Grunddaten Umlage § 4_IST'!K270</f>
        <v>0</v>
      </c>
    </row>
    <row r="271" spans="1:4" x14ac:dyDescent="0.25">
      <c r="A271">
        <v>62368</v>
      </c>
      <c r="B271" t="s">
        <v>276</v>
      </c>
      <c r="C271" t="s">
        <v>269</v>
      </c>
      <c r="D271" s="4">
        <f>'Grunddaten Umlage § 4_IST'!K271</f>
        <v>522.1633997307016</v>
      </c>
    </row>
    <row r="272" spans="1:4" x14ac:dyDescent="0.25">
      <c r="A272">
        <v>62372</v>
      </c>
      <c r="B272" t="s">
        <v>277</v>
      </c>
      <c r="C272" t="s">
        <v>269</v>
      </c>
      <c r="D272" s="4">
        <f>'Grunddaten Umlage § 4_IST'!K272</f>
        <v>510.67674074250681</v>
      </c>
    </row>
    <row r="273" spans="1:4" x14ac:dyDescent="0.25">
      <c r="A273">
        <v>62375</v>
      </c>
      <c r="B273" t="s">
        <v>278</v>
      </c>
      <c r="C273" t="s">
        <v>269</v>
      </c>
      <c r="D273" s="4">
        <f>'Grunddaten Umlage § 4_IST'!K273</f>
        <v>0</v>
      </c>
    </row>
    <row r="274" spans="1:4" x14ac:dyDescent="0.25">
      <c r="A274">
        <v>62376</v>
      </c>
      <c r="B274" t="s">
        <v>279</v>
      </c>
      <c r="C274" t="s">
        <v>269</v>
      </c>
      <c r="D274" s="4">
        <f>'Grunddaten Umlage § 4_IST'!K274</f>
        <v>0</v>
      </c>
    </row>
    <row r="275" spans="1:4" x14ac:dyDescent="0.25">
      <c r="A275">
        <v>62377</v>
      </c>
      <c r="B275" t="s">
        <v>280</v>
      </c>
      <c r="C275" t="s">
        <v>269</v>
      </c>
      <c r="D275" s="4">
        <f>'Grunddaten Umlage § 4_IST'!K275</f>
        <v>0</v>
      </c>
    </row>
    <row r="276" spans="1:4" x14ac:dyDescent="0.25">
      <c r="A276">
        <v>62378</v>
      </c>
      <c r="B276" t="s">
        <v>281</v>
      </c>
      <c r="C276" t="s">
        <v>269</v>
      </c>
      <c r="D276" s="4">
        <f>'Grunddaten Umlage § 4_IST'!K276</f>
        <v>0</v>
      </c>
    </row>
    <row r="277" spans="1:4" x14ac:dyDescent="0.25">
      <c r="A277">
        <v>62379</v>
      </c>
      <c r="B277" t="s">
        <v>282</v>
      </c>
      <c r="C277" t="s">
        <v>269</v>
      </c>
      <c r="D277" s="4">
        <f>'Grunddaten Umlage § 4_IST'!K277</f>
        <v>0</v>
      </c>
    </row>
    <row r="278" spans="1:4" x14ac:dyDescent="0.25">
      <c r="A278">
        <v>62380</v>
      </c>
      <c r="B278" t="s">
        <v>283</v>
      </c>
      <c r="C278" t="s">
        <v>269</v>
      </c>
      <c r="D278" s="4">
        <f>'Grunddaten Umlage § 4_IST'!K278</f>
        <v>0</v>
      </c>
    </row>
    <row r="279" spans="1:4" x14ac:dyDescent="0.25">
      <c r="A279">
        <v>62381</v>
      </c>
      <c r="B279" t="s">
        <v>284</v>
      </c>
      <c r="C279" t="s">
        <v>269</v>
      </c>
      <c r="D279" s="4">
        <f>'Grunddaten Umlage § 4_IST'!K279</f>
        <v>0</v>
      </c>
    </row>
    <row r="280" spans="1:4" x14ac:dyDescent="0.25">
      <c r="A280">
        <v>62382</v>
      </c>
      <c r="B280" t="s">
        <v>285</v>
      </c>
      <c r="C280" t="s">
        <v>269</v>
      </c>
      <c r="D280" s="4">
        <f>'Grunddaten Umlage § 4_IST'!K280</f>
        <v>0</v>
      </c>
    </row>
    <row r="281" spans="1:4" x14ac:dyDescent="0.25">
      <c r="A281">
        <v>62383</v>
      </c>
      <c r="B281" t="s">
        <v>286</v>
      </c>
      <c r="C281" t="s">
        <v>269</v>
      </c>
      <c r="D281" s="4">
        <f>'Grunddaten Umlage § 4_IST'!K281</f>
        <v>0</v>
      </c>
    </row>
    <row r="282" spans="1:4" x14ac:dyDescent="0.25">
      <c r="A282">
        <v>62384</v>
      </c>
      <c r="B282" t="s">
        <v>287</v>
      </c>
      <c r="C282" t="s">
        <v>269</v>
      </c>
      <c r="D282" s="4">
        <f>'Grunddaten Umlage § 4_IST'!K282</f>
        <v>0</v>
      </c>
    </row>
    <row r="283" spans="1:4" x14ac:dyDescent="0.25">
      <c r="A283">
        <v>62385</v>
      </c>
      <c r="B283" t="s">
        <v>288</v>
      </c>
      <c r="C283" t="s">
        <v>269</v>
      </c>
      <c r="D283" s="4">
        <f>'Grunddaten Umlage § 4_IST'!K283</f>
        <v>0</v>
      </c>
    </row>
    <row r="284" spans="1:4" x14ac:dyDescent="0.25">
      <c r="A284">
        <v>62386</v>
      </c>
      <c r="B284" t="s">
        <v>289</v>
      </c>
      <c r="C284" t="s">
        <v>269</v>
      </c>
      <c r="D284" s="4">
        <f>'Grunddaten Umlage § 4_IST'!K284</f>
        <v>0</v>
      </c>
    </row>
    <row r="285" spans="1:4" x14ac:dyDescent="0.25">
      <c r="A285">
        <v>62387</v>
      </c>
      <c r="B285" t="s">
        <v>290</v>
      </c>
      <c r="C285" t="s">
        <v>269</v>
      </c>
      <c r="D285" s="4">
        <f>'Grunddaten Umlage § 4_IST'!K285</f>
        <v>937.01568440379458</v>
      </c>
    </row>
    <row r="286" spans="1:4" x14ac:dyDescent="0.25">
      <c r="A286">
        <v>62388</v>
      </c>
      <c r="B286" t="s">
        <v>291</v>
      </c>
      <c r="C286" t="s">
        <v>269</v>
      </c>
      <c r="D286" s="4">
        <f>'Grunddaten Umlage § 4_IST'!K286</f>
        <v>0</v>
      </c>
    </row>
    <row r="287" spans="1:4" x14ac:dyDescent="0.25">
      <c r="A287">
        <v>62389</v>
      </c>
      <c r="B287" t="s">
        <v>292</v>
      </c>
      <c r="C287" t="s">
        <v>269</v>
      </c>
      <c r="D287" s="4">
        <f>'Grunddaten Umlage § 4_IST'!K287</f>
        <v>0</v>
      </c>
    </row>
    <row r="288" spans="1:4" ht="15.75" thickBot="1" x14ac:dyDescent="0.3">
      <c r="A288" s="10">
        <v>62390</v>
      </c>
      <c r="B288" s="10" t="s">
        <v>293</v>
      </c>
      <c r="C288" s="10" t="s">
        <v>269</v>
      </c>
      <c r="D288" s="11">
        <f>'Grunddaten Umlage § 4_IST'!K288</f>
        <v>0</v>
      </c>
    </row>
    <row r="289" spans="4:4" x14ac:dyDescent="0.25">
      <c r="D289" s="8">
        <f>SUM(D3:D288)</f>
        <v>37649.044503249977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5F7F2-9006-4D1F-BBCD-EF05856B2469}">
  <sheetPr>
    <tabColor rgb="FFFFC000"/>
  </sheetPr>
  <dimension ref="A1:D289"/>
  <sheetViews>
    <sheetView workbookViewId="0">
      <selection activeCell="A2" sqref="A2"/>
    </sheetView>
  </sheetViews>
  <sheetFormatPr baseColWidth="10" defaultRowHeight="15" x14ac:dyDescent="0.25"/>
  <cols>
    <col min="2" max="2" width="29.28515625" customWidth="1"/>
    <col min="3" max="3" width="20.28515625" customWidth="1"/>
    <col min="4" max="4" width="21.7109375" style="4" customWidth="1"/>
  </cols>
  <sheetData>
    <row r="1" spans="1:4" ht="28.5" customHeight="1" x14ac:dyDescent="0.25">
      <c r="A1" s="99" t="s">
        <v>339</v>
      </c>
      <c r="B1" s="99"/>
      <c r="C1" s="99"/>
      <c r="D1" s="99"/>
    </row>
    <row r="2" spans="1:4" ht="30" customHeight="1" x14ac:dyDescent="0.25">
      <c r="A2" s="83" t="s">
        <v>0</v>
      </c>
      <c r="B2" s="2" t="s">
        <v>1</v>
      </c>
      <c r="C2" s="2" t="s">
        <v>306</v>
      </c>
      <c r="D2" s="23" t="s">
        <v>336</v>
      </c>
    </row>
    <row r="3" spans="1:4" x14ac:dyDescent="0.25">
      <c r="A3">
        <v>60101</v>
      </c>
      <c r="B3" t="s">
        <v>3</v>
      </c>
      <c r="C3" t="s">
        <v>3</v>
      </c>
      <c r="D3" s="4">
        <f>'Grunddaten Umlage § 4_IST'!I3</f>
        <v>0</v>
      </c>
    </row>
    <row r="4" spans="1:4" x14ac:dyDescent="0.25">
      <c r="A4">
        <v>60305</v>
      </c>
      <c r="B4" t="s">
        <v>4</v>
      </c>
      <c r="C4" t="s">
        <v>5</v>
      </c>
      <c r="D4" s="4">
        <f>'Grunddaten Umlage § 4_IST'!I4</f>
        <v>-14777.175321079254</v>
      </c>
    </row>
    <row r="5" spans="1:4" x14ac:dyDescent="0.25">
      <c r="A5">
        <v>60318</v>
      </c>
      <c r="B5" t="s">
        <v>6</v>
      </c>
      <c r="C5" t="s">
        <v>5</v>
      </c>
      <c r="D5" s="4">
        <f>'Grunddaten Umlage § 4_IST'!I5</f>
        <v>-16432.593816743858</v>
      </c>
    </row>
    <row r="6" spans="1:4" x14ac:dyDescent="0.25">
      <c r="A6">
        <v>60323</v>
      </c>
      <c r="B6" t="s">
        <v>7</v>
      </c>
      <c r="C6" t="s">
        <v>5</v>
      </c>
      <c r="D6" s="4">
        <f>'Grunddaten Umlage § 4_IST'!I6</f>
        <v>-611.89804148106487</v>
      </c>
    </row>
    <row r="7" spans="1:4" x14ac:dyDescent="0.25">
      <c r="A7">
        <v>60324</v>
      </c>
      <c r="B7" t="s">
        <v>8</v>
      </c>
      <c r="C7" t="s">
        <v>5</v>
      </c>
      <c r="D7" s="4">
        <f>'Grunddaten Umlage § 4_IST'!I7</f>
        <v>0</v>
      </c>
    </row>
    <row r="8" spans="1:4" x14ac:dyDescent="0.25">
      <c r="A8">
        <v>60326</v>
      </c>
      <c r="B8" t="s">
        <v>9</v>
      </c>
      <c r="C8" t="s">
        <v>5</v>
      </c>
      <c r="D8" s="4">
        <f>'Grunddaten Umlage § 4_IST'!I8</f>
        <v>0</v>
      </c>
    </row>
    <row r="9" spans="1:4" x14ac:dyDescent="0.25">
      <c r="A9">
        <v>60329</v>
      </c>
      <c r="B9" t="s">
        <v>10</v>
      </c>
      <c r="C9" t="s">
        <v>5</v>
      </c>
      <c r="D9" s="4">
        <f>'Grunddaten Umlage § 4_IST'!I9</f>
        <v>0</v>
      </c>
    </row>
    <row r="10" spans="1:4" x14ac:dyDescent="0.25">
      <c r="A10">
        <v>60341</v>
      </c>
      <c r="B10" t="s">
        <v>11</v>
      </c>
      <c r="C10" t="s">
        <v>5</v>
      </c>
      <c r="D10" s="4">
        <f>'Grunddaten Umlage § 4_IST'!I10</f>
        <v>-539.39382377828406</v>
      </c>
    </row>
    <row r="11" spans="1:4" x14ac:dyDescent="0.25">
      <c r="A11">
        <v>60344</v>
      </c>
      <c r="B11" t="s">
        <v>5</v>
      </c>
      <c r="C11" t="s">
        <v>5</v>
      </c>
      <c r="D11" s="4">
        <f>'Grunddaten Umlage § 4_IST'!I11</f>
        <v>0</v>
      </c>
    </row>
    <row r="12" spans="1:4" x14ac:dyDescent="0.25">
      <c r="A12">
        <v>60345</v>
      </c>
      <c r="B12" t="s">
        <v>12</v>
      </c>
      <c r="C12" t="s">
        <v>5</v>
      </c>
      <c r="D12" s="4">
        <f>'Grunddaten Umlage § 4_IST'!I12</f>
        <v>0</v>
      </c>
    </row>
    <row r="13" spans="1:4" x14ac:dyDescent="0.25">
      <c r="A13">
        <v>60346</v>
      </c>
      <c r="B13" t="s">
        <v>13</v>
      </c>
      <c r="C13" t="s">
        <v>5</v>
      </c>
      <c r="D13" s="4">
        <f>'Grunddaten Umlage § 4_IST'!I13</f>
        <v>0</v>
      </c>
    </row>
    <row r="14" spans="1:4" x14ac:dyDescent="0.25">
      <c r="A14">
        <v>60347</v>
      </c>
      <c r="B14" t="s">
        <v>14</v>
      </c>
      <c r="C14" t="s">
        <v>5</v>
      </c>
      <c r="D14" s="4">
        <f>'Grunddaten Umlage § 4_IST'!I14</f>
        <v>0</v>
      </c>
    </row>
    <row r="15" spans="1:4" x14ac:dyDescent="0.25">
      <c r="A15">
        <v>60348</v>
      </c>
      <c r="B15" t="s">
        <v>15</v>
      </c>
      <c r="C15" t="s">
        <v>5</v>
      </c>
      <c r="D15" s="4">
        <f>'Grunddaten Umlage § 4_IST'!I15</f>
        <v>0</v>
      </c>
    </row>
    <row r="16" spans="1:4" x14ac:dyDescent="0.25">
      <c r="A16">
        <v>60349</v>
      </c>
      <c r="B16" t="s">
        <v>16</v>
      </c>
      <c r="C16" t="s">
        <v>5</v>
      </c>
      <c r="D16" s="4">
        <f>'Grunddaten Umlage § 4_IST'!I16</f>
        <v>0</v>
      </c>
    </row>
    <row r="17" spans="1:4" x14ac:dyDescent="0.25">
      <c r="A17">
        <v>60350</v>
      </c>
      <c r="B17" t="s">
        <v>17</v>
      </c>
      <c r="C17" t="s">
        <v>5</v>
      </c>
      <c r="D17" s="4">
        <f>'Grunddaten Umlage § 4_IST'!I17</f>
        <v>0</v>
      </c>
    </row>
    <row r="18" spans="1:4" x14ac:dyDescent="0.25">
      <c r="A18">
        <v>60351</v>
      </c>
      <c r="B18" t="s">
        <v>18</v>
      </c>
      <c r="C18" t="s">
        <v>5</v>
      </c>
      <c r="D18" s="4">
        <f>'Grunddaten Umlage § 4_IST'!I18</f>
        <v>-8086.4001421381563</v>
      </c>
    </row>
    <row r="19" spans="1:4" x14ac:dyDescent="0.25">
      <c r="A19">
        <v>60608</v>
      </c>
      <c r="B19" t="s">
        <v>19</v>
      </c>
      <c r="C19" t="s">
        <v>20</v>
      </c>
      <c r="D19" s="4">
        <f>'Grunddaten Umlage § 4_IST'!I19</f>
        <v>-2980.286169035433</v>
      </c>
    </row>
    <row r="20" spans="1:4" x14ac:dyDescent="0.25">
      <c r="A20">
        <v>60611</v>
      </c>
      <c r="B20" t="s">
        <v>21</v>
      </c>
      <c r="C20" t="s">
        <v>20</v>
      </c>
      <c r="D20" s="4">
        <f>'Grunddaten Umlage § 4_IST'!I20</f>
        <v>-17937.493680060823</v>
      </c>
    </row>
    <row r="21" spans="1:4" x14ac:dyDescent="0.25">
      <c r="A21">
        <v>60613</v>
      </c>
      <c r="B21" t="s">
        <v>22</v>
      </c>
      <c r="C21" t="s">
        <v>20</v>
      </c>
      <c r="D21" s="4">
        <f>'Grunddaten Umlage § 4_IST'!I21</f>
        <v>0</v>
      </c>
    </row>
    <row r="22" spans="1:4" x14ac:dyDescent="0.25">
      <c r="A22">
        <v>60617</v>
      </c>
      <c r="B22" t="s">
        <v>23</v>
      </c>
      <c r="C22" t="s">
        <v>20</v>
      </c>
      <c r="D22" s="4">
        <f>'Grunddaten Umlage § 4_IST'!I22</f>
        <v>-33735.419220363023</v>
      </c>
    </row>
    <row r="23" spans="1:4" x14ac:dyDescent="0.25">
      <c r="A23">
        <v>60618</v>
      </c>
      <c r="B23" t="s">
        <v>24</v>
      </c>
      <c r="C23" t="s">
        <v>20</v>
      </c>
      <c r="D23" s="4">
        <f>'Grunddaten Umlage § 4_IST'!I23</f>
        <v>0</v>
      </c>
    </row>
    <row r="24" spans="1:4" x14ac:dyDescent="0.25">
      <c r="A24">
        <v>60619</v>
      </c>
      <c r="B24" t="s">
        <v>25</v>
      </c>
      <c r="C24" t="s">
        <v>20</v>
      </c>
      <c r="D24" s="4">
        <f>'Grunddaten Umlage § 4_IST'!I24</f>
        <v>0</v>
      </c>
    </row>
    <row r="25" spans="1:4" x14ac:dyDescent="0.25">
      <c r="A25">
        <v>60623</v>
      </c>
      <c r="B25" t="s">
        <v>26</v>
      </c>
      <c r="C25" t="s">
        <v>20</v>
      </c>
      <c r="D25" s="4">
        <f>'Grunddaten Umlage § 4_IST'!I25</f>
        <v>-3757.1318933138355</v>
      </c>
    </row>
    <row r="26" spans="1:4" x14ac:dyDescent="0.25">
      <c r="A26">
        <v>60624</v>
      </c>
      <c r="B26" t="s">
        <v>27</v>
      </c>
      <c r="C26" t="s">
        <v>20</v>
      </c>
      <c r="D26" s="4">
        <f>'Grunddaten Umlage § 4_IST'!I26</f>
        <v>0</v>
      </c>
    </row>
    <row r="27" spans="1:4" x14ac:dyDescent="0.25">
      <c r="A27">
        <v>60626</v>
      </c>
      <c r="B27" t="s">
        <v>28</v>
      </c>
      <c r="C27" t="s">
        <v>20</v>
      </c>
      <c r="D27" s="4">
        <f>'Grunddaten Umlage § 4_IST'!I27</f>
        <v>-8925.2499374555773</v>
      </c>
    </row>
    <row r="28" spans="1:4" x14ac:dyDescent="0.25">
      <c r="A28">
        <v>60628</v>
      </c>
      <c r="B28" t="s">
        <v>29</v>
      </c>
      <c r="C28" t="s">
        <v>20</v>
      </c>
      <c r="D28" s="4">
        <f>'Grunddaten Umlage § 4_IST'!I28</f>
        <v>0</v>
      </c>
    </row>
    <row r="29" spans="1:4" x14ac:dyDescent="0.25">
      <c r="A29">
        <v>60629</v>
      </c>
      <c r="B29" t="s">
        <v>30</v>
      </c>
      <c r="C29" t="s">
        <v>20</v>
      </c>
      <c r="D29" s="4">
        <f>'Grunddaten Umlage § 4_IST'!I29</f>
        <v>-26444.97106705578</v>
      </c>
    </row>
    <row r="30" spans="1:4" x14ac:dyDescent="0.25">
      <c r="A30">
        <v>60632</v>
      </c>
      <c r="B30" t="s">
        <v>31</v>
      </c>
      <c r="C30" t="s">
        <v>20</v>
      </c>
      <c r="D30" s="4">
        <f>'Grunddaten Umlage § 4_IST'!I30</f>
        <v>0</v>
      </c>
    </row>
    <row r="31" spans="1:4" x14ac:dyDescent="0.25">
      <c r="A31">
        <v>60639</v>
      </c>
      <c r="B31" t="s">
        <v>32</v>
      </c>
      <c r="C31" t="s">
        <v>20</v>
      </c>
      <c r="D31" s="4">
        <f>'Grunddaten Umlage § 4_IST'!I31</f>
        <v>0</v>
      </c>
    </row>
    <row r="32" spans="1:4" x14ac:dyDescent="0.25">
      <c r="A32">
        <v>60641</v>
      </c>
      <c r="B32" t="s">
        <v>33</v>
      </c>
      <c r="C32" t="s">
        <v>20</v>
      </c>
      <c r="D32" s="4">
        <f>'Grunddaten Umlage § 4_IST'!I32</f>
        <v>-3494.169539700531</v>
      </c>
    </row>
    <row r="33" spans="1:4" x14ac:dyDescent="0.25">
      <c r="A33">
        <v>60642</v>
      </c>
      <c r="B33" t="s">
        <v>34</v>
      </c>
      <c r="C33" t="s">
        <v>20</v>
      </c>
      <c r="D33" s="4">
        <f>'Grunddaten Umlage § 4_IST'!I33</f>
        <v>0</v>
      </c>
    </row>
    <row r="34" spans="1:4" x14ac:dyDescent="0.25">
      <c r="A34">
        <v>60645</v>
      </c>
      <c r="B34" t="s">
        <v>35</v>
      </c>
      <c r="C34" t="s">
        <v>20</v>
      </c>
      <c r="D34" s="4">
        <f>'Grunddaten Umlage § 4_IST'!I34</f>
        <v>-3120.2647785666904</v>
      </c>
    </row>
    <row r="35" spans="1:4" x14ac:dyDescent="0.25">
      <c r="A35">
        <v>60646</v>
      </c>
      <c r="B35" t="s">
        <v>36</v>
      </c>
      <c r="C35" t="s">
        <v>20</v>
      </c>
      <c r="D35" s="4">
        <f>'Grunddaten Umlage § 4_IST'!I35</f>
        <v>0</v>
      </c>
    </row>
    <row r="36" spans="1:4" x14ac:dyDescent="0.25">
      <c r="A36">
        <v>60647</v>
      </c>
      <c r="B36" t="s">
        <v>37</v>
      </c>
      <c r="C36" t="s">
        <v>20</v>
      </c>
      <c r="D36" s="4">
        <f>'Grunddaten Umlage § 4_IST'!I36</f>
        <v>0</v>
      </c>
    </row>
    <row r="37" spans="1:4" x14ac:dyDescent="0.25">
      <c r="A37">
        <v>60648</v>
      </c>
      <c r="B37" t="s">
        <v>38</v>
      </c>
      <c r="C37" t="s">
        <v>20</v>
      </c>
      <c r="D37" s="4">
        <f>'Grunddaten Umlage § 4_IST'!I37</f>
        <v>0</v>
      </c>
    </row>
    <row r="38" spans="1:4" x14ac:dyDescent="0.25">
      <c r="A38">
        <v>60651</v>
      </c>
      <c r="B38" t="s">
        <v>39</v>
      </c>
      <c r="C38" t="s">
        <v>20</v>
      </c>
      <c r="D38" s="4">
        <f>'Grunddaten Umlage § 4_IST'!I38</f>
        <v>-1068.2641321470874</v>
      </c>
    </row>
    <row r="39" spans="1:4" x14ac:dyDescent="0.25">
      <c r="A39">
        <v>60653</v>
      </c>
      <c r="B39" t="s">
        <v>40</v>
      </c>
      <c r="C39" t="s">
        <v>20</v>
      </c>
      <c r="D39" s="4">
        <f>'Grunddaten Umlage § 4_IST'!I39</f>
        <v>0</v>
      </c>
    </row>
    <row r="40" spans="1:4" x14ac:dyDescent="0.25">
      <c r="A40">
        <v>60654</v>
      </c>
      <c r="B40" t="s">
        <v>41</v>
      </c>
      <c r="C40" t="s">
        <v>20</v>
      </c>
      <c r="D40" s="4">
        <f>'Grunddaten Umlage § 4_IST'!I40</f>
        <v>-6652.4374208594691</v>
      </c>
    </row>
    <row r="41" spans="1:4" x14ac:dyDescent="0.25">
      <c r="A41">
        <v>60655</v>
      </c>
      <c r="B41" t="s">
        <v>42</v>
      </c>
      <c r="C41" t="s">
        <v>20</v>
      </c>
      <c r="D41" s="4">
        <f>'Grunddaten Umlage § 4_IST'!I41</f>
        <v>0</v>
      </c>
    </row>
    <row r="42" spans="1:4" x14ac:dyDescent="0.25">
      <c r="A42">
        <v>60656</v>
      </c>
      <c r="B42" t="s">
        <v>43</v>
      </c>
      <c r="C42" t="s">
        <v>20</v>
      </c>
      <c r="D42" s="4">
        <f>'Grunddaten Umlage § 4_IST'!I42</f>
        <v>-6056.1547710405157</v>
      </c>
    </row>
    <row r="43" spans="1:4" x14ac:dyDescent="0.25">
      <c r="A43">
        <v>60659</v>
      </c>
      <c r="B43" t="s">
        <v>44</v>
      </c>
      <c r="C43" t="s">
        <v>20</v>
      </c>
      <c r="D43" s="4">
        <f>'Grunddaten Umlage § 4_IST'!I43</f>
        <v>-11660.232234022926</v>
      </c>
    </row>
    <row r="44" spans="1:4" x14ac:dyDescent="0.25">
      <c r="A44">
        <v>60660</v>
      </c>
      <c r="B44" t="s">
        <v>45</v>
      </c>
      <c r="C44" t="s">
        <v>20</v>
      </c>
      <c r="D44" s="4">
        <f>'Grunddaten Umlage § 4_IST'!I44</f>
        <v>0</v>
      </c>
    </row>
    <row r="45" spans="1:4" x14ac:dyDescent="0.25">
      <c r="A45">
        <v>60661</v>
      </c>
      <c r="B45" t="s">
        <v>46</v>
      </c>
      <c r="C45" t="s">
        <v>20</v>
      </c>
      <c r="D45" s="4">
        <f>'Grunddaten Umlage § 4_IST'!I45</f>
        <v>0</v>
      </c>
    </row>
    <row r="46" spans="1:4" x14ac:dyDescent="0.25">
      <c r="A46">
        <v>60662</v>
      </c>
      <c r="B46" t="s">
        <v>47</v>
      </c>
      <c r="C46" t="s">
        <v>20</v>
      </c>
      <c r="D46" s="4">
        <f>'Grunddaten Umlage § 4_IST'!I46</f>
        <v>-20024.516749946051</v>
      </c>
    </row>
    <row r="47" spans="1:4" x14ac:dyDescent="0.25">
      <c r="A47">
        <v>60663</v>
      </c>
      <c r="B47" t="s">
        <v>48</v>
      </c>
      <c r="C47" t="s">
        <v>20</v>
      </c>
      <c r="D47" s="4">
        <f>'Grunddaten Umlage § 4_IST'!I47</f>
        <v>0</v>
      </c>
    </row>
    <row r="48" spans="1:4" x14ac:dyDescent="0.25">
      <c r="A48">
        <v>60664</v>
      </c>
      <c r="B48" t="s">
        <v>49</v>
      </c>
      <c r="C48" t="s">
        <v>20</v>
      </c>
      <c r="D48" s="4">
        <f>'Grunddaten Umlage § 4_IST'!I48</f>
        <v>0</v>
      </c>
    </row>
    <row r="49" spans="1:4" x14ac:dyDescent="0.25">
      <c r="A49">
        <v>60665</v>
      </c>
      <c r="B49" t="s">
        <v>50</v>
      </c>
      <c r="C49" t="s">
        <v>20</v>
      </c>
      <c r="D49" s="4">
        <f>'Grunddaten Umlage § 4_IST'!I49</f>
        <v>0</v>
      </c>
    </row>
    <row r="50" spans="1:4" x14ac:dyDescent="0.25">
      <c r="A50">
        <v>60666</v>
      </c>
      <c r="B50" t="s">
        <v>51</v>
      </c>
      <c r="C50" t="s">
        <v>20</v>
      </c>
      <c r="D50" s="4">
        <f>'Grunddaten Umlage § 4_IST'!I50</f>
        <v>0</v>
      </c>
    </row>
    <row r="51" spans="1:4" x14ac:dyDescent="0.25">
      <c r="A51">
        <v>60667</v>
      </c>
      <c r="B51" t="s">
        <v>52</v>
      </c>
      <c r="C51" t="s">
        <v>20</v>
      </c>
      <c r="D51" s="4">
        <f>'Grunddaten Umlage § 4_IST'!I51</f>
        <v>-40300.477786776712</v>
      </c>
    </row>
    <row r="52" spans="1:4" x14ac:dyDescent="0.25">
      <c r="A52">
        <v>60668</v>
      </c>
      <c r="B52" t="s">
        <v>53</v>
      </c>
      <c r="C52" t="s">
        <v>20</v>
      </c>
      <c r="D52" s="4">
        <f>'Grunddaten Umlage § 4_IST'!I52</f>
        <v>0</v>
      </c>
    </row>
    <row r="53" spans="1:4" x14ac:dyDescent="0.25">
      <c r="A53">
        <v>60669</v>
      </c>
      <c r="B53" t="s">
        <v>54</v>
      </c>
      <c r="C53" t="s">
        <v>20</v>
      </c>
      <c r="D53" s="4">
        <f>'Grunddaten Umlage § 4_IST'!I53</f>
        <v>-50936.396282100788</v>
      </c>
    </row>
    <row r="54" spans="1:4" x14ac:dyDescent="0.25">
      <c r="A54">
        <v>60670</v>
      </c>
      <c r="B54" t="s">
        <v>55</v>
      </c>
      <c r="C54" t="s">
        <v>20</v>
      </c>
      <c r="D54" s="4">
        <f>'Grunddaten Umlage § 4_IST'!I54</f>
        <v>0</v>
      </c>
    </row>
    <row r="55" spans="1:4" x14ac:dyDescent="0.25">
      <c r="A55">
        <v>61001</v>
      </c>
      <c r="B55" t="s">
        <v>56</v>
      </c>
      <c r="C55" t="s">
        <v>57</v>
      </c>
      <c r="D55" s="4">
        <f>'Grunddaten Umlage § 4_IST'!I55</f>
        <v>-150.81331867950666</v>
      </c>
    </row>
    <row r="56" spans="1:4" x14ac:dyDescent="0.25">
      <c r="A56">
        <v>61002</v>
      </c>
      <c r="B56" t="s">
        <v>58</v>
      </c>
      <c r="C56" t="s">
        <v>57</v>
      </c>
      <c r="D56" s="4">
        <f>'Grunddaten Umlage § 4_IST'!I56</f>
        <v>0</v>
      </c>
    </row>
    <row r="57" spans="1:4" x14ac:dyDescent="0.25">
      <c r="A57">
        <v>61007</v>
      </c>
      <c r="B57" t="s">
        <v>59</v>
      </c>
      <c r="C57" t="s">
        <v>57</v>
      </c>
      <c r="D57" s="4">
        <f>'Grunddaten Umlage § 4_IST'!I57</f>
        <v>0</v>
      </c>
    </row>
    <row r="58" spans="1:4" x14ac:dyDescent="0.25">
      <c r="A58">
        <v>61008</v>
      </c>
      <c r="B58" t="s">
        <v>60</v>
      </c>
      <c r="C58" t="s">
        <v>57</v>
      </c>
      <c r="D58" s="4">
        <f>'Grunddaten Umlage § 4_IST'!I58</f>
        <v>0</v>
      </c>
    </row>
    <row r="59" spans="1:4" x14ac:dyDescent="0.25">
      <c r="A59">
        <v>61012</v>
      </c>
      <c r="B59" t="s">
        <v>61</v>
      </c>
      <c r="C59" t="s">
        <v>57</v>
      </c>
      <c r="D59" s="4">
        <f>'Grunddaten Umlage § 4_IST'!I59</f>
        <v>0</v>
      </c>
    </row>
    <row r="60" spans="1:4" x14ac:dyDescent="0.25">
      <c r="A60">
        <v>61013</v>
      </c>
      <c r="B60" t="s">
        <v>62</v>
      </c>
      <c r="C60" t="s">
        <v>57</v>
      </c>
      <c r="D60" s="4">
        <f>'Grunddaten Umlage § 4_IST'!I60</f>
        <v>0</v>
      </c>
    </row>
    <row r="61" spans="1:4" x14ac:dyDescent="0.25">
      <c r="A61">
        <v>61016</v>
      </c>
      <c r="B61" t="s">
        <v>63</v>
      </c>
      <c r="C61" t="s">
        <v>57</v>
      </c>
      <c r="D61" s="4">
        <f>'Grunddaten Umlage § 4_IST'!I61</f>
        <v>-8029.073036576242</v>
      </c>
    </row>
    <row r="62" spans="1:4" x14ac:dyDescent="0.25">
      <c r="A62">
        <v>61017</v>
      </c>
      <c r="B62" t="s">
        <v>64</v>
      </c>
      <c r="C62" t="s">
        <v>57</v>
      </c>
      <c r="D62" s="4">
        <f>'Grunddaten Umlage § 4_IST'!I62</f>
        <v>0</v>
      </c>
    </row>
    <row r="63" spans="1:4" x14ac:dyDescent="0.25">
      <c r="A63">
        <v>61019</v>
      </c>
      <c r="B63" t="s">
        <v>65</v>
      </c>
      <c r="C63" t="s">
        <v>57</v>
      </c>
      <c r="D63" s="4">
        <f>'Grunddaten Umlage § 4_IST'!I63</f>
        <v>0</v>
      </c>
    </row>
    <row r="64" spans="1:4" x14ac:dyDescent="0.25">
      <c r="A64">
        <v>61020</v>
      </c>
      <c r="B64" t="s">
        <v>66</v>
      </c>
      <c r="C64" t="s">
        <v>57</v>
      </c>
      <c r="D64" s="4">
        <f>'Grunddaten Umlage § 4_IST'!I64</f>
        <v>0</v>
      </c>
    </row>
    <row r="65" spans="1:4" x14ac:dyDescent="0.25">
      <c r="A65">
        <v>61021</v>
      </c>
      <c r="B65" t="s">
        <v>67</v>
      </c>
      <c r="C65" t="s">
        <v>57</v>
      </c>
      <c r="D65" s="4">
        <f>'Grunddaten Umlage § 4_IST'!I65</f>
        <v>0</v>
      </c>
    </row>
    <row r="66" spans="1:4" x14ac:dyDescent="0.25">
      <c r="A66">
        <v>61024</v>
      </c>
      <c r="B66" t="s">
        <v>68</v>
      </c>
      <c r="C66" t="s">
        <v>57</v>
      </c>
      <c r="D66" s="4">
        <f>'Grunddaten Umlage § 4_IST'!I66</f>
        <v>0</v>
      </c>
    </row>
    <row r="67" spans="1:4" x14ac:dyDescent="0.25">
      <c r="A67">
        <v>61027</v>
      </c>
      <c r="B67" t="s">
        <v>69</v>
      </c>
      <c r="C67" t="s">
        <v>57</v>
      </c>
      <c r="D67" s="4">
        <f>'Grunddaten Umlage § 4_IST'!I67</f>
        <v>0</v>
      </c>
    </row>
    <row r="68" spans="1:4" x14ac:dyDescent="0.25">
      <c r="A68">
        <v>61030</v>
      </c>
      <c r="B68" t="s">
        <v>70</v>
      </c>
      <c r="C68" t="s">
        <v>57</v>
      </c>
      <c r="D68" s="4">
        <f>'Grunddaten Umlage § 4_IST'!I68</f>
        <v>-1367.9802963271304</v>
      </c>
    </row>
    <row r="69" spans="1:4" x14ac:dyDescent="0.25">
      <c r="A69">
        <v>61032</v>
      </c>
      <c r="B69" t="s">
        <v>71</v>
      </c>
      <c r="C69" t="s">
        <v>57</v>
      </c>
      <c r="D69" s="4">
        <f>'Grunddaten Umlage § 4_IST'!I69</f>
        <v>0</v>
      </c>
    </row>
    <row r="70" spans="1:4" x14ac:dyDescent="0.25">
      <c r="A70">
        <v>61033</v>
      </c>
      <c r="B70" t="s">
        <v>72</v>
      </c>
      <c r="C70" t="s">
        <v>57</v>
      </c>
      <c r="D70" s="4">
        <f>'Grunddaten Umlage § 4_IST'!I70</f>
        <v>-4238.1870649347775</v>
      </c>
    </row>
    <row r="71" spans="1:4" x14ac:dyDescent="0.25">
      <c r="A71">
        <v>61043</v>
      </c>
      <c r="B71" t="s">
        <v>73</v>
      </c>
      <c r="C71" t="s">
        <v>57</v>
      </c>
      <c r="D71" s="4">
        <f>'Grunddaten Umlage § 4_IST'!I71</f>
        <v>0</v>
      </c>
    </row>
    <row r="72" spans="1:4" x14ac:dyDescent="0.25">
      <c r="A72">
        <v>61045</v>
      </c>
      <c r="B72" t="s">
        <v>74</v>
      </c>
      <c r="C72" t="s">
        <v>57</v>
      </c>
      <c r="D72" s="4">
        <f>'Grunddaten Umlage § 4_IST'!I72</f>
        <v>0</v>
      </c>
    </row>
    <row r="73" spans="1:4" x14ac:dyDescent="0.25">
      <c r="A73">
        <v>61049</v>
      </c>
      <c r="B73" t="s">
        <v>75</v>
      </c>
      <c r="C73" t="s">
        <v>57</v>
      </c>
      <c r="D73" s="4">
        <f>'Grunddaten Umlage § 4_IST'!I73</f>
        <v>0</v>
      </c>
    </row>
    <row r="74" spans="1:4" x14ac:dyDescent="0.25">
      <c r="A74">
        <v>61050</v>
      </c>
      <c r="B74" t="s">
        <v>76</v>
      </c>
      <c r="C74" t="s">
        <v>57</v>
      </c>
      <c r="D74" s="4">
        <f>'Grunddaten Umlage § 4_IST'!I74</f>
        <v>0</v>
      </c>
    </row>
    <row r="75" spans="1:4" x14ac:dyDescent="0.25">
      <c r="A75">
        <v>61051</v>
      </c>
      <c r="B75" t="s">
        <v>77</v>
      </c>
      <c r="C75" t="s">
        <v>57</v>
      </c>
      <c r="D75" s="4">
        <f>'Grunddaten Umlage § 4_IST'!I75</f>
        <v>0</v>
      </c>
    </row>
    <row r="76" spans="1:4" x14ac:dyDescent="0.25">
      <c r="A76">
        <v>61052</v>
      </c>
      <c r="B76" t="s">
        <v>78</v>
      </c>
      <c r="C76" t="s">
        <v>57</v>
      </c>
      <c r="D76" s="4">
        <f>'Grunddaten Umlage § 4_IST'!I76</f>
        <v>0</v>
      </c>
    </row>
    <row r="77" spans="1:4" x14ac:dyDescent="0.25">
      <c r="A77">
        <v>61053</v>
      </c>
      <c r="B77" t="s">
        <v>57</v>
      </c>
      <c r="C77" t="s">
        <v>57</v>
      </c>
      <c r="D77" s="4">
        <f>'Grunddaten Umlage § 4_IST'!I77</f>
        <v>0</v>
      </c>
    </row>
    <row r="78" spans="1:4" x14ac:dyDescent="0.25">
      <c r="A78">
        <v>61054</v>
      </c>
      <c r="B78" t="s">
        <v>79</v>
      </c>
      <c r="C78" t="s">
        <v>57</v>
      </c>
      <c r="D78" s="4">
        <f>'Grunddaten Umlage § 4_IST'!I78</f>
        <v>0</v>
      </c>
    </row>
    <row r="79" spans="1:4" x14ac:dyDescent="0.25">
      <c r="A79">
        <v>61055</v>
      </c>
      <c r="B79" t="s">
        <v>80</v>
      </c>
      <c r="C79" t="s">
        <v>57</v>
      </c>
      <c r="D79" s="4">
        <f>'Grunddaten Umlage § 4_IST'!I79</f>
        <v>0</v>
      </c>
    </row>
    <row r="80" spans="1:4" x14ac:dyDescent="0.25">
      <c r="A80">
        <v>61057</v>
      </c>
      <c r="B80" t="s">
        <v>81</v>
      </c>
      <c r="C80" t="s">
        <v>57</v>
      </c>
      <c r="D80" s="4">
        <f>'Grunddaten Umlage § 4_IST'!I80</f>
        <v>-6401.9398808899487</v>
      </c>
    </row>
    <row r="81" spans="1:4" x14ac:dyDescent="0.25">
      <c r="A81">
        <v>61059</v>
      </c>
      <c r="B81" t="s">
        <v>82</v>
      </c>
      <c r="C81" t="s">
        <v>57</v>
      </c>
      <c r="D81" s="4">
        <f>'Grunddaten Umlage § 4_IST'!I81</f>
        <v>0</v>
      </c>
    </row>
    <row r="82" spans="1:4" x14ac:dyDescent="0.25">
      <c r="A82">
        <v>61060</v>
      </c>
      <c r="B82" t="s">
        <v>83</v>
      </c>
      <c r="C82" t="s">
        <v>57</v>
      </c>
      <c r="D82" s="4">
        <f>'Grunddaten Umlage § 4_IST'!I82</f>
        <v>0</v>
      </c>
    </row>
    <row r="83" spans="1:4" x14ac:dyDescent="0.25">
      <c r="A83">
        <v>61061</v>
      </c>
      <c r="B83" t="s">
        <v>84</v>
      </c>
      <c r="C83" t="s">
        <v>57</v>
      </c>
      <c r="D83" s="4">
        <f>'Grunddaten Umlage § 4_IST'!I83</f>
        <v>0</v>
      </c>
    </row>
    <row r="84" spans="1:4" x14ac:dyDescent="0.25">
      <c r="A84">
        <v>61101</v>
      </c>
      <c r="B84" t="s">
        <v>85</v>
      </c>
      <c r="C84" t="s">
        <v>86</v>
      </c>
      <c r="D84" s="4">
        <f>'Grunddaten Umlage § 4_IST'!I84</f>
        <v>-9396.611879566186</v>
      </c>
    </row>
    <row r="85" spans="1:4" x14ac:dyDescent="0.25">
      <c r="A85">
        <v>61105</v>
      </c>
      <c r="B85" t="s">
        <v>87</v>
      </c>
      <c r="C85" t="s">
        <v>86</v>
      </c>
      <c r="D85" s="4">
        <f>'Grunddaten Umlage § 4_IST'!I85</f>
        <v>0</v>
      </c>
    </row>
    <row r="86" spans="1:4" x14ac:dyDescent="0.25">
      <c r="A86">
        <v>61106</v>
      </c>
      <c r="B86" t="s">
        <v>88</v>
      </c>
      <c r="C86" t="s">
        <v>86</v>
      </c>
      <c r="D86" s="4">
        <f>'Grunddaten Umlage § 4_IST'!I86</f>
        <v>0</v>
      </c>
    </row>
    <row r="87" spans="1:4" x14ac:dyDescent="0.25">
      <c r="A87">
        <v>61107</v>
      </c>
      <c r="B87" t="s">
        <v>89</v>
      </c>
      <c r="C87" t="s">
        <v>86</v>
      </c>
      <c r="D87" s="4">
        <f>'Grunddaten Umlage § 4_IST'!I87</f>
        <v>0</v>
      </c>
    </row>
    <row r="88" spans="1:4" x14ac:dyDescent="0.25">
      <c r="A88">
        <v>61108</v>
      </c>
      <c r="B88" t="s">
        <v>86</v>
      </c>
      <c r="C88" t="s">
        <v>86</v>
      </c>
      <c r="D88" s="4">
        <f>'Grunddaten Umlage § 4_IST'!I88</f>
        <v>0</v>
      </c>
    </row>
    <row r="89" spans="1:4" x14ac:dyDescent="0.25">
      <c r="A89">
        <v>61109</v>
      </c>
      <c r="B89" t="s">
        <v>90</v>
      </c>
      <c r="C89" t="s">
        <v>86</v>
      </c>
      <c r="D89" s="4">
        <f>'Grunddaten Umlage § 4_IST'!I89</f>
        <v>0</v>
      </c>
    </row>
    <row r="90" spans="1:4" x14ac:dyDescent="0.25">
      <c r="A90">
        <v>61110</v>
      </c>
      <c r="B90" t="s">
        <v>91</v>
      </c>
      <c r="C90" t="s">
        <v>86</v>
      </c>
      <c r="D90" s="4">
        <f>'Grunddaten Umlage § 4_IST'!I90</f>
        <v>0</v>
      </c>
    </row>
    <row r="91" spans="1:4" x14ac:dyDescent="0.25">
      <c r="A91">
        <v>61111</v>
      </c>
      <c r="B91" t="s">
        <v>92</v>
      </c>
      <c r="C91" t="s">
        <v>86</v>
      </c>
      <c r="D91" s="4">
        <f>'Grunddaten Umlage § 4_IST'!I91</f>
        <v>-1930.6785172883683</v>
      </c>
    </row>
    <row r="92" spans="1:4" x14ac:dyDescent="0.25">
      <c r="A92">
        <v>61112</v>
      </c>
      <c r="B92" t="s">
        <v>93</v>
      </c>
      <c r="C92" t="s">
        <v>86</v>
      </c>
      <c r="D92" s="4">
        <f>'Grunddaten Umlage § 4_IST'!I92</f>
        <v>0</v>
      </c>
    </row>
    <row r="93" spans="1:4" x14ac:dyDescent="0.25">
      <c r="A93">
        <v>61113</v>
      </c>
      <c r="B93" t="s">
        <v>94</v>
      </c>
      <c r="C93" t="s">
        <v>86</v>
      </c>
      <c r="D93" s="4">
        <f>'Grunddaten Umlage § 4_IST'!I93</f>
        <v>0</v>
      </c>
    </row>
    <row r="94" spans="1:4" x14ac:dyDescent="0.25">
      <c r="A94">
        <v>61114</v>
      </c>
      <c r="B94" t="s">
        <v>95</v>
      </c>
      <c r="C94" t="s">
        <v>86</v>
      </c>
      <c r="D94" s="4">
        <f>'Grunddaten Umlage § 4_IST'!I94</f>
        <v>-4843.8987398667687</v>
      </c>
    </row>
    <row r="95" spans="1:4" x14ac:dyDescent="0.25">
      <c r="A95">
        <v>61115</v>
      </c>
      <c r="B95" t="s">
        <v>96</v>
      </c>
      <c r="C95" t="s">
        <v>86</v>
      </c>
      <c r="D95" s="4">
        <f>'Grunddaten Umlage § 4_IST'!I95</f>
        <v>0</v>
      </c>
    </row>
    <row r="96" spans="1:4" x14ac:dyDescent="0.25">
      <c r="A96">
        <v>61116</v>
      </c>
      <c r="B96" t="s">
        <v>97</v>
      </c>
      <c r="C96" t="s">
        <v>86</v>
      </c>
      <c r="D96" s="4">
        <f>'Grunddaten Umlage § 4_IST'!I96</f>
        <v>0</v>
      </c>
    </row>
    <row r="97" spans="1:4" x14ac:dyDescent="0.25">
      <c r="A97">
        <v>61118</v>
      </c>
      <c r="B97" t="s">
        <v>98</v>
      </c>
      <c r="C97" t="s">
        <v>86</v>
      </c>
      <c r="D97" s="4">
        <f>'Grunddaten Umlage § 4_IST'!I97</f>
        <v>0</v>
      </c>
    </row>
    <row r="98" spans="1:4" x14ac:dyDescent="0.25">
      <c r="A98">
        <v>61119</v>
      </c>
      <c r="B98" t="s">
        <v>99</v>
      </c>
      <c r="C98" t="s">
        <v>86</v>
      </c>
      <c r="D98" s="4">
        <f>'Grunddaten Umlage § 4_IST'!I98</f>
        <v>0</v>
      </c>
    </row>
    <row r="99" spans="1:4" x14ac:dyDescent="0.25">
      <c r="A99">
        <v>61120</v>
      </c>
      <c r="B99" t="s">
        <v>100</v>
      </c>
      <c r="C99" t="s">
        <v>86</v>
      </c>
      <c r="D99" s="4">
        <f>'Grunddaten Umlage § 4_IST'!I99</f>
        <v>0</v>
      </c>
    </row>
    <row r="100" spans="1:4" x14ac:dyDescent="0.25">
      <c r="A100">
        <v>61203</v>
      </c>
      <c r="B100" t="s">
        <v>101</v>
      </c>
      <c r="C100" t="s">
        <v>102</v>
      </c>
      <c r="D100" s="4">
        <f>'Grunddaten Umlage § 4_IST'!I100</f>
        <v>-7947.4200424964474</v>
      </c>
    </row>
    <row r="101" spans="1:4" x14ac:dyDescent="0.25">
      <c r="A101">
        <v>61204</v>
      </c>
      <c r="B101" t="s">
        <v>103</v>
      </c>
      <c r="C101" t="s">
        <v>102</v>
      </c>
      <c r="D101" s="4">
        <f>'Grunddaten Umlage § 4_IST'!I101</f>
        <v>-7728.3585787558068</v>
      </c>
    </row>
    <row r="102" spans="1:4" x14ac:dyDescent="0.25">
      <c r="A102">
        <v>61205</v>
      </c>
      <c r="B102" t="s">
        <v>104</v>
      </c>
      <c r="C102" t="s">
        <v>102</v>
      </c>
      <c r="D102" s="4">
        <f>'Grunddaten Umlage § 4_IST'!I102</f>
        <v>0</v>
      </c>
    </row>
    <row r="103" spans="1:4" x14ac:dyDescent="0.25">
      <c r="A103">
        <v>61206</v>
      </c>
      <c r="B103" t="s">
        <v>105</v>
      </c>
      <c r="C103" t="s">
        <v>102</v>
      </c>
      <c r="D103" s="4">
        <f>'Grunddaten Umlage § 4_IST'!I103</f>
        <v>0</v>
      </c>
    </row>
    <row r="104" spans="1:4" x14ac:dyDescent="0.25">
      <c r="A104">
        <v>61207</v>
      </c>
      <c r="B104" t="s">
        <v>106</v>
      </c>
      <c r="C104" t="s">
        <v>102</v>
      </c>
      <c r="D104" s="4">
        <f>'Grunddaten Umlage § 4_IST'!I104</f>
        <v>0</v>
      </c>
    </row>
    <row r="105" spans="1:4" x14ac:dyDescent="0.25">
      <c r="A105">
        <v>61213</v>
      </c>
      <c r="B105" t="s">
        <v>107</v>
      </c>
      <c r="C105" t="s">
        <v>102</v>
      </c>
      <c r="D105" s="4">
        <f>'Grunddaten Umlage § 4_IST'!I105</f>
        <v>0</v>
      </c>
    </row>
    <row r="106" spans="1:4" x14ac:dyDescent="0.25">
      <c r="A106">
        <v>61215</v>
      </c>
      <c r="B106" t="s">
        <v>108</v>
      </c>
      <c r="C106" t="s">
        <v>102</v>
      </c>
      <c r="D106" s="4">
        <f>'Grunddaten Umlage § 4_IST'!I106</f>
        <v>0</v>
      </c>
    </row>
    <row r="107" spans="1:4" x14ac:dyDescent="0.25">
      <c r="A107">
        <v>61217</v>
      </c>
      <c r="B107" t="s">
        <v>109</v>
      </c>
      <c r="C107" t="s">
        <v>102</v>
      </c>
      <c r="D107" s="4">
        <f>'Grunddaten Umlage § 4_IST'!I107</f>
        <v>0</v>
      </c>
    </row>
    <row r="108" spans="1:4" x14ac:dyDescent="0.25">
      <c r="A108">
        <v>61222</v>
      </c>
      <c r="B108" t="s">
        <v>110</v>
      </c>
      <c r="C108" t="s">
        <v>102</v>
      </c>
      <c r="D108" s="4">
        <f>'Grunddaten Umlage § 4_IST'!I108</f>
        <v>0</v>
      </c>
    </row>
    <row r="109" spans="1:4" x14ac:dyDescent="0.25">
      <c r="A109">
        <v>61236</v>
      </c>
      <c r="B109" t="s">
        <v>111</v>
      </c>
      <c r="C109" t="s">
        <v>102</v>
      </c>
      <c r="D109" s="4">
        <f>'Grunddaten Umlage § 4_IST'!I109</f>
        <v>-13472.660616390529</v>
      </c>
    </row>
    <row r="110" spans="1:4" x14ac:dyDescent="0.25">
      <c r="A110">
        <v>61243</v>
      </c>
      <c r="B110" t="s">
        <v>112</v>
      </c>
      <c r="C110" t="s">
        <v>102</v>
      </c>
      <c r="D110" s="4">
        <f>'Grunddaten Umlage § 4_IST'!I110</f>
        <v>-4334.3818751587914</v>
      </c>
    </row>
    <row r="111" spans="1:4" x14ac:dyDescent="0.25">
      <c r="A111">
        <v>61247</v>
      </c>
      <c r="B111" t="s">
        <v>113</v>
      </c>
      <c r="C111" t="s">
        <v>102</v>
      </c>
      <c r="D111" s="4">
        <f>'Grunddaten Umlage § 4_IST'!I111</f>
        <v>0</v>
      </c>
    </row>
    <row r="112" spans="1:4" x14ac:dyDescent="0.25">
      <c r="A112">
        <v>61251</v>
      </c>
      <c r="B112" t="s">
        <v>114</v>
      </c>
      <c r="C112" t="s">
        <v>102</v>
      </c>
      <c r="D112" s="4">
        <f>'Grunddaten Umlage § 4_IST'!I112</f>
        <v>0</v>
      </c>
    </row>
    <row r="113" spans="1:4" x14ac:dyDescent="0.25">
      <c r="A113">
        <v>61252</v>
      </c>
      <c r="B113" t="s">
        <v>115</v>
      </c>
      <c r="C113" t="s">
        <v>102</v>
      </c>
      <c r="D113" s="4">
        <f>'Grunddaten Umlage § 4_IST'!I113</f>
        <v>-3449.7323360467158</v>
      </c>
    </row>
    <row r="114" spans="1:4" x14ac:dyDescent="0.25">
      <c r="A114">
        <v>61253</v>
      </c>
      <c r="B114" t="s">
        <v>116</v>
      </c>
      <c r="C114" t="s">
        <v>102</v>
      </c>
      <c r="D114" s="4">
        <f>'Grunddaten Umlage § 4_IST'!I114</f>
        <v>0</v>
      </c>
    </row>
    <row r="115" spans="1:4" x14ac:dyDescent="0.25">
      <c r="A115">
        <v>61254</v>
      </c>
      <c r="B115" t="s">
        <v>117</v>
      </c>
      <c r="C115" t="s">
        <v>102</v>
      </c>
      <c r="D115" s="4">
        <f>'Grunddaten Umlage § 4_IST'!I115</f>
        <v>0</v>
      </c>
    </row>
    <row r="116" spans="1:4" x14ac:dyDescent="0.25">
      <c r="A116">
        <v>61255</v>
      </c>
      <c r="B116" t="s">
        <v>118</v>
      </c>
      <c r="C116" t="s">
        <v>102</v>
      </c>
      <c r="D116" s="4">
        <f>'Grunddaten Umlage § 4_IST'!I116</f>
        <v>-24551.392829407407</v>
      </c>
    </row>
    <row r="117" spans="1:4" x14ac:dyDescent="0.25">
      <c r="A117">
        <v>61256</v>
      </c>
      <c r="B117" t="s">
        <v>119</v>
      </c>
      <c r="C117" t="s">
        <v>102</v>
      </c>
      <c r="D117" s="4">
        <f>'Grunddaten Umlage § 4_IST'!I117</f>
        <v>0</v>
      </c>
    </row>
    <row r="118" spans="1:4" x14ac:dyDescent="0.25">
      <c r="A118">
        <v>61257</v>
      </c>
      <c r="B118" t="s">
        <v>120</v>
      </c>
      <c r="C118" t="s">
        <v>102</v>
      </c>
      <c r="D118" s="4">
        <f>'Grunddaten Umlage § 4_IST'!I118</f>
        <v>0</v>
      </c>
    </row>
    <row r="119" spans="1:4" x14ac:dyDescent="0.25">
      <c r="A119">
        <v>61258</v>
      </c>
      <c r="B119" t="s">
        <v>121</v>
      </c>
      <c r="C119" t="s">
        <v>102</v>
      </c>
      <c r="D119" s="4">
        <f>'Grunddaten Umlage § 4_IST'!I119</f>
        <v>-4047.194574016994</v>
      </c>
    </row>
    <row r="120" spans="1:4" x14ac:dyDescent="0.25">
      <c r="A120">
        <v>61259</v>
      </c>
      <c r="B120" t="s">
        <v>102</v>
      </c>
      <c r="C120" t="s">
        <v>102</v>
      </c>
      <c r="D120" s="4">
        <f>'Grunddaten Umlage § 4_IST'!I120</f>
        <v>0</v>
      </c>
    </row>
    <row r="121" spans="1:4" x14ac:dyDescent="0.25">
      <c r="A121">
        <v>61260</v>
      </c>
      <c r="B121" t="s">
        <v>122</v>
      </c>
      <c r="C121" t="s">
        <v>102</v>
      </c>
      <c r="D121" s="4">
        <f>'Grunddaten Umlage § 4_IST'!I121</f>
        <v>0</v>
      </c>
    </row>
    <row r="122" spans="1:4" x14ac:dyDescent="0.25">
      <c r="A122">
        <v>61261</v>
      </c>
      <c r="B122" t="s">
        <v>123</v>
      </c>
      <c r="C122" t="s">
        <v>102</v>
      </c>
      <c r="D122" s="4">
        <f>'Grunddaten Umlage § 4_IST'!I122</f>
        <v>-3348.8378849610235</v>
      </c>
    </row>
    <row r="123" spans="1:4" x14ac:dyDescent="0.25">
      <c r="A123">
        <v>61262</v>
      </c>
      <c r="B123" t="s">
        <v>124</v>
      </c>
      <c r="C123" t="s">
        <v>102</v>
      </c>
      <c r="D123" s="4">
        <f>'Grunddaten Umlage § 4_IST'!I123</f>
        <v>0</v>
      </c>
    </row>
    <row r="124" spans="1:4" x14ac:dyDescent="0.25">
      <c r="A124">
        <v>61263</v>
      </c>
      <c r="B124" t="s">
        <v>125</v>
      </c>
      <c r="C124" t="s">
        <v>102</v>
      </c>
      <c r="D124" s="4">
        <f>'Grunddaten Umlage § 4_IST'!I124</f>
        <v>-13345.221223673085</v>
      </c>
    </row>
    <row r="125" spans="1:4" x14ac:dyDescent="0.25">
      <c r="A125">
        <v>61264</v>
      </c>
      <c r="B125" t="s">
        <v>126</v>
      </c>
      <c r="C125" t="s">
        <v>102</v>
      </c>
      <c r="D125" s="4">
        <f>'Grunddaten Umlage § 4_IST'!I125</f>
        <v>0</v>
      </c>
    </row>
    <row r="126" spans="1:4" x14ac:dyDescent="0.25">
      <c r="A126">
        <v>61265</v>
      </c>
      <c r="B126" t="s">
        <v>127</v>
      </c>
      <c r="C126" t="s">
        <v>102</v>
      </c>
      <c r="D126" s="4">
        <f>'Grunddaten Umlage § 4_IST'!I126</f>
        <v>0</v>
      </c>
    </row>
    <row r="127" spans="1:4" x14ac:dyDescent="0.25">
      <c r="A127">
        <v>61266</v>
      </c>
      <c r="B127" t="s">
        <v>128</v>
      </c>
      <c r="C127" t="s">
        <v>102</v>
      </c>
      <c r="D127" s="4">
        <f>'Grunddaten Umlage § 4_IST'!I127</f>
        <v>0</v>
      </c>
    </row>
    <row r="128" spans="1:4" x14ac:dyDescent="0.25">
      <c r="A128">
        <v>61267</v>
      </c>
      <c r="B128" t="s">
        <v>129</v>
      </c>
      <c r="C128" t="s">
        <v>102</v>
      </c>
      <c r="D128" s="4">
        <f>'Grunddaten Umlage § 4_IST'!I128</f>
        <v>-9774.9847325125247</v>
      </c>
    </row>
    <row r="129" spans="1:4" x14ac:dyDescent="0.25">
      <c r="A129">
        <v>61410</v>
      </c>
      <c r="B129" t="s">
        <v>130</v>
      </c>
      <c r="C129" t="s">
        <v>131</v>
      </c>
      <c r="D129" s="4">
        <f>'Grunddaten Umlage § 4_IST'!I129</f>
        <v>0</v>
      </c>
    </row>
    <row r="130" spans="1:4" x14ac:dyDescent="0.25">
      <c r="A130">
        <v>61413</v>
      </c>
      <c r="B130" t="s">
        <v>132</v>
      </c>
      <c r="C130" t="s">
        <v>131</v>
      </c>
      <c r="D130" s="4">
        <f>'Grunddaten Umlage § 4_IST'!I130</f>
        <v>0</v>
      </c>
    </row>
    <row r="131" spans="1:4" x14ac:dyDescent="0.25">
      <c r="A131">
        <v>61425</v>
      </c>
      <c r="B131" t="s">
        <v>133</v>
      </c>
      <c r="C131" t="s">
        <v>131</v>
      </c>
      <c r="D131" s="4">
        <f>'Grunddaten Umlage § 4_IST'!I131</f>
        <v>0</v>
      </c>
    </row>
    <row r="132" spans="1:4" x14ac:dyDescent="0.25">
      <c r="A132">
        <v>61428</v>
      </c>
      <c r="B132" t="s">
        <v>134</v>
      </c>
      <c r="C132" t="s">
        <v>131</v>
      </c>
      <c r="D132" s="4">
        <f>'Grunddaten Umlage § 4_IST'!I132</f>
        <v>0</v>
      </c>
    </row>
    <row r="133" spans="1:4" x14ac:dyDescent="0.25">
      <c r="A133">
        <v>61437</v>
      </c>
      <c r="B133" t="s">
        <v>135</v>
      </c>
      <c r="C133" t="s">
        <v>131</v>
      </c>
      <c r="D133" s="4">
        <f>'Grunddaten Umlage § 4_IST'!I133</f>
        <v>-2736.1275342013864</v>
      </c>
    </row>
    <row r="134" spans="1:4" x14ac:dyDescent="0.25">
      <c r="A134">
        <v>61438</v>
      </c>
      <c r="B134" t="s">
        <v>131</v>
      </c>
      <c r="C134" t="s">
        <v>131</v>
      </c>
      <c r="D134" s="4">
        <f>'Grunddaten Umlage § 4_IST'!I134</f>
        <v>-10781.058080468818</v>
      </c>
    </row>
    <row r="135" spans="1:4" x14ac:dyDescent="0.25">
      <c r="A135">
        <v>61439</v>
      </c>
      <c r="B135" t="s">
        <v>136</v>
      </c>
      <c r="C135" t="s">
        <v>131</v>
      </c>
      <c r="D135" s="4">
        <f>'Grunddaten Umlage § 4_IST'!I135</f>
        <v>0</v>
      </c>
    </row>
    <row r="136" spans="1:4" x14ac:dyDescent="0.25">
      <c r="A136">
        <v>61440</v>
      </c>
      <c r="B136" t="s">
        <v>137</v>
      </c>
      <c r="C136" t="s">
        <v>131</v>
      </c>
      <c r="D136" s="4">
        <f>'Grunddaten Umlage § 4_IST'!I136</f>
        <v>0</v>
      </c>
    </row>
    <row r="137" spans="1:4" x14ac:dyDescent="0.25">
      <c r="A137">
        <v>61441</v>
      </c>
      <c r="B137" t="s">
        <v>138</v>
      </c>
      <c r="C137" t="s">
        <v>131</v>
      </c>
      <c r="D137" s="4">
        <f>'Grunddaten Umlage § 4_IST'!I137</f>
        <v>0</v>
      </c>
    </row>
    <row r="138" spans="1:4" x14ac:dyDescent="0.25">
      <c r="A138">
        <v>61442</v>
      </c>
      <c r="B138" t="s">
        <v>139</v>
      </c>
      <c r="C138" t="s">
        <v>131</v>
      </c>
      <c r="D138" s="4">
        <f>'Grunddaten Umlage § 4_IST'!I138</f>
        <v>0</v>
      </c>
    </row>
    <row r="139" spans="1:4" x14ac:dyDescent="0.25">
      <c r="A139">
        <v>61443</v>
      </c>
      <c r="B139" t="s">
        <v>140</v>
      </c>
      <c r="C139" t="s">
        <v>131</v>
      </c>
      <c r="D139" s="4">
        <f>'Grunddaten Umlage § 4_IST'!I139</f>
        <v>-2298.8765406838866</v>
      </c>
    </row>
    <row r="140" spans="1:4" x14ac:dyDescent="0.25">
      <c r="A140">
        <v>61444</v>
      </c>
      <c r="B140" t="s">
        <v>141</v>
      </c>
      <c r="C140" t="s">
        <v>131</v>
      </c>
      <c r="D140" s="4">
        <f>'Grunddaten Umlage § 4_IST'!I140</f>
        <v>0</v>
      </c>
    </row>
    <row r="141" spans="1:4" x14ac:dyDescent="0.25">
      <c r="A141">
        <v>61445</v>
      </c>
      <c r="B141" t="s">
        <v>142</v>
      </c>
      <c r="C141" t="s">
        <v>131</v>
      </c>
      <c r="D141" s="4">
        <f>'Grunddaten Umlage § 4_IST'!I141</f>
        <v>0</v>
      </c>
    </row>
    <row r="142" spans="1:4" x14ac:dyDescent="0.25">
      <c r="A142">
        <v>61446</v>
      </c>
      <c r="B142" t="s">
        <v>143</v>
      </c>
      <c r="C142" t="s">
        <v>131</v>
      </c>
      <c r="D142" s="4">
        <f>'Grunddaten Umlage § 4_IST'!I142</f>
        <v>0</v>
      </c>
    </row>
    <row r="143" spans="1:4" x14ac:dyDescent="0.25">
      <c r="A143">
        <v>61611</v>
      </c>
      <c r="B143" t="s">
        <v>144</v>
      </c>
      <c r="C143" t="s">
        <v>145</v>
      </c>
      <c r="D143" s="4">
        <f>'Grunddaten Umlage § 4_IST'!I143</f>
        <v>-5123.5814043476121</v>
      </c>
    </row>
    <row r="144" spans="1:4" x14ac:dyDescent="0.25">
      <c r="A144">
        <v>61612</v>
      </c>
      <c r="B144" t="s">
        <v>146</v>
      </c>
      <c r="C144" t="s">
        <v>145</v>
      </c>
      <c r="D144" s="4">
        <f>'Grunddaten Umlage § 4_IST'!I144</f>
        <v>-3301.5444564568352</v>
      </c>
    </row>
    <row r="145" spans="1:4" x14ac:dyDescent="0.25">
      <c r="A145">
        <v>61615</v>
      </c>
      <c r="B145" t="s">
        <v>147</v>
      </c>
      <c r="C145" t="s">
        <v>145</v>
      </c>
      <c r="D145" s="4">
        <f>'Grunddaten Umlage § 4_IST'!I145</f>
        <v>0</v>
      </c>
    </row>
    <row r="146" spans="1:4" x14ac:dyDescent="0.25">
      <c r="A146">
        <v>61618</v>
      </c>
      <c r="B146" t="s">
        <v>148</v>
      </c>
      <c r="C146" t="s">
        <v>145</v>
      </c>
      <c r="D146" s="4">
        <f>'Grunddaten Umlage § 4_IST'!I146</f>
        <v>-3705.7091054259263</v>
      </c>
    </row>
    <row r="147" spans="1:4" x14ac:dyDescent="0.25">
      <c r="A147">
        <v>61621</v>
      </c>
      <c r="B147" t="s">
        <v>149</v>
      </c>
      <c r="C147" t="s">
        <v>145</v>
      </c>
      <c r="D147" s="4">
        <f>'Grunddaten Umlage § 4_IST'!I147</f>
        <v>0</v>
      </c>
    </row>
    <row r="148" spans="1:4" x14ac:dyDescent="0.25">
      <c r="A148">
        <v>61624</v>
      </c>
      <c r="B148" t="s">
        <v>150</v>
      </c>
      <c r="C148" t="s">
        <v>145</v>
      </c>
      <c r="D148" s="4">
        <f>'Grunddaten Umlage § 4_IST'!I148</f>
        <v>-6839.6013721728996</v>
      </c>
    </row>
    <row r="149" spans="1:4" x14ac:dyDescent="0.25">
      <c r="A149">
        <v>61625</v>
      </c>
      <c r="B149" t="s">
        <v>145</v>
      </c>
      <c r="C149" t="s">
        <v>145</v>
      </c>
      <c r="D149" s="4">
        <f>'Grunddaten Umlage § 4_IST'!I149</f>
        <v>0</v>
      </c>
    </row>
    <row r="150" spans="1:4" x14ac:dyDescent="0.25">
      <c r="A150">
        <v>61626</v>
      </c>
      <c r="B150" t="s">
        <v>151</v>
      </c>
      <c r="C150" t="s">
        <v>145</v>
      </c>
      <c r="D150" s="4">
        <f>'Grunddaten Umlage § 4_IST'!I150</f>
        <v>0</v>
      </c>
    </row>
    <row r="151" spans="1:4" x14ac:dyDescent="0.25">
      <c r="A151">
        <v>61627</v>
      </c>
      <c r="B151" t="s">
        <v>152</v>
      </c>
      <c r="C151" t="s">
        <v>145</v>
      </c>
      <c r="D151" s="4">
        <f>'Grunddaten Umlage § 4_IST'!I151</f>
        <v>0</v>
      </c>
    </row>
    <row r="152" spans="1:4" x14ac:dyDescent="0.25">
      <c r="A152">
        <v>61628</v>
      </c>
      <c r="B152" t="s">
        <v>153</v>
      </c>
      <c r="C152" t="s">
        <v>145</v>
      </c>
      <c r="D152" s="4">
        <f>'Grunddaten Umlage § 4_IST'!I152</f>
        <v>0</v>
      </c>
    </row>
    <row r="153" spans="1:4" x14ac:dyDescent="0.25">
      <c r="A153">
        <v>61629</v>
      </c>
      <c r="B153" t="s">
        <v>154</v>
      </c>
      <c r="C153" t="s">
        <v>145</v>
      </c>
      <c r="D153" s="4">
        <f>'Grunddaten Umlage § 4_IST'!I153</f>
        <v>0</v>
      </c>
    </row>
    <row r="154" spans="1:4" x14ac:dyDescent="0.25">
      <c r="A154">
        <v>61630</v>
      </c>
      <c r="B154" t="s">
        <v>155</v>
      </c>
      <c r="C154" t="s">
        <v>145</v>
      </c>
      <c r="D154" s="4">
        <f>'Grunddaten Umlage § 4_IST'!I154</f>
        <v>0</v>
      </c>
    </row>
    <row r="155" spans="1:4" x14ac:dyDescent="0.25">
      <c r="A155">
        <v>61631</v>
      </c>
      <c r="B155" t="s">
        <v>156</v>
      </c>
      <c r="C155" t="s">
        <v>145</v>
      </c>
      <c r="D155" s="4">
        <f>'Grunddaten Umlage § 4_IST'!I155</f>
        <v>-8732.0128756996637</v>
      </c>
    </row>
    <row r="156" spans="1:4" x14ac:dyDescent="0.25">
      <c r="A156">
        <v>61632</v>
      </c>
      <c r="B156" t="s">
        <v>157</v>
      </c>
      <c r="C156" t="s">
        <v>145</v>
      </c>
      <c r="D156" s="4">
        <f>'Grunddaten Umlage § 4_IST'!I156</f>
        <v>0</v>
      </c>
    </row>
    <row r="157" spans="1:4" x14ac:dyDescent="0.25">
      <c r="A157">
        <v>61633</v>
      </c>
      <c r="B157" t="s">
        <v>158</v>
      </c>
      <c r="C157" t="s">
        <v>145</v>
      </c>
      <c r="D157" s="4">
        <f>'Grunddaten Umlage § 4_IST'!I157</f>
        <v>0</v>
      </c>
    </row>
    <row r="158" spans="1:4" x14ac:dyDescent="0.25">
      <c r="A158">
        <v>61701</v>
      </c>
      <c r="B158" t="s">
        <v>159</v>
      </c>
      <c r="C158" t="s">
        <v>160</v>
      </c>
      <c r="D158" s="4">
        <f>'Grunddaten Umlage § 4_IST'!I158</f>
        <v>0</v>
      </c>
    </row>
    <row r="159" spans="1:4" x14ac:dyDescent="0.25">
      <c r="A159">
        <v>61708</v>
      </c>
      <c r="B159" t="s">
        <v>161</v>
      </c>
      <c r="C159" t="s">
        <v>160</v>
      </c>
      <c r="D159" s="4">
        <f>'Grunddaten Umlage § 4_IST'!I159</f>
        <v>0</v>
      </c>
    </row>
    <row r="160" spans="1:4" x14ac:dyDescent="0.25">
      <c r="A160">
        <v>61710</v>
      </c>
      <c r="B160" t="s">
        <v>162</v>
      </c>
      <c r="C160" t="s">
        <v>160</v>
      </c>
      <c r="D160" s="4">
        <f>'Grunddaten Umlage § 4_IST'!I160</f>
        <v>-3701.8536319995446</v>
      </c>
    </row>
    <row r="161" spans="1:4" x14ac:dyDescent="0.25">
      <c r="A161">
        <v>61711</v>
      </c>
      <c r="B161" t="s">
        <v>163</v>
      </c>
      <c r="C161" t="s">
        <v>160</v>
      </c>
      <c r="D161" s="4">
        <f>'Grunddaten Umlage § 4_IST'!I161</f>
        <v>0</v>
      </c>
    </row>
    <row r="162" spans="1:4" x14ac:dyDescent="0.25">
      <c r="A162">
        <v>61716</v>
      </c>
      <c r="B162" t="s">
        <v>164</v>
      </c>
      <c r="C162" t="s">
        <v>160</v>
      </c>
      <c r="D162" s="4">
        <f>'Grunddaten Umlage § 4_IST'!I162</f>
        <v>0</v>
      </c>
    </row>
    <row r="163" spans="1:4" x14ac:dyDescent="0.25">
      <c r="A163">
        <v>61719</v>
      </c>
      <c r="B163" t="s">
        <v>165</v>
      </c>
      <c r="C163" t="s">
        <v>160</v>
      </c>
      <c r="D163" s="4">
        <f>'Grunddaten Umlage § 4_IST'!I163</f>
        <v>0</v>
      </c>
    </row>
    <row r="164" spans="1:4" x14ac:dyDescent="0.25">
      <c r="A164">
        <v>61727</v>
      </c>
      <c r="B164" t="s">
        <v>166</v>
      </c>
      <c r="C164" t="s">
        <v>160</v>
      </c>
      <c r="D164" s="4">
        <f>'Grunddaten Umlage § 4_IST'!I164</f>
        <v>0</v>
      </c>
    </row>
    <row r="165" spans="1:4" x14ac:dyDescent="0.25">
      <c r="A165">
        <v>61728</v>
      </c>
      <c r="B165" t="s">
        <v>167</v>
      </c>
      <c r="C165" t="s">
        <v>160</v>
      </c>
      <c r="D165" s="4">
        <f>'Grunddaten Umlage § 4_IST'!I165</f>
        <v>0</v>
      </c>
    </row>
    <row r="166" spans="1:4" x14ac:dyDescent="0.25">
      <c r="A166">
        <v>61729</v>
      </c>
      <c r="B166" t="s">
        <v>168</v>
      </c>
      <c r="C166" t="s">
        <v>160</v>
      </c>
      <c r="D166" s="4">
        <f>'Grunddaten Umlage § 4_IST'!I166</f>
        <v>0</v>
      </c>
    </row>
    <row r="167" spans="1:4" x14ac:dyDescent="0.25">
      <c r="A167">
        <v>61730</v>
      </c>
      <c r="B167" t="s">
        <v>169</v>
      </c>
      <c r="C167" t="s">
        <v>160</v>
      </c>
      <c r="D167" s="4">
        <f>'Grunddaten Umlage § 4_IST'!I167</f>
        <v>0</v>
      </c>
    </row>
    <row r="168" spans="1:4" x14ac:dyDescent="0.25">
      <c r="A168">
        <v>61731</v>
      </c>
      <c r="B168" t="s">
        <v>170</v>
      </c>
      <c r="C168" t="s">
        <v>160</v>
      </c>
      <c r="D168" s="4">
        <f>'Grunddaten Umlage § 4_IST'!I168</f>
        <v>0</v>
      </c>
    </row>
    <row r="169" spans="1:4" x14ac:dyDescent="0.25">
      <c r="A169">
        <v>61740</v>
      </c>
      <c r="B169" t="s">
        <v>171</v>
      </c>
      <c r="C169" t="s">
        <v>160</v>
      </c>
      <c r="D169" s="4">
        <f>'Grunddaten Umlage § 4_IST'!I169</f>
        <v>0</v>
      </c>
    </row>
    <row r="170" spans="1:4" x14ac:dyDescent="0.25">
      <c r="A170">
        <v>61741</v>
      </c>
      <c r="B170" t="s">
        <v>172</v>
      </c>
      <c r="C170" t="s">
        <v>160</v>
      </c>
      <c r="D170" s="4">
        <f>'Grunddaten Umlage § 4_IST'!I170</f>
        <v>0</v>
      </c>
    </row>
    <row r="171" spans="1:4" x14ac:dyDescent="0.25">
      <c r="A171">
        <v>61743</v>
      </c>
      <c r="B171" t="s">
        <v>173</v>
      </c>
      <c r="C171" t="s">
        <v>160</v>
      </c>
      <c r="D171" s="4">
        <f>'Grunddaten Umlage § 4_IST'!I171</f>
        <v>0</v>
      </c>
    </row>
    <row r="172" spans="1:4" x14ac:dyDescent="0.25">
      <c r="A172">
        <v>61744</v>
      </c>
      <c r="B172" t="s">
        <v>174</v>
      </c>
      <c r="C172" t="s">
        <v>160</v>
      </c>
      <c r="D172" s="4">
        <f>'Grunddaten Umlage § 4_IST'!I172</f>
        <v>0</v>
      </c>
    </row>
    <row r="173" spans="1:4" x14ac:dyDescent="0.25">
      <c r="A173">
        <v>61745</v>
      </c>
      <c r="B173" t="s">
        <v>175</v>
      </c>
      <c r="C173" t="s">
        <v>160</v>
      </c>
      <c r="D173" s="4">
        <f>'Grunddaten Umlage § 4_IST'!I173</f>
        <v>0</v>
      </c>
    </row>
    <row r="174" spans="1:4" x14ac:dyDescent="0.25">
      <c r="A174">
        <v>61746</v>
      </c>
      <c r="B174" t="s">
        <v>176</v>
      </c>
      <c r="C174" t="s">
        <v>160</v>
      </c>
      <c r="D174" s="4">
        <f>'Grunddaten Umlage § 4_IST'!I174</f>
        <v>0</v>
      </c>
    </row>
    <row r="175" spans="1:4" x14ac:dyDescent="0.25">
      <c r="A175">
        <v>61748</v>
      </c>
      <c r="B175" t="s">
        <v>177</v>
      </c>
      <c r="C175" t="s">
        <v>160</v>
      </c>
      <c r="D175" s="4">
        <f>'Grunddaten Umlage § 4_IST'!I175</f>
        <v>0</v>
      </c>
    </row>
    <row r="176" spans="1:4" x14ac:dyDescent="0.25">
      <c r="A176">
        <v>61750</v>
      </c>
      <c r="B176" t="s">
        <v>178</v>
      </c>
      <c r="C176" t="s">
        <v>160</v>
      </c>
      <c r="D176" s="4">
        <f>'Grunddaten Umlage § 4_IST'!I176</f>
        <v>-753.82489924887705</v>
      </c>
    </row>
    <row r="177" spans="1:4" x14ac:dyDescent="0.25">
      <c r="A177">
        <v>61751</v>
      </c>
      <c r="B177" t="s">
        <v>179</v>
      </c>
      <c r="C177" t="s">
        <v>160</v>
      </c>
      <c r="D177" s="4">
        <f>'Grunddaten Umlage § 4_IST'!I177</f>
        <v>-4199.9922615633095</v>
      </c>
    </row>
    <row r="178" spans="1:4" x14ac:dyDescent="0.25">
      <c r="A178">
        <v>61756</v>
      </c>
      <c r="B178" t="s">
        <v>180</v>
      </c>
      <c r="C178" t="s">
        <v>160</v>
      </c>
      <c r="D178" s="4">
        <f>'Grunddaten Umlage § 4_IST'!I178</f>
        <v>0</v>
      </c>
    </row>
    <row r="179" spans="1:4" x14ac:dyDescent="0.25">
      <c r="A179">
        <v>61757</v>
      </c>
      <c r="B179" t="s">
        <v>181</v>
      </c>
      <c r="C179" t="s">
        <v>160</v>
      </c>
      <c r="D179" s="4">
        <f>'Grunddaten Umlage § 4_IST'!I179</f>
        <v>0</v>
      </c>
    </row>
    <row r="180" spans="1:4" x14ac:dyDescent="0.25">
      <c r="A180">
        <v>61758</v>
      </c>
      <c r="B180" t="s">
        <v>182</v>
      </c>
      <c r="C180" t="s">
        <v>160</v>
      </c>
      <c r="D180" s="4">
        <f>'Grunddaten Umlage § 4_IST'!I180</f>
        <v>-6433.385237445751</v>
      </c>
    </row>
    <row r="181" spans="1:4" x14ac:dyDescent="0.25">
      <c r="A181">
        <v>61759</v>
      </c>
      <c r="B181" t="s">
        <v>183</v>
      </c>
      <c r="C181" t="s">
        <v>160</v>
      </c>
      <c r="D181" s="4">
        <f>'Grunddaten Umlage § 4_IST'!I181</f>
        <v>0</v>
      </c>
    </row>
    <row r="182" spans="1:4" x14ac:dyDescent="0.25">
      <c r="A182">
        <v>61760</v>
      </c>
      <c r="B182" t="s">
        <v>184</v>
      </c>
      <c r="C182" t="s">
        <v>160</v>
      </c>
      <c r="D182" s="4">
        <f>'Grunddaten Umlage § 4_IST'!I182</f>
        <v>0</v>
      </c>
    </row>
    <row r="183" spans="1:4" x14ac:dyDescent="0.25">
      <c r="A183">
        <v>61761</v>
      </c>
      <c r="B183" t="s">
        <v>303</v>
      </c>
      <c r="C183" t="s">
        <v>160</v>
      </c>
      <c r="D183" s="4">
        <f>'Grunddaten Umlage § 4_IST'!I183</f>
        <v>0</v>
      </c>
    </row>
    <row r="184" spans="1:4" x14ac:dyDescent="0.25">
      <c r="A184">
        <v>61762</v>
      </c>
      <c r="B184" t="s">
        <v>186</v>
      </c>
      <c r="C184" t="s">
        <v>160</v>
      </c>
      <c r="D184" s="4">
        <f>'Grunddaten Umlage § 4_IST'!I184</f>
        <v>0</v>
      </c>
    </row>
    <row r="185" spans="1:4" x14ac:dyDescent="0.25">
      <c r="A185">
        <v>61763</v>
      </c>
      <c r="B185" t="s">
        <v>187</v>
      </c>
      <c r="C185" t="s">
        <v>160</v>
      </c>
      <c r="D185" s="4">
        <f>'Grunddaten Umlage § 4_IST'!I185</f>
        <v>0</v>
      </c>
    </row>
    <row r="186" spans="1:4" x14ac:dyDescent="0.25">
      <c r="A186">
        <v>61764</v>
      </c>
      <c r="B186" t="s">
        <v>188</v>
      </c>
      <c r="C186" t="s">
        <v>160</v>
      </c>
      <c r="D186" s="4">
        <f>'Grunddaten Umlage § 4_IST'!I186</f>
        <v>-6486.1474189041164</v>
      </c>
    </row>
    <row r="187" spans="1:4" x14ac:dyDescent="0.25">
      <c r="A187">
        <v>61765</v>
      </c>
      <c r="B187" t="s">
        <v>189</v>
      </c>
      <c r="C187" t="s">
        <v>160</v>
      </c>
      <c r="D187" s="4">
        <f>'Grunddaten Umlage § 4_IST'!I187</f>
        <v>0</v>
      </c>
    </row>
    <row r="188" spans="1:4" x14ac:dyDescent="0.25">
      <c r="A188">
        <v>61766</v>
      </c>
      <c r="B188" t="s">
        <v>160</v>
      </c>
      <c r="C188" t="s">
        <v>160</v>
      </c>
      <c r="D188" s="4">
        <f>'Grunddaten Umlage § 4_IST'!I188</f>
        <v>0</v>
      </c>
    </row>
    <row r="189" spans="1:4" x14ac:dyDescent="0.25">
      <c r="A189">
        <v>62007</v>
      </c>
      <c r="B189" t="s">
        <v>190</v>
      </c>
      <c r="C189" t="s">
        <v>191</v>
      </c>
      <c r="D189" s="4">
        <f>'Grunddaten Umlage § 4_IST'!I189</f>
        <v>-22801.502666291188</v>
      </c>
    </row>
    <row r="190" spans="1:4" x14ac:dyDescent="0.25">
      <c r="A190">
        <v>62008</v>
      </c>
      <c r="B190" t="s">
        <v>192</v>
      </c>
      <c r="C190" t="s">
        <v>191</v>
      </c>
      <c r="D190" s="4">
        <f>'Grunddaten Umlage § 4_IST'!I190</f>
        <v>0</v>
      </c>
    </row>
    <row r="191" spans="1:4" x14ac:dyDescent="0.25">
      <c r="A191">
        <v>62010</v>
      </c>
      <c r="B191" t="s">
        <v>193</v>
      </c>
      <c r="C191" t="s">
        <v>191</v>
      </c>
      <c r="D191" s="4">
        <f>'Grunddaten Umlage § 4_IST'!I191</f>
        <v>0</v>
      </c>
    </row>
    <row r="192" spans="1:4" x14ac:dyDescent="0.25">
      <c r="A192">
        <v>62014</v>
      </c>
      <c r="B192" t="s">
        <v>194</v>
      </c>
      <c r="C192" t="s">
        <v>191</v>
      </c>
      <c r="D192" s="4">
        <f>'Grunddaten Umlage § 4_IST'!I192</f>
        <v>0</v>
      </c>
    </row>
    <row r="193" spans="1:4" x14ac:dyDescent="0.25">
      <c r="A193">
        <v>62021</v>
      </c>
      <c r="B193" t="s">
        <v>195</v>
      </c>
      <c r="C193" t="s">
        <v>191</v>
      </c>
      <c r="D193" s="4">
        <f>'Grunddaten Umlage § 4_IST'!I193</f>
        <v>0</v>
      </c>
    </row>
    <row r="194" spans="1:4" x14ac:dyDescent="0.25">
      <c r="A194">
        <v>62026</v>
      </c>
      <c r="B194" t="s">
        <v>196</v>
      </c>
      <c r="C194" t="s">
        <v>191</v>
      </c>
      <c r="D194" s="4">
        <f>'Grunddaten Umlage § 4_IST'!I194</f>
        <v>0</v>
      </c>
    </row>
    <row r="195" spans="1:4" x14ac:dyDescent="0.25">
      <c r="A195">
        <v>62032</v>
      </c>
      <c r="B195" t="s">
        <v>197</v>
      </c>
      <c r="C195" t="s">
        <v>191</v>
      </c>
      <c r="D195" s="4">
        <f>'Grunddaten Umlage § 4_IST'!I195</f>
        <v>0</v>
      </c>
    </row>
    <row r="196" spans="1:4" x14ac:dyDescent="0.25">
      <c r="A196">
        <v>62034</v>
      </c>
      <c r="B196" t="s">
        <v>198</v>
      </c>
      <c r="C196" t="s">
        <v>191</v>
      </c>
      <c r="D196" s="4">
        <f>'Grunddaten Umlage § 4_IST'!I196</f>
        <v>0</v>
      </c>
    </row>
    <row r="197" spans="1:4" x14ac:dyDescent="0.25">
      <c r="A197">
        <v>62036</v>
      </c>
      <c r="B197" t="s">
        <v>199</v>
      </c>
      <c r="C197" t="s">
        <v>191</v>
      </c>
      <c r="D197" s="4">
        <f>'Grunddaten Umlage § 4_IST'!I197</f>
        <v>0</v>
      </c>
    </row>
    <row r="198" spans="1:4" x14ac:dyDescent="0.25">
      <c r="A198">
        <v>62038</v>
      </c>
      <c r="B198" t="s">
        <v>200</v>
      </c>
      <c r="C198" t="s">
        <v>191</v>
      </c>
      <c r="D198" s="4">
        <f>'Grunddaten Umlage § 4_IST'!I198</f>
        <v>-19336.609460800522</v>
      </c>
    </row>
    <row r="199" spans="1:4" x14ac:dyDescent="0.25">
      <c r="A199">
        <v>62039</v>
      </c>
      <c r="B199" t="s">
        <v>201</v>
      </c>
      <c r="C199" t="s">
        <v>191</v>
      </c>
      <c r="D199" s="4">
        <f>'Grunddaten Umlage § 4_IST'!I199</f>
        <v>0</v>
      </c>
    </row>
    <row r="200" spans="1:4" x14ac:dyDescent="0.25">
      <c r="A200">
        <v>62040</v>
      </c>
      <c r="B200" t="s">
        <v>202</v>
      </c>
      <c r="C200" t="s">
        <v>191</v>
      </c>
      <c r="D200" s="4">
        <f>'Grunddaten Umlage § 4_IST'!I200</f>
        <v>0</v>
      </c>
    </row>
    <row r="201" spans="1:4" x14ac:dyDescent="0.25">
      <c r="A201">
        <v>62041</v>
      </c>
      <c r="B201" t="s">
        <v>203</v>
      </c>
      <c r="C201" t="s">
        <v>191</v>
      </c>
      <c r="D201" s="4">
        <f>'Grunddaten Umlage § 4_IST'!I201</f>
        <v>0</v>
      </c>
    </row>
    <row r="202" spans="1:4" x14ac:dyDescent="0.25">
      <c r="A202">
        <v>62042</v>
      </c>
      <c r="B202" t="s">
        <v>204</v>
      </c>
      <c r="C202" t="s">
        <v>191</v>
      </c>
      <c r="D202" s="4">
        <f>'Grunddaten Umlage § 4_IST'!I202</f>
        <v>-17240.55122871045</v>
      </c>
    </row>
    <row r="203" spans="1:4" x14ac:dyDescent="0.25">
      <c r="A203">
        <v>62043</v>
      </c>
      <c r="B203" t="s">
        <v>205</v>
      </c>
      <c r="C203" t="s">
        <v>191</v>
      </c>
      <c r="D203" s="4">
        <f>'Grunddaten Umlage § 4_IST'!I203</f>
        <v>0</v>
      </c>
    </row>
    <row r="204" spans="1:4" x14ac:dyDescent="0.25">
      <c r="A204">
        <v>62044</v>
      </c>
      <c r="B204" t="s">
        <v>206</v>
      </c>
      <c r="C204" t="s">
        <v>191</v>
      </c>
      <c r="D204" s="4">
        <f>'Grunddaten Umlage § 4_IST'!I204</f>
        <v>-4788.4262045842988</v>
      </c>
    </row>
    <row r="205" spans="1:4" x14ac:dyDescent="0.25">
      <c r="A205">
        <v>62045</v>
      </c>
      <c r="B205" t="s">
        <v>207</v>
      </c>
      <c r="C205" t="s">
        <v>191</v>
      </c>
      <c r="D205" s="4">
        <f>'Grunddaten Umlage § 4_IST'!I205</f>
        <v>0</v>
      </c>
    </row>
    <row r="206" spans="1:4" x14ac:dyDescent="0.25">
      <c r="A206">
        <v>62046</v>
      </c>
      <c r="B206" t="s">
        <v>208</v>
      </c>
      <c r="C206" t="s">
        <v>191</v>
      </c>
      <c r="D206" s="4">
        <f>'Grunddaten Umlage § 4_IST'!I206</f>
        <v>-7706.5661104018418</v>
      </c>
    </row>
    <row r="207" spans="1:4" x14ac:dyDescent="0.25">
      <c r="A207">
        <v>62047</v>
      </c>
      <c r="B207" t="s">
        <v>209</v>
      </c>
      <c r="C207" t="s">
        <v>191</v>
      </c>
      <c r="D207" s="4">
        <f>'Grunddaten Umlage § 4_IST'!I207</f>
        <v>-14185.847628542284</v>
      </c>
    </row>
    <row r="208" spans="1:4" x14ac:dyDescent="0.25">
      <c r="A208">
        <v>62048</v>
      </c>
      <c r="B208" t="s">
        <v>210</v>
      </c>
      <c r="C208" t="s">
        <v>191</v>
      </c>
      <c r="D208" s="4">
        <f>'Grunddaten Umlage § 4_IST'!I208</f>
        <v>0</v>
      </c>
    </row>
    <row r="209" spans="1:4" x14ac:dyDescent="0.25">
      <c r="A209">
        <v>62105</v>
      </c>
      <c r="B209" t="s">
        <v>211</v>
      </c>
      <c r="C209" t="s">
        <v>212</v>
      </c>
      <c r="D209" s="4">
        <f>'Grunddaten Umlage § 4_IST'!I209</f>
        <v>0</v>
      </c>
    </row>
    <row r="210" spans="1:4" x14ac:dyDescent="0.25">
      <c r="A210">
        <v>62115</v>
      </c>
      <c r="B210" t="s">
        <v>213</v>
      </c>
      <c r="C210" t="s">
        <v>212</v>
      </c>
      <c r="D210" s="4">
        <f>'Grunddaten Umlage § 4_IST'!I210</f>
        <v>0</v>
      </c>
    </row>
    <row r="211" spans="1:4" x14ac:dyDescent="0.25">
      <c r="A211">
        <v>62116</v>
      </c>
      <c r="B211" t="s">
        <v>214</v>
      </c>
      <c r="C211" t="s">
        <v>212</v>
      </c>
      <c r="D211" s="4">
        <f>'Grunddaten Umlage § 4_IST'!I211</f>
        <v>0</v>
      </c>
    </row>
    <row r="212" spans="1:4" x14ac:dyDescent="0.25">
      <c r="A212">
        <v>62125</v>
      </c>
      <c r="B212" t="s">
        <v>215</v>
      </c>
      <c r="C212" t="s">
        <v>212</v>
      </c>
      <c r="D212" s="4">
        <f>'Grunddaten Umlage § 4_IST'!I212</f>
        <v>0</v>
      </c>
    </row>
    <row r="213" spans="1:4" x14ac:dyDescent="0.25">
      <c r="A213">
        <v>62128</v>
      </c>
      <c r="B213" t="s">
        <v>216</v>
      </c>
      <c r="C213" t="s">
        <v>212</v>
      </c>
      <c r="D213" s="4">
        <f>'Grunddaten Umlage § 4_IST'!I213</f>
        <v>-2557.6414707207732</v>
      </c>
    </row>
    <row r="214" spans="1:4" x14ac:dyDescent="0.25">
      <c r="A214">
        <v>62131</v>
      </c>
      <c r="B214" t="s">
        <v>217</v>
      </c>
      <c r="C214" t="s">
        <v>212</v>
      </c>
      <c r="D214" s="4">
        <f>'Grunddaten Umlage § 4_IST'!I214</f>
        <v>0</v>
      </c>
    </row>
    <row r="215" spans="1:4" x14ac:dyDescent="0.25">
      <c r="A215">
        <v>62132</v>
      </c>
      <c r="B215" t="s">
        <v>218</v>
      </c>
      <c r="C215" t="s">
        <v>212</v>
      </c>
      <c r="D215" s="4">
        <f>'Grunddaten Umlage § 4_IST'!I215</f>
        <v>0</v>
      </c>
    </row>
    <row r="216" spans="1:4" x14ac:dyDescent="0.25">
      <c r="A216">
        <v>62135</v>
      </c>
      <c r="B216" t="s">
        <v>219</v>
      </c>
      <c r="C216" t="s">
        <v>212</v>
      </c>
      <c r="D216" s="4">
        <f>'Grunddaten Umlage § 4_IST'!I216</f>
        <v>0</v>
      </c>
    </row>
    <row r="217" spans="1:4" x14ac:dyDescent="0.25">
      <c r="A217">
        <v>62138</v>
      </c>
      <c r="B217" t="s">
        <v>220</v>
      </c>
      <c r="C217" t="s">
        <v>212</v>
      </c>
      <c r="D217" s="4">
        <f>'Grunddaten Umlage § 4_IST'!I217</f>
        <v>-5509.9220713337336</v>
      </c>
    </row>
    <row r="218" spans="1:4" x14ac:dyDescent="0.25">
      <c r="A218">
        <v>62139</v>
      </c>
      <c r="B218" t="s">
        <v>221</v>
      </c>
      <c r="C218" t="s">
        <v>212</v>
      </c>
      <c r="D218" s="4">
        <f>'Grunddaten Umlage § 4_IST'!I218</f>
        <v>0</v>
      </c>
    </row>
    <row r="219" spans="1:4" x14ac:dyDescent="0.25">
      <c r="A219">
        <v>62140</v>
      </c>
      <c r="B219" t="s">
        <v>222</v>
      </c>
      <c r="C219" t="s">
        <v>212</v>
      </c>
      <c r="D219" s="4">
        <f>'Grunddaten Umlage § 4_IST'!I219</f>
        <v>0</v>
      </c>
    </row>
    <row r="220" spans="1:4" x14ac:dyDescent="0.25">
      <c r="A220">
        <v>62141</v>
      </c>
      <c r="B220" t="s">
        <v>223</v>
      </c>
      <c r="C220" t="s">
        <v>212</v>
      </c>
      <c r="D220" s="4">
        <f>'Grunddaten Umlage § 4_IST'!I220</f>
        <v>0</v>
      </c>
    </row>
    <row r="221" spans="1:4" x14ac:dyDescent="0.25">
      <c r="A221">
        <v>62142</v>
      </c>
      <c r="B221" t="s">
        <v>224</v>
      </c>
      <c r="C221" t="s">
        <v>212</v>
      </c>
      <c r="D221" s="4">
        <f>'Grunddaten Umlage § 4_IST'!I221</f>
        <v>0</v>
      </c>
    </row>
    <row r="222" spans="1:4" x14ac:dyDescent="0.25">
      <c r="A222">
        <v>62143</v>
      </c>
      <c r="B222" t="s">
        <v>225</v>
      </c>
      <c r="C222" t="s">
        <v>212</v>
      </c>
      <c r="D222" s="4">
        <f>'Grunddaten Umlage § 4_IST'!I222</f>
        <v>-3633.4336673516591</v>
      </c>
    </row>
    <row r="223" spans="1:4" x14ac:dyDescent="0.25">
      <c r="A223">
        <v>62144</v>
      </c>
      <c r="B223" t="s">
        <v>226</v>
      </c>
      <c r="C223" t="s">
        <v>212</v>
      </c>
      <c r="D223" s="4">
        <f>'Grunddaten Umlage § 4_IST'!I223</f>
        <v>-3701.0535165877955</v>
      </c>
    </row>
    <row r="224" spans="1:4" x14ac:dyDescent="0.25">
      <c r="A224">
        <v>62145</v>
      </c>
      <c r="B224" t="s">
        <v>227</v>
      </c>
      <c r="C224" t="s">
        <v>212</v>
      </c>
      <c r="D224" s="4">
        <f>'Grunddaten Umlage § 4_IST'!I224</f>
        <v>0</v>
      </c>
    </row>
    <row r="225" spans="1:4" x14ac:dyDescent="0.25">
      <c r="A225">
        <v>62146</v>
      </c>
      <c r="B225" t="s">
        <v>228</v>
      </c>
      <c r="C225" t="s">
        <v>212</v>
      </c>
      <c r="D225" s="4">
        <f>'Grunddaten Umlage § 4_IST'!I225</f>
        <v>0</v>
      </c>
    </row>
    <row r="226" spans="1:4" x14ac:dyDescent="0.25">
      <c r="A226">
        <v>62147</v>
      </c>
      <c r="B226" t="s">
        <v>229</v>
      </c>
      <c r="C226" t="s">
        <v>212</v>
      </c>
      <c r="D226" s="4">
        <f>'Grunddaten Umlage § 4_IST'!I226</f>
        <v>0</v>
      </c>
    </row>
    <row r="227" spans="1:4" x14ac:dyDescent="0.25">
      <c r="A227">
        <v>62148</v>
      </c>
      <c r="B227" t="s">
        <v>230</v>
      </c>
      <c r="C227" t="s">
        <v>212</v>
      </c>
      <c r="D227" s="4">
        <f>'Grunddaten Umlage § 4_IST'!I227</f>
        <v>0</v>
      </c>
    </row>
    <row r="228" spans="1:4" x14ac:dyDescent="0.25">
      <c r="A228">
        <v>62202</v>
      </c>
      <c r="B228" t="s">
        <v>231</v>
      </c>
      <c r="C228" t="s">
        <v>232</v>
      </c>
      <c r="D228" s="4">
        <f>'Grunddaten Umlage § 4_IST'!I228</f>
        <v>-1680.1010400856212</v>
      </c>
    </row>
    <row r="229" spans="1:4" x14ac:dyDescent="0.25">
      <c r="A229">
        <v>62205</v>
      </c>
      <c r="B229" t="s">
        <v>233</v>
      </c>
      <c r="C229" t="s">
        <v>232</v>
      </c>
      <c r="D229" s="4">
        <f>'Grunddaten Umlage § 4_IST'!I229</f>
        <v>-1624.0933675092947</v>
      </c>
    </row>
    <row r="230" spans="1:4" x14ac:dyDescent="0.25">
      <c r="A230">
        <v>62206</v>
      </c>
      <c r="B230" t="s">
        <v>234</v>
      </c>
      <c r="C230" t="s">
        <v>232</v>
      </c>
      <c r="D230" s="4">
        <f>'Grunddaten Umlage § 4_IST'!I230</f>
        <v>0</v>
      </c>
    </row>
    <row r="231" spans="1:4" x14ac:dyDescent="0.25">
      <c r="A231">
        <v>62209</v>
      </c>
      <c r="B231" t="s">
        <v>235</v>
      </c>
      <c r="C231" t="s">
        <v>232</v>
      </c>
      <c r="D231" s="4">
        <f>'Grunddaten Umlage § 4_IST'!I231</f>
        <v>0</v>
      </c>
    </row>
    <row r="232" spans="1:4" x14ac:dyDescent="0.25">
      <c r="A232">
        <v>62211</v>
      </c>
      <c r="B232" t="s">
        <v>236</v>
      </c>
      <c r="C232" t="s">
        <v>232</v>
      </c>
      <c r="D232" s="4">
        <f>'Grunddaten Umlage § 4_IST'!I232</f>
        <v>0</v>
      </c>
    </row>
    <row r="233" spans="1:4" x14ac:dyDescent="0.25">
      <c r="A233">
        <v>62214</v>
      </c>
      <c r="B233" t="s">
        <v>237</v>
      </c>
      <c r="C233" t="s">
        <v>232</v>
      </c>
      <c r="D233" s="4">
        <f>'Grunddaten Umlage § 4_IST'!I233</f>
        <v>0</v>
      </c>
    </row>
    <row r="234" spans="1:4" x14ac:dyDescent="0.25">
      <c r="A234">
        <v>62216</v>
      </c>
      <c r="B234" t="s">
        <v>238</v>
      </c>
      <c r="C234" t="s">
        <v>232</v>
      </c>
      <c r="D234" s="4">
        <f>'Grunddaten Umlage § 4_IST'!I234</f>
        <v>0</v>
      </c>
    </row>
    <row r="235" spans="1:4" x14ac:dyDescent="0.25">
      <c r="A235">
        <v>62219</v>
      </c>
      <c r="B235" t="s">
        <v>239</v>
      </c>
      <c r="C235" t="s">
        <v>232</v>
      </c>
      <c r="D235" s="4">
        <f>'Grunddaten Umlage § 4_IST'!I235</f>
        <v>0</v>
      </c>
    </row>
    <row r="236" spans="1:4" x14ac:dyDescent="0.25">
      <c r="A236">
        <v>62220</v>
      </c>
      <c r="B236" t="s">
        <v>240</v>
      </c>
      <c r="C236" t="s">
        <v>232</v>
      </c>
      <c r="D236" s="4">
        <f>'Grunddaten Umlage § 4_IST'!I236</f>
        <v>0</v>
      </c>
    </row>
    <row r="237" spans="1:4" x14ac:dyDescent="0.25">
      <c r="A237">
        <v>62226</v>
      </c>
      <c r="B237" t="s">
        <v>241</v>
      </c>
      <c r="C237" t="s">
        <v>232</v>
      </c>
      <c r="D237" s="4">
        <f>'Grunddaten Umlage § 4_IST'!I237</f>
        <v>0</v>
      </c>
    </row>
    <row r="238" spans="1:4" x14ac:dyDescent="0.25">
      <c r="A238">
        <v>62232</v>
      </c>
      <c r="B238" t="s">
        <v>242</v>
      </c>
      <c r="C238" t="s">
        <v>232</v>
      </c>
      <c r="D238" s="4">
        <f>'Grunddaten Umlage § 4_IST'!I238</f>
        <v>0</v>
      </c>
    </row>
    <row r="239" spans="1:4" x14ac:dyDescent="0.25">
      <c r="A239">
        <v>62233</v>
      </c>
      <c r="B239" t="s">
        <v>243</v>
      </c>
      <c r="C239" t="s">
        <v>232</v>
      </c>
      <c r="D239" s="4">
        <f>'Grunddaten Umlage § 4_IST'!I239</f>
        <v>0</v>
      </c>
    </row>
    <row r="240" spans="1:4" x14ac:dyDescent="0.25">
      <c r="A240">
        <v>62235</v>
      </c>
      <c r="B240" t="s">
        <v>244</v>
      </c>
      <c r="C240" t="s">
        <v>232</v>
      </c>
      <c r="D240" s="4">
        <f>'Grunddaten Umlage § 4_IST'!I240</f>
        <v>0</v>
      </c>
    </row>
    <row r="241" spans="1:4" x14ac:dyDescent="0.25">
      <c r="A241">
        <v>62242</v>
      </c>
      <c r="B241" t="s">
        <v>245</v>
      </c>
      <c r="C241" t="s">
        <v>232</v>
      </c>
      <c r="D241" s="4">
        <f>'Grunddaten Umlage § 4_IST'!I241</f>
        <v>0</v>
      </c>
    </row>
    <row r="242" spans="1:4" x14ac:dyDescent="0.25">
      <c r="A242">
        <v>62244</v>
      </c>
      <c r="B242" t="s">
        <v>246</v>
      </c>
      <c r="C242" t="s">
        <v>232</v>
      </c>
      <c r="D242" s="4">
        <f>'Grunddaten Umlage § 4_IST'!I242</f>
        <v>0</v>
      </c>
    </row>
    <row r="243" spans="1:4" x14ac:dyDescent="0.25">
      <c r="A243">
        <v>62245</v>
      </c>
      <c r="B243" t="s">
        <v>247</v>
      </c>
      <c r="C243" t="s">
        <v>232</v>
      </c>
      <c r="D243" s="4">
        <f>'Grunddaten Umlage § 4_IST'!I243</f>
        <v>0</v>
      </c>
    </row>
    <row r="244" spans="1:4" x14ac:dyDescent="0.25">
      <c r="A244">
        <v>62247</v>
      </c>
      <c r="B244" t="s">
        <v>248</v>
      </c>
      <c r="C244" t="s">
        <v>232</v>
      </c>
      <c r="D244" s="4">
        <f>'Grunddaten Umlage § 4_IST'!I244</f>
        <v>0</v>
      </c>
    </row>
    <row r="245" spans="1:4" x14ac:dyDescent="0.25">
      <c r="A245">
        <v>62252</v>
      </c>
      <c r="B245" t="s">
        <v>249</v>
      </c>
      <c r="C245" t="s">
        <v>232</v>
      </c>
      <c r="D245" s="4">
        <f>'Grunddaten Umlage § 4_IST'!I245</f>
        <v>-2520.9351644888466</v>
      </c>
    </row>
    <row r="246" spans="1:4" x14ac:dyDescent="0.25">
      <c r="A246">
        <v>62256</v>
      </c>
      <c r="B246" t="s">
        <v>250</v>
      </c>
      <c r="C246" t="s">
        <v>232</v>
      </c>
      <c r="D246" s="4">
        <f>'Grunddaten Umlage § 4_IST'!I246</f>
        <v>-3125.5678827605316</v>
      </c>
    </row>
    <row r="247" spans="1:4" x14ac:dyDescent="0.25">
      <c r="A247">
        <v>62262</v>
      </c>
      <c r="B247" t="s">
        <v>251</v>
      </c>
      <c r="C247" t="s">
        <v>232</v>
      </c>
      <c r="D247" s="4">
        <f>'Grunddaten Umlage § 4_IST'!I247</f>
        <v>0</v>
      </c>
    </row>
    <row r="248" spans="1:4" x14ac:dyDescent="0.25">
      <c r="A248">
        <v>62264</v>
      </c>
      <c r="B248" t="s">
        <v>252</v>
      </c>
      <c r="C248" t="s">
        <v>232</v>
      </c>
      <c r="D248" s="4">
        <f>'Grunddaten Umlage § 4_IST'!I248</f>
        <v>0</v>
      </c>
    </row>
    <row r="249" spans="1:4" x14ac:dyDescent="0.25">
      <c r="A249">
        <v>62265</v>
      </c>
      <c r="B249" t="s">
        <v>253</v>
      </c>
      <c r="C249" t="s">
        <v>232</v>
      </c>
      <c r="D249" s="4">
        <f>'Grunddaten Umlage § 4_IST'!I249</f>
        <v>0</v>
      </c>
    </row>
    <row r="250" spans="1:4" x14ac:dyDescent="0.25">
      <c r="A250">
        <v>62266</v>
      </c>
      <c r="B250" t="s">
        <v>254</v>
      </c>
      <c r="C250" t="s">
        <v>232</v>
      </c>
      <c r="D250" s="4">
        <f>'Grunddaten Umlage § 4_IST'!I250</f>
        <v>0</v>
      </c>
    </row>
    <row r="251" spans="1:4" x14ac:dyDescent="0.25">
      <c r="A251">
        <v>62267</v>
      </c>
      <c r="B251" t="s">
        <v>255</v>
      </c>
      <c r="C251" t="s">
        <v>232</v>
      </c>
      <c r="D251" s="4">
        <f>'Grunddaten Umlage § 4_IST'!I251</f>
        <v>0</v>
      </c>
    </row>
    <row r="252" spans="1:4" x14ac:dyDescent="0.25">
      <c r="A252">
        <v>62268</v>
      </c>
      <c r="B252" t="s">
        <v>256</v>
      </c>
      <c r="C252" t="s">
        <v>232</v>
      </c>
      <c r="D252" s="4">
        <f>'Grunddaten Umlage § 4_IST'!I252</f>
        <v>0</v>
      </c>
    </row>
    <row r="253" spans="1:4" x14ac:dyDescent="0.25">
      <c r="A253">
        <v>62269</v>
      </c>
      <c r="B253" t="s">
        <v>257</v>
      </c>
      <c r="C253" t="s">
        <v>232</v>
      </c>
      <c r="D253" s="4">
        <f>'Grunddaten Umlage § 4_IST'!I253</f>
        <v>0</v>
      </c>
    </row>
    <row r="254" spans="1:4" x14ac:dyDescent="0.25">
      <c r="A254">
        <v>62270</v>
      </c>
      <c r="B254" t="s">
        <v>258</v>
      </c>
      <c r="C254" t="s">
        <v>232</v>
      </c>
      <c r="D254" s="4">
        <f>'Grunddaten Umlage § 4_IST'!I254</f>
        <v>0</v>
      </c>
    </row>
    <row r="255" spans="1:4" x14ac:dyDescent="0.25">
      <c r="A255">
        <v>62271</v>
      </c>
      <c r="B255" t="s">
        <v>259</v>
      </c>
      <c r="C255" t="s">
        <v>232</v>
      </c>
      <c r="D255" s="4">
        <f>'Grunddaten Umlage § 4_IST'!I255</f>
        <v>-5509.3375817956767</v>
      </c>
    </row>
    <row r="256" spans="1:4" x14ac:dyDescent="0.25">
      <c r="A256">
        <v>62272</v>
      </c>
      <c r="B256" t="s">
        <v>260</v>
      </c>
      <c r="C256" t="s">
        <v>232</v>
      </c>
      <c r="D256" s="4">
        <f>'Grunddaten Umlage § 4_IST'!I256</f>
        <v>0</v>
      </c>
    </row>
    <row r="257" spans="1:4" x14ac:dyDescent="0.25">
      <c r="A257">
        <v>62273</v>
      </c>
      <c r="B257" t="s">
        <v>261</v>
      </c>
      <c r="C257" t="s">
        <v>232</v>
      </c>
      <c r="D257" s="4">
        <f>'Grunddaten Umlage § 4_IST'!I257</f>
        <v>0</v>
      </c>
    </row>
    <row r="258" spans="1:4" x14ac:dyDescent="0.25">
      <c r="A258">
        <v>62274</v>
      </c>
      <c r="B258" t="s">
        <v>262</v>
      </c>
      <c r="C258" t="s">
        <v>232</v>
      </c>
      <c r="D258" s="4">
        <f>'Grunddaten Umlage § 4_IST'!I258</f>
        <v>0</v>
      </c>
    </row>
    <row r="259" spans="1:4" x14ac:dyDescent="0.25">
      <c r="A259">
        <v>62275</v>
      </c>
      <c r="B259" t="s">
        <v>263</v>
      </c>
      <c r="C259" t="s">
        <v>232</v>
      </c>
      <c r="D259" s="4">
        <f>'Grunddaten Umlage § 4_IST'!I259</f>
        <v>0</v>
      </c>
    </row>
    <row r="260" spans="1:4" x14ac:dyDescent="0.25">
      <c r="A260">
        <v>62276</v>
      </c>
      <c r="B260" t="s">
        <v>264</v>
      </c>
      <c r="C260" t="s">
        <v>232</v>
      </c>
      <c r="D260" s="4">
        <f>'Grunddaten Umlage § 4_IST'!I260</f>
        <v>0</v>
      </c>
    </row>
    <row r="261" spans="1:4" x14ac:dyDescent="0.25">
      <c r="A261">
        <v>62277</v>
      </c>
      <c r="B261" t="s">
        <v>265</v>
      </c>
      <c r="C261" t="s">
        <v>232</v>
      </c>
      <c r="D261" s="4">
        <f>'Grunddaten Umlage § 4_IST'!I261</f>
        <v>0</v>
      </c>
    </row>
    <row r="262" spans="1:4" x14ac:dyDescent="0.25">
      <c r="A262">
        <v>62278</v>
      </c>
      <c r="B262" t="s">
        <v>266</v>
      </c>
      <c r="C262" t="s">
        <v>232</v>
      </c>
      <c r="D262" s="4">
        <f>'Grunddaten Umlage § 4_IST'!I262</f>
        <v>0</v>
      </c>
    </row>
    <row r="263" spans="1:4" x14ac:dyDescent="0.25">
      <c r="A263">
        <v>62279</v>
      </c>
      <c r="B263" t="s">
        <v>267</v>
      </c>
      <c r="C263" t="s">
        <v>232</v>
      </c>
      <c r="D263" s="4">
        <f>'Grunddaten Umlage § 4_IST'!I263</f>
        <v>0</v>
      </c>
    </row>
    <row r="264" spans="1:4" x14ac:dyDescent="0.25">
      <c r="A264">
        <v>62311</v>
      </c>
      <c r="B264" t="s">
        <v>268</v>
      </c>
      <c r="C264" t="s">
        <v>269</v>
      </c>
      <c r="D264" s="4">
        <f>'Grunddaten Umlage § 4_IST'!I264</f>
        <v>0</v>
      </c>
    </row>
    <row r="265" spans="1:4" x14ac:dyDescent="0.25">
      <c r="A265">
        <v>62314</v>
      </c>
      <c r="B265" t="s">
        <v>270</v>
      </c>
      <c r="C265" t="s">
        <v>269</v>
      </c>
      <c r="D265" s="4">
        <f>'Grunddaten Umlage § 4_IST'!I265</f>
        <v>0</v>
      </c>
    </row>
    <row r="266" spans="1:4" x14ac:dyDescent="0.25">
      <c r="A266">
        <v>62326</v>
      </c>
      <c r="B266" t="s">
        <v>271</v>
      </c>
      <c r="C266" t="s">
        <v>269</v>
      </c>
      <c r="D266" s="4">
        <f>'Grunddaten Umlage § 4_IST'!I266</f>
        <v>0</v>
      </c>
    </row>
    <row r="267" spans="1:4" x14ac:dyDescent="0.25">
      <c r="A267">
        <v>62330</v>
      </c>
      <c r="B267" t="s">
        <v>272</v>
      </c>
      <c r="C267" t="s">
        <v>269</v>
      </c>
      <c r="D267" s="4">
        <f>'Grunddaten Umlage § 4_IST'!I267</f>
        <v>-4864.9917503122888</v>
      </c>
    </row>
    <row r="268" spans="1:4" x14ac:dyDescent="0.25">
      <c r="A268">
        <v>62332</v>
      </c>
      <c r="B268" t="s">
        <v>273</v>
      </c>
      <c r="C268" t="s">
        <v>269</v>
      </c>
      <c r="D268" s="4">
        <f>'Grunddaten Umlage § 4_IST'!I268</f>
        <v>-2249.3284554947422</v>
      </c>
    </row>
    <row r="269" spans="1:4" x14ac:dyDescent="0.25">
      <c r="A269">
        <v>62335</v>
      </c>
      <c r="B269" t="s">
        <v>274</v>
      </c>
      <c r="C269" t="s">
        <v>269</v>
      </c>
      <c r="D269" s="4">
        <f>'Grunddaten Umlage § 4_IST'!I269</f>
        <v>0</v>
      </c>
    </row>
    <row r="270" spans="1:4" x14ac:dyDescent="0.25">
      <c r="A270">
        <v>62343</v>
      </c>
      <c r="B270" t="s">
        <v>275</v>
      </c>
      <c r="C270" t="s">
        <v>269</v>
      </c>
      <c r="D270" s="4">
        <f>'Grunddaten Umlage § 4_IST'!I270</f>
        <v>0</v>
      </c>
    </row>
    <row r="271" spans="1:4" x14ac:dyDescent="0.25">
      <c r="A271">
        <v>62368</v>
      </c>
      <c r="B271" t="s">
        <v>276</v>
      </c>
      <c r="C271" t="s">
        <v>269</v>
      </c>
      <c r="D271" s="4">
        <f>'Grunddaten Umlage § 4_IST'!I271</f>
        <v>0</v>
      </c>
    </row>
    <row r="272" spans="1:4" x14ac:dyDescent="0.25">
      <c r="A272">
        <v>62372</v>
      </c>
      <c r="B272" t="s">
        <v>277</v>
      </c>
      <c r="C272" t="s">
        <v>269</v>
      </c>
      <c r="D272" s="4">
        <f>'Grunddaten Umlage § 4_IST'!I272</f>
        <v>0</v>
      </c>
    </row>
    <row r="273" spans="1:4" x14ac:dyDescent="0.25">
      <c r="A273">
        <v>62375</v>
      </c>
      <c r="B273" t="s">
        <v>278</v>
      </c>
      <c r="C273" t="s">
        <v>269</v>
      </c>
      <c r="D273" s="4">
        <f>'Grunddaten Umlage § 4_IST'!I273</f>
        <v>0</v>
      </c>
    </row>
    <row r="274" spans="1:4" x14ac:dyDescent="0.25">
      <c r="A274">
        <v>62376</v>
      </c>
      <c r="B274" t="s">
        <v>279</v>
      </c>
      <c r="C274" t="s">
        <v>269</v>
      </c>
      <c r="D274" s="4">
        <f>'Grunddaten Umlage § 4_IST'!I274</f>
        <v>0</v>
      </c>
    </row>
    <row r="275" spans="1:4" x14ac:dyDescent="0.25">
      <c r="A275">
        <v>62377</v>
      </c>
      <c r="B275" t="s">
        <v>280</v>
      </c>
      <c r="C275" t="s">
        <v>269</v>
      </c>
      <c r="D275" s="4">
        <f>'Grunddaten Umlage § 4_IST'!I275</f>
        <v>0</v>
      </c>
    </row>
    <row r="276" spans="1:4" x14ac:dyDescent="0.25">
      <c r="A276">
        <v>62378</v>
      </c>
      <c r="B276" t="s">
        <v>281</v>
      </c>
      <c r="C276" t="s">
        <v>269</v>
      </c>
      <c r="D276" s="4">
        <f>'Grunddaten Umlage § 4_IST'!I276</f>
        <v>0</v>
      </c>
    </row>
    <row r="277" spans="1:4" x14ac:dyDescent="0.25">
      <c r="A277">
        <v>62379</v>
      </c>
      <c r="B277" t="s">
        <v>282</v>
      </c>
      <c r="C277" t="s">
        <v>269</v>
      </c>
      <c r="D277" s="4">
        <f>'Grunddaten Umlage § 4_IST'!I277</f>
        <v>0</v>
      </c>
    </row>
    <row r="278" spans="1:4" x14ac:dyDescent="0.25">
      <c r="A278">
        <v>62380</v>
      </c>
      <c r="B278" t="s">
        <v>283</v>
      </c>
      <c r="C278" t="s">
        <v>269</v>
      </c>
      <c r="D278" s="4">
        <f>'Grunddaten Umlage § 4_IST'!I278</f>
        <v>0</v>
      </c>
    </row>
    <row r="279" spans="1:4" x14ac:dyDescent="0.25">
      <c r="A279">
        <v>62381</v>
      </c>
      <c r="B279" t="s">
        <v>284</v>
      </c>
      <c r="C279" t="s">
        <v>269</v>
      </c>
      <c r="D279" s="4">
        <f>'Grunddaten Umlage § 4_IST'!I279</f>
        <v>0</v>
      </c>
    </row>
    <row r="280" spans="1:4" x14ac:dyDescent="0.25">
      <c r="A280">
        <v>62382</v>
      </c>
      <c r="B280" t="s">
        <v>285</v>
      </c>
      <c r="C280" t="s">
        <v>269</v>
      </c>
      <c r="D280" s="4">
        <f>'Grunddaten Umlage § 4_IST'!I280</f>
        <v>0</v>
      </c>
    </row>
    <row r="281" spans="1:4" x14ac:dyDescent="0.25">
      <c r="A281">
        <v>62383</v>
      </c>
      <c r="B281" t="s">
        <v>286</v>
      </c>
      <c r="C281" t="s">
        <v>269</v>
      </c>
      <c r="D281" s="4">
        <f>'Grunddaten Umlage § 4_IST'!I281</f>
        <v>0</v>
      </c>
    </row>
    <row r="282" spans="1:4" x14ac:dyDescent="0.25">
      <c r="A282">
        <v>62384</v>
      </c>
      <c r="B282" t="s">
        <v>287</v>
      </c>
      <c r="C282" t="s">
        <v>269</v>
      </c>
      <c r="D282" s="4">
        <f>'Grunddaten Umlage § 4_IST'!I282</f>
        <v>0</v>
      </c>
    </row>
    <row r="283" spans="1:4" x14ac:dyDescent="0.25">
      <c r="A283">
        <v>62385</v>
      </c>
      <c r="B283" t="s">
        <v>288</v>
      </c>
      <c r="C283" t="s">
        <v>269</v>
      </c>
      <c r="D283" s="4">
        <f>'Grunddaten Umlage § 4_IST'!I283</f>
        <v>0</v>
      </c>
    </row>
    <row r="284" spans="1:4" x14ac:dyDescent="0.25">
      <c r="A284">
        <v>62386</v>
      </c>
      <c r="B284" t="s">
        <v>289</v>
      </c>
      <c r="C284" t="s">
        <v>269</v>
      </c>
      <c r="D284" s="4">
        <f>'Grunddaten Umlage § 4_IST'!I284</f>
        <v>0</v>
      </c>
    </row>
    <row r="285" spans="1:4" x14ac:dyDescent="0.25">
      <c r="A285">
        <v>62387</v>
      </c>
      <c r="B285" t="s">
        <v>290</v>
      </c>
      <c r="C285" t="s">
        <v>269</v>
      </c>
      <c r="D285" s="4">
        <f>'Grunddaten Umlage § 4_IST'!I285</f>
        <v>0</v>
      </c>
    </row>
    <row r="286" spans="1:4" x14ac:dyDescent="0.25">
      <c r="A286">
        <v>62388</v>
      </c>
      <c r="B286" t="s">
        <v>291</v>
      </c>
      <c r="C286" t="s">
        <v>269</v>
      </c>
      <c r="D286" s="4">
        <f>'Grunddaten Umlage § 4_IST'!I286</f>
        <v>0</v>
      </c>
    </row>
    <row r="287" spans="1:4" x14ac:dyDescent="0.25">
      <c r="A287">
        <v>62389</v>
      </c>
      <c r="B287" t="s">
        <v>292</v>
      </c>
      <c r="C287" t="s">
        <v>269</v>
      </c>
      <c r="D287" s="4">
        <f>'Grunddaten Umlage § 4_IST'!I287</f>
        <v>0</v>
      </c>
    </row>
    <row r="288" spans="1:4" ht="15.75" thickBot="1" x14ac:dyDescent="0.3">
      <c r="A288" s="10">
        <v>62390</v>
      </c>
      <c r="B288" s="10" t="s">
        <v>293</v>
      </c>
      <c r="C288" s="10" t="s">
        <v>269</v>
      </c>
      <c r="D288" s="11">
        <f>'Grunddaten Umlage § 4_IST'!I288</f>
        <v>0</v>
      </c>
    </row>
    <row r="289" spans="4:4" x14ac:dyDescent="0.25">
      <c r="D289" s="82">
        <f>SUM(D3:D288)</f>
        <v>-594029.91832160437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K315"/>
  <sheetViews>
    <sheetView workbookViewId="0">
      <selection activeCell="A2" sqref="A2"/>
    </sheetView>
  </sheetViews>
  <sheetFormatPr baseColWidth="10" defaultRowHeight="15" x14ac:dyDescent="0.25"/>
  <cols>
    <col min="1" max="1" width="10.5703125" style="19" customWidth="1"/>
    <col min="2" max="2" width="27.7109375" style="15" customWidth="1"/>
    <col min="3" max="3" width="21.42578125" style="15" customWidth="1"/>
    <col min="4" max="4" width="19" style="26" customWidth="1"/>
    <col min="5" max="5" width="23.7109375" style="4" customWidth="1"/>
    <col min="6" max="7" width="18.42578125" style="4" customWidth="1"/>
    <col min="8" max="8" width="24.85546875" style="4" customWidth="1"/>
    <col min="9" max="9" width="24.28515625" style="42" customWidth="1"/>
    <col min="10" max="10" width="16.5703125" style="4" customWidth="1"/>
    <col min="11" max="11" width="15.7109375" style="4" bestFit="1" customWidth="1"/>
  </cols>
  <sheetData>
    <row r="1" spans="1:11" ht="23.25" customHeight="1" x14ac:dyDescent="0.25">
      <c r="A1" s="97" t="s">
        <v>317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11" ht="63" customHeight="1" x14ac:dyDescent="0.25">
      <c r="A2" s="35" t="s">
        <v>0</v>
      </c>
      <c r="B2" s="36" t="s">
        <v>1</v>
      </c>
      <c r="C2" s="36" t="s">
        <v>306</v>
      </c>
      <c r="D2" s="23" t="s">
        <v>307</v>
      </c>
      <c r="E2" s="23" t="s">
        <v>308</v>
      </c>
      <c r="F2" s="29" t="s">
        <v>304</v>
      </c>
      <c r="G2" s="41" t="s">
        <v>312</v>
      </c>
      <c r="H2" s="41" t="s">
        <v>337</v>
      </c>
      <c r="I2" s="44" t="s">
        <v>334</v>
      </c>
      <c r="J2" s="38" t="s">
        <v>310</v>
      </c>
      <c r="K2" s="30" t="s">
        <v>309</v>
      </c>
    </row>
    <row r="3" spans="1:11" x14ac:dyDescent="0.25">
      <c r="A3" s="20">
        <v>60101</v>
      </c>
      <c r="B3" s="17" t="s">
        <v>3</v>
      </c>
      <c r="C3" s="17" t="s">
        <v>3</v>
      </c>
      <c r="D3" s="24">
        <v>852216.35930000001</v>
      </c>
      <c r="E3" s="4">
        <f>D3*0.4</f>
        <v>340886.54372000002</v>
      </c>
      <c r="F3" s="4">
        <f>'landesw Umlage § 4_Plan'!F3</f>
        <v>1252157.6690254249</v>
      </c>
      <c r="G3" s="4">
        <f>IF(D3&gt;0,D3-F3,0)</f>
        <v>-399941.30972542486</v>
      </c>
      <c r="H3" s="4">
        <f>IF(G3&lt;0,0,G3)</f>
        <v>0</v>
      </c>
      <c r="I3" s="42">
        <f>IF(G3&lt;0,G3,0)</f>
        <v>-399941.30972542486</v>
      </c>
      <c r="J3" s="4">
        <f t="shared" ref="J3:J66" si="0">IF(E3&lt;1,F3,0)</f>
        <v>0</v>
      </c>
      <c r="K3" s="4">
        <f>J3/12</f>
        <v>0</v>
      </c>
    </row>
    <row r="4" spans="1:11" x14ac:dyDescent="0.25">
      <c r="A4" s="20">
        <v>60305</v>
      </c>
      <c r="B4" s="17" t="s">
        <v>4</v>
      </c>
      <c r="C4" s="17" t="s">
        <v>5</v>
      </c>
      <c r="D4" s="24">
        <v>34844.086799999997</v>
      </c>
      <c r="E4" s="4">
        <f t="shared" ref="E4:E67" si="1">D4*0.4</f>
        <v>13937.63472</v>
      </c>
      <c r="F4" s="4">
        <f>'landesw Umlage § 4_Plan'!F4</f>
        <v>9705.2689931575551</v>
      </c>
      <c r="G4" s="4">
        <f t="shared" ref="G4:G67" si="2">IF(D4&gt;0,D4-F4,0)</f>
        <v>25138.817806842442</v>
      </c>
      <c r="H4" s="4">
        <f t="shared" ref="H4:H67" si="3">IF(G4&lt;0,0,G4)</f>
        <v>25138.817806842442</v>
      </c>
      <c r="I4" s="42">
        <f t="shared" ref="I4:I67" si="4">IF(G4&lt;0,G4,0)</f>
        <v>0</v>
      </c>
      <c r="J4" s="4">
        <f t="shared" si="0"/>
        <v>0</v>
      </c>
      <c r="K4" s="4">
        <f t="shared" ref="K4:K67" si="5">J4/12</f>
        <v>0</v>
      </c>
    </row>
    <row r="5" spans="1:11" x14ac:dyDescent="0.25">
      <c r="A5" s="20">
        <v>60318</v>
      </c>
      <c r="B5" s="17" t="s">
        <v>6</v>
      </c>
      <c r="C5" s="17" t="s">
        <v>5</v>
      </c>
      <c r="D5" s="24">
        <v>0</v>
      </c>
      <c r="E5" s="4">
        <f t="shared" si="1"/>
        <v>0</v>
      </c>
      <c r="F5" s="4">
        <f>'landesw Umlage § 4_Plan'!F5</f>
        <v>19893.366451217487</v>
      </c>
      <c r="G5" s="4">
        <f t="shared" si="2"/>
        <v>0</v>
      </c>
      <c r="H5" s="4">
        <f t="shared" si="3"/>
        <v>0</v>
      </c>
      <c r="I5" s="42">
        <f t="shared" si="4"/>
        <v>0</v>
      </c>
      <c r="J5" s="4">
        <f t="shared" si="0"/>
        <v>19893.366451217487</v>
      </c>
      <c r="K5" s="4">
        <f t="shared" si="5"/>
        <v>1657.7805376014574</v>
      </c>
    </row>
    <row r="6" spans="1:11" x14ac:dyDescent="0.25">
      <c r="A6" s="20">
        <v>60323</v>
      </c>
      <c r="B6" s="17" t="s">
        <v>7</v>
      </c>
      <c r="C6" s="17" t="s">
        <v>5</v>
      </c>
      <c r="D6" s="24">
        <v>0</v>
      </c>
      <c r="E6" s="4">
        <f t="shared" si="1"/>
        <v>0</v>
      </c>
      <c r="F6" s="4">
        <f>'landesw Umlage § 4_Plan'!F6</f>
        <v>4217.661359775575</v>
      </c>
      <c r="G6" s="4">
        <f t="shared" si="2"/>
        <v>0</v>
      </c>
      <c r="H6" s="4">
        <f t="shared" si="3"/>
        <v>0</v>
      </c>
      <c r="I6" s="42">
        <f t="shared" si="4"/>
        <v>0</v>
      </c>
      <c r="J6" s="4">
        <f t="shared" si="0"/>
        <v>4217.661359775575</v>
      </c>
      <c r="K6" s="4">
        <f t="shared" si="5"/>
        <v>351.47177998129791</v>
      </c>
    </row>
    <row r="7" spans="1:11" x14ac:dyDescent="0.25">
      <c r="A7" s="20">
        <v>60324</v>
      </c>
      <c r="B7" s="17" t="s">
        <v>8</v>
      </c>
      <c r="C7" s="17" t="s">
        <v>5</v>
      </c>
      <c r="D7" s="24">
        <v>57932.18</v>
      </c>
      <c r="E7" s="4">
        <f t="shared" si="1"/>
        <v>23172.872000000003</v>
      </c>
      <c r="F7" s="4">
        <f>'landesw Umlage § 4_Plan'!F7</f>
        <v>5059.8400604564013</v>
      </c>
      <c r="G7" s="4">
        <f t="shared" si="2"/>
        <v>52872.339939543599</v>
      </c>
      <c r="H7" s="4">
        <f t="shared" si="3"/>
        <v>52872.339939543599</v>
      </c>
      <c r="I7" s="42">
        <f t="shared" si="4"/>
        <v>0</v>
      </c>
      <c r="J7" s="4">
        <f t="shared" si="0"/>
        <v>0</v>
      </c>
      <c r="K7" s="4">
        <f t="shared" si="5"/>
        <v>0</v>
      </c>
    </row>
    <row r="8" spans="1:11" x14ac:dyDescent="0.25">
      <c r="A8" s="20">
        <v>60326</v>
      </c>
      <c r="B8" s="17" t="s">
        <v>9</v>
      </c>
      <c r="C8" s="17" t="s">
        <v>5</v>
      </c>
      <c r="D8" s="24">
        <v>7505.2565500000001</v>
      </c>
      <c r="E8" s="4">
        <f t="shared" si="1"/>
        <v>3002.1026200000001</v>
      </c>
      <c r="F8" s="4">
        <f>'landesw Umlage § 4_Plan'!F8</f>
        <v>3883.4108565317215</v>
      </c>
      <c r="G8" s="4">
        <f t="shared" si="2"/>
        <v>3621.8456934682786</v>
      </c>
      <c r="H8" s="4">
        <f t="shared" si="3"/>
        <v>3621.8456934682786</v>
      </c>
      <c r="I8" s="42">
        <f t="shared" si="4"/>
        <v>0</v>
      </c>
      <c r="J8" s="4">
        <f t="shared" si="0"/>
        <v>0</v>
      </c>
      <c r="K8" s="4">
        <f t="shared" si="5"/>
        <v>0</v>
      </c>
    </row>
    <row r="9" spans="1:11" x14ac:dyDescent="0.25">
      <c r="A9" s="20">
        <v>60329</v>
      </c>
      <c r="B9" s="17" t="s">
        <v>10</v>
      </c>
      <c r="C9" s="17" t="s">
        <v>5</v>
      </c>
      <c r="D9" s="24">
        <v>0</v>
      </c>
      <c r="E9" s="4">
        <f t="shared" si="1"/>
        <v>0</v>
      </c>
      <c r="F9" s="4">
        <f>'landesw Umlage § 4_Plan'!F9</f>
        <v>3440.3288182719025</v>
      </c>
      <c r="G9" s="4">
        <f t="shared" si="2"/>
        <v>0</v>
      </c>
      <c r="H9" s="4">
        <f t="shared" si="3"/>
        <v>0</v>
      </c>
      <c r="I9" s="42">
        <f t="shared" si="4"/>
        <v>0</v>
      </c>
      <c r="J9" s="4">
        <f t="shared" si="0"/>
        <v>3440.3288182719025</v>
      </c>
      <c r="K9" s="4">
        <f t="shared" si="5"/>
        <v>286.69406818932521</v>
      </c>
    </row>
    <row r="10" spans="1:11" x14ac:dyDescent="0.25">
      <c r="A10" s="20">
        <v>60341</v>
      </c>
      <c r="B10" s="17" t="s">
        <v>11</v>
      </c>
      <c r="C10" s="17" t="s">
        <v>5</v>
      </c>
      <c r="D10" s="24">
        <v>0</v>
      </c>
      <c r="E10" s="4">
        <f t="shared" si="1"/>
        <v>0</v>
      </c>
      <c r="F10" s="4">
        <f>'landesw Umlage § 4_Plan'!F10</f>
        <v>4783.0302074388264</v>
      </c>
      <c r="G10" s="4">
        <f t="shared" si="2"/>
        <v>0</v>
      </c>
      <c r="H10" s="4">
        <f t="shared" si="3"/>
        <v>0</v>
      </c>
      <c r="I10" s="42">
        <f t="shared" si="4"/>
        <v>0</v>
      </c>
      <c r="J10" s="4">
        <f t="shared" si="0"/>
        <v>4783.0302074388264</v>
      </c>
      <c r="K10" s="4">
        <f t="shared" si="5"/>
        <v>398.5858506199022</v>
      </c>
    </row>
    <row r="11" spans="1:11" x14ac:dyDescent="0.25">
      <c r="A11" s="20">
        <v>60344</v>
      </c>
      <c r="B11" s="17" t="s">
        <v>5</v>
      </c>
      <c r="C11" s="17" t="s">
        <v>5</v>
      </c>
      <c r="D11" s="24">
        <v>437078.46305999998</v>
      </c>
      <c r="E11" s="4">
        <f t="shared" si="1"/>
        <v>174831.385224</v>
      </c>
      <c r="F11" s="4">
        <f>'landesw Umlage § 4_Plan'!F11</f>
        <v>39846.693139232171</v>
      </c>
      <c r="G11" s="4">
        <f t="shared" si="2"/>
        <v>397231.76992076781</v>
      </c>
      <c r="H11" s="4">
        <f t="shared" si="3"/>
        <v>397231.76992076781</v>
      </c>
      <c r="I11" s="42">
        <f t="shared" si="4"/>
        <v>0</v>
      </c>
      <c r="J11" s="4">
        <f t="shared" si="0"/>
        <v>0</v>
      </c>
      <c r="K11" s="4">
        <f t="shared" si="5"/>
        <v>0</v>
      </c>
    </row>
    <row r="12" spans="1:11" x14ac:dyDescent="0.25">
      <c r="A12" s="20">
        <v>60345</v>
      </c>
      <c r="B12" s="17" t="s">
        <v>12</v>
      </c>
      <c r="C12" s="17" t="s">
        <v>5</v>
      </c>
      <c r="D12" s="24">
        <v>52746.543400000002</v>
      </c>
      <c r="E12" s="4">
        <f t="shared" si="1"/>
        <v>21098.617360000004</v>
      </c>
      <c r="F12" s="4">
        <f>'landesw Umlage § 4_Plan'!F12</f>
        <v>16647.999639505189</v>
      </c>
      <c r="G12" s="4">
        <f t="shared" si="2"/>
        <v>36098.543760494809</v>
      </c>
      <c r="H12" s="4">
        <f t="shared" si="3"/>
        <v>36098.543760494809</v>
      </c>
      <c r="I12" s="42">
        <f t="shared" si="4"/>
        <v>0</v>
      </c>
      <c r="J12" s="4">
        <f t="shared" si="0"/>
        <v>0</v>
      </c>
      <c r="K12" s="4">
        <f t="shared" si="5"/>
        <v>0</v>
      </c>
    </row>
    <row r="13" spans="1:11" x14ac:dyDescent="0.25">
      <c r="A13" s="20">
        <v>60346</v>
      </c>
      <c r="B13" s="17" t="s">
        <v>13</v>
      </c>
      <c r="C13" s="17" t="s">
        <v>5</v>
      </c>
      <c r="D13" s="24">
        <v>0</v>
      </c>
      <c r="E13" s="4">
        <f t="shared" si="1"/>
        <v>0</v>
      </c>
      <c r="F13" s="4">
        <f>'landesw Umlage § 4_Plan'!F13</f>
        <v>10899.28548406371</v>
      </c>
      <c r="G13" s="4">
        <f t="shared" si="2"/>
        <v>0</v>
      </c>
      <c r="H13" s="4">
        <f t="shared" si="3"/>
        <v>0</v>
      </c>
      <c r="I13" s="42">
        <f t="shared" si="4"/>
        <v>0</v>
      </c>
      <c r="J13" s="4">
        <f t="shared" si="0"/>
        <v>10899.28548406371</v>
      </c>
      <c r="K13" s="4">
        <f t="shared" si="5"/>
        <v>908.27379033864247</v>
      </c>
    </row>
    <row r="14" spans="1:11" x14ac:dyDescent="0.25">
      <c r="A14" s="20">
        <v>60347</v>
      </c>
      <c r="B14" s="17" t="s">
        <v>14</v>
      </c>
      <c r="C14" s="17" t="s">
        <v>5</v>
      </c>
      <c r="D14" s="24">
        <v>0</v>
      </c>
      <c r="E14" s="4">
        <f t="shared" si="1"/>
        <v>0</v>
      </c>
      <c r="F14" s="4">
        <f>'landesw Umlage § 4_Plan'!F14</f>
        <v>8580.8090906955549</v>
      </c>
      <c r="G14" s="4">
        <f t="shared" si="2"/>
        <v>0</v>
      </c>
      <c r="H14" s="4">
        <f t="shared" si="3"/>
        <v>0</v>
      </c>
      <c r="I14" s="42">
        <f t="shared" si="4"/>
        <v>0</v>
      </c>
      <c r="J14" s="4">
        <f t="shared" si="0"/>
        <v>8580.8090906955549</v>
      </c>
      <c r="K14" s="4">
        <f t="shared" si="5"/>
        <v>715.06742422462958</v>
      </c>
    </row>
    <row r="15" spans="1:11" x14ac:dyDescent="0.25">
      <c r="A15" s="20">
        <v>60348</v>
      </c>
      <c r="B15" s="17" t="s">
        <v>15</v>
      </c>
      <c r="C15" s="17" t="s">
        <v>5</v>
      </c>
      <c r="D15" s="24">
        <v>146709.71340000001</v>
      </c>
      <c r="E15" s="4">
        <f t="shared" si="1"/>
        <v>58683.885360000007</v>
      </c>
      <c r="F15" s="4">
        <f>'landesw Umlage § 4_Plan'!F15</f>
        <v>8968.4600510781656</v>
      </c>
      <c r="G15" s="4">
        <f t="shared" si="2"/>
        <v>137741.25334892183</v>
      </c>
      <c r="H15" s="4">
        <f t="shared" si="3"/>
        <v>137741.25334892183</v>
      </c>
      <c r="I15" s="42">
        <f t="shared" si="4"/>
        <v>0</v>
      </c>
      <c r="J15" s="4">
        <f t="shared" si="0"/>
        <v>0</v>
      </c>
      <c r="K15" s="4">
        <f t="shared" si="5"/>
        <v>0</v>
      </c>
    </row>
    <row r="16" spans="1:11" x14ac:dyDescent="0.25">
      <c r="A16" s="20">
        <v>60349</v>
      </c>
      <c r="B16" s="17" t="s">
        <v>16</v>
      </c>
      <c r="C16" s="17" t="s">
        <v>5</v>
      </c>
      <c r="D16" s="24">
        <v>48281.526599999997</v>
      </c>
      <c r="E16" s="4">
        <f t="shared" si="1"/>
        <v>19312.610639999999</v>
      </c>
      <c r="F16" s="4">
        <f>'landesw Umlage § 4_Plan'!F16</f>
        <v>11276.895438352052</v>
      </c>
      <c r="G16" s="4">
        <f t="shared" si="2"/>
        <v>37004.631161647943</v>
      </c>
      <c r="H16" s="4">
        <f t="shared" si="3"/>
        <v>37004.631161647943</v>
      </c>
      <c r="I16" s="42">
        <f t="shared" si="4"/>
        <v>0</v>
      </c>
      <c r="J16" s="4">
        <f t="shared" si="0"/>
        <v>0</v>
      </c>
      <c r="K16" s="4">
        <f t="shared" si="5"/>
        <v>0</v>
      </c>
    </row>
    <row r="17" spans="1:11" x14ac:dyDescent="0.25">
      <c r="A17" s="20">
        <v>60350</v>
      </c>
      <c r="B17" s="17" t="s">
        <v>17</v>
      </c>
      <c r="C17" s="17" t="s">
        <v>5</v>
      </c>
      <c r="D17" s="24">
        <v>118783.3634</v>
      </c>
      <c r="E17" s="4">
        <f t="shared" si="1"/>
        <v>47513.345360000007</v>
      </c>
      <c r="F17" s="4">
        <f>'landesw Umlage § 4_Plan'!F17</f>
        <v>22234.484479577051</v>
      </c>
      <c r="G17" s="4">
        <f t="shared" si="2"/>
        <v>96548.878920422954</v>
      </c>
      <c r="H17" s="4">
        <f t="shared" si="3"/>
        <v>96548.878920422954</v>
      </c>
      <c r="I17" s="42">
        <f t="shared" si="4"/>
        <v>0</v>
      </c>
      <c r="J17" s="4">
        <f t="shared" si="0"/>
        <v>0</v>
      </c>
      <c r="K17" s="4">
        <f t="shared" si="5"/>
        <v>0</v>
      </c>
    </row>
    <row r="18" spans="1:11" x14ac:dyDescent="0.25">
      <c r="A18" s="20">
        <v>60351</v>
      </c>
      <c r="B18" s="17" t="s">
        <v>18</v>
      </c>
      <c r="C18" s="17" t="s">
        <v>5</v>
      </c>
      <c r="D18" s="24">
        <v>33911.520000000004</v>
      </c>
      <c r="E18" s="4">
        <f t="shared" si="1"/>
        <v>13564.608000000002</v>
      </c>
      <c r="F18" s="4">
        <f>'landesw Umlage § 4_Plan'!F18</f>
        <v>11589.690237952635</v>
      </c>
      <c r="G18" s="4">
        <f t="shared" si="2"/>
        <v>22321.829762047368</v>
      </c>
      <c r="H18" s="4">
        <f t="shared" si="3"/>
        <v>22321.829762047368</v>
      </c>
      <c r="I18" s="42">
        <f t="shared" si="4"/>
        <v>0</v>
      </c>
      <c r="J18" s="4">
        <f t="shared" si="0"/>
        <v>0</v>
      </c>
      <c r="K18" s="4">
        <f t="shared" si="5"/>
        <v>0</v>
      </c>
    </row>
    <row r="19" spans="1:11" x14ac:dyDescent="0.25">
      <c r="A19" s="20">
        <v>60608</v>
      </c>
      <c r="B19" s="17" t="s">
        <v>19</v>
      </c>
      <c r="C19" s="17" t="s">
        <v>20</v>
      </c>
      <c r="D19" s="24">
        <v>14358.36951</v>
      </c>
      <c r="E19" s="4">
        <f t="shared" si="1"/>
        <v>5743.3478040000009</v>
      </c>
      <c r="F19" s="4">
        <f>'landesw Umlage § 4_Plan'!F19</f>
        <v>21913.495020111939</v>
      </c>
      <c r="G19" s="4">
        <f t="shared" si="2"/>
        <v>-7555.1255101119386</v>
      </c>
      <c r="H19" s="4">
        <f t="shared" si="3"/>
        <v>0</v>
      </c>
      <c r="I19" s="42">
        <f t="shared" si="4"/>
        <v>-7555.1255101119386</v>
      </c>
      <c r="J19" s="4">
        <f t="shared" si="0"/>
        <v>0</v>
      </c>
      <c r="K19" s="4">
        <f t="shared" si="5"/>
        <v>0</v>
      </c>
    </row>
    <row r="20" spans="1:11" x14ac:dyDescent="0.25">
      <c r="A20" s="20">
        <v>60611</v>
      </c>
      <c r="B20" s="17" t="s">
        <v>21</v>
      </c>
      <c r="C20" s="17" t="s">
        <v>20</v>
      </c>
      <c r="D20" s="24">
        <v>0</v>
      </c>
      <c r="E20" s="4">
        <f t="shared" si="1"/>
        <v>0</v>
      </c>
      <c r="F20" s="4">
        <f>'landesw Umlage § 4_Plan'!F20</f>
        <v>12421.503348272872</v>
      </c>
      <c r="G20" s="4">
        <f t="shared" si="2"/>
        <v>0</v>
      </c>
      <c r="H20" s="4">
        <f t="shared" si="3"/>
        <v>0</v>
      </c>
      <c r="I20" s="42">
        <f t="shared" si="4"/>
        <v>0</v>
      </c>
      <c r="J20" s="4">
        <f t="shared" si="0"/>
        <v>12421.503348272872</v>
      </c>
      <c r="K20" s="4">
        <f t="shared" si="5"/>
        <v>1035.1252790227393</v>
      </c>
    </row>
    <row r="21" spans="1:11" x14ac:dyDescent="0.25">
      <c r="A21" s="20">
        <v>60613</v>
      </c>
      <c r="B21" s="17" t="s">
        <v>22</v>
      </c>
      <c r="C21" s="17" t="s">
        <v>20</v>
      </c>
      <c r="D21" s="24">
        <v>8072.3814000000002</v>
      </c>
      <c r="E21" s="4">
        <f t="shared" si="1"/>
        <v>3228.9525600000002</v>
      </c>
      <c r="F21" s="4">
        <f>'landesw Umlage § 4_Plan'!F21</f>
        <v>30711.536796160217</v>
      </c>
      <c r="G21" s="4">
        <f t="shared" si="2"/>
        <v>-22639.155396160219</v>
      </c>
      <c r="H21" s="4">
        <f t="shared" si="3"/>
        <v>0</v>
      </c>
      <c r="I21" s="42">
        <f t="shared" si="4"/>
        <v>-22639.155396160219</v>
      </c>
      <c r="J21" s="4">
        <f t="shared" si="0"/>
        <v>0</v>
      </c>
      <c r="K21" s="4">
        <f t="shared" si="5"/>
        <v>0</v>
      </c>
    </row>
    <row r="22" spans="1:11" x14ac:dyDescent="0.25">
      <c r="A22" s="20">
        <v>60617</v>
      </c>
      <c r="B22" s="17" t="s">
        <v>23</v>
      </c>
      <c r="C22" s="17" t="s">
        <v>20</v>
      </c>
      <c r="D22" s="24">
        <v>0</v>
      </c>
      <c r="E22" s="4">
        <f t="shared" si="1"/>
        <v>0</v>
      </c>
      <c r="F22" s="4">
        <f>'landesw Umlage § 4_Plan'!F22</f>
        <v>24224.856326084857</v>
      </c>
      <c r="G22" s="4">
        <f t="shared" si="2"/>
        <v>0</v>
      </c>
      <c r="H22" s="4">
        <f t="shared" si="3"/>
        <v>0</v>
      </c>
      <c r="I22" s="42">
        <f t="shared" si="4"/>
        <v>0</v>
      </c>
      <c r="J22" s="4">
        <f t="shared" si="0"/>
        <v>24224.856326084857</v>
      </c>
      <c r="K22" s="4">
        <f t="shared" si="5"/>
        <v>2018.7380271737381</v>
      </c>
    </row>
    <row r="23" spans="1:11" x14ac:dyDescent="0.25">
      <c r="A23" s="20">
        <v>60618</v>
      </c>
      <c r="B23" s="17" t="s">
        <v>24</v>
      </c>
      <c r="C23" s="17" t="s">
        <v>20</v>
      </c>
      <c r="D23" s="24">
        <v>0</v>
      </c>
      <c r="E23" s="4">
        <f t="shared" si="1"/>
        <v>0</v>
      </c>
      <c r="F23" s="4">
        <f>'landesw Umlage § 4_Plan'!F23</f>
        <v>3786.2890238927494</v>
      </c>
      <c r="G23" s="4">
        <f t="shared" si="2"/>
        <v>0</v>
      </c>
      <c r="H23" s="4">
        <f t="shared" si="3"/>
        <v>0</v>
      </c>
      <c r="I23" s="42">
        <f t="shared" si="4"/>
        <v>0</v>
      </c>
      <c r="J23" s="4">
        <f t="shared" si="0"/>
        <v>3786.2890238927494</v>
      </c>
      <c r="K23" s="4">
        <f t="shared" si="5"/>
        <v>315.5240853243958</v>
      </c>
    </row>
    <row r="24" spans="1:11" x14ac:dyDescent="0.25">
      <c r="A24" s="20">
        <v>60619</v>
      </c>
      <c r="B24" s="17" t="s">
        <v>25</v>
      </c>
      <c r="C24" s="17" t="s">
        <v>20</v>
      </c>
      <c r="D24" s="24">
        <v>209266.13705000002</v>
      </c>
      <c r="E24" s="4">
        <f t="shared" si="1"/>
        <v>83706.454820000014</v>
      </c>
      <c r="F24" s="4">
        <f>'landesw Umlage § 4_Plan'!F24</f>
        <v>9781.8314792734163</v>
      </c>
      <c r="G24" s="4">
        <f t="shared" si="2"/>
        <v>199484.3055707266</v>
      </c>
      <c r="H24" s="4">
        <f t="shared" si="3"/>
        <v>199484.3055707266</v>
      </c>
      <c r="I24" s="42">
        <f t="shared" si="4"/>
        <v>0</v>
      </c>
      <c r="J24" s="4">
        <f t="shared" si="0"/>
        <v>0</v>
      </c>
      <c r="K24" s="4">
        <f t="shared" si="5"/>
        <v>0</v>
      </c>
    </row>
    <row r="25" spans="1:11" x14ac:dyDescent="0.25">
      <c r="A25" s="20">
        <v>60623</v>
      </c>
      <c r="B25" s="17" t="s">
        <v>26</v>
      </c>
      <c r="C25" s="17" t="s">
        <v>20</v>
      </c>
      <c r="D25" s="24">
        <v>0</v>
      </c>
      <c r="E25" s="4">
        <f t="shared" si="1"/>
        <v>0</v>
      </c>
      <c r="F25" s="4">
        <f>'landesw Umlage § 4_Plan'!F25</f>
        <v>6252.307270507622</v>
      </c>
      <c r="G25" s="4">
        <f t="shared" si="2"/>
        <v>0</v>
      </c>
      <c r="H25" s="4">
        <f t="shared" si="3"/>
        <v>0</v>
      </c>
      <c r="I25" s="42">
        <f t="shared" si="4"/>
        <v>0</v>
      </c>
      <c r="J25" s="4">
        <f t="shared" si="0"/>
        <v>6252.307270507622</v>
      </c>
      <c r="K25" s="4">
        <f t="shared" si="5"/>
        <v>521.02560587563516</v>
      </c>
    </row>
    <row r="26" spans="1:11" x14ac:dyDescent="0.25">
      <c r="A26" s="20">
        <v>60624</v>
      </c>
      <c r="B26" s="17" t="s">
        <v>27</v>
      </c>
      <c r="C26" s="17" t="s">
        <v>20</v>
      </c>
      <c r="D26" s="24">
        <v>215638.11699000001</v>
      </c>
      <c r="E26" s="4">
        <f t="shared" si="1"/>
        <v>86255.246796000007</v>
      </c>
      <c r="F26" s="4">
        <f>'landesw Umlage § 4_Plan'!F26</f>
        <v>30494.318804239429</v>
      </c>
      <c r="G26" s="4">
        <f t="shared" si="2"/>
        <v>185143.79818576059</v>
      </c>
      <c r="H26" s="4">
        <f t="shared" si="3"/>
        <v>185143.79818576059</v>
      </c>
      <c r="I26" s="42">
        <f t="shared" si="4"/>
        <v>0</v>
      </c>
      <c r="J26" s="4">
        <f t="shared" si="0"/>
        <v>0</v>
      </c>
      <c r="K26" s="4">
        <f t="shared" si="5"/>
        <v>0</v>
      </c>
    </row>
    <row r="27" spans="1:11" x14ac:dyDescent="0.25">
      <c r="A27" s="20">
        <v>60626</v>
      </c>
      <c r="B27" s="17" t="s">
        <v>28</v>
      </c>
      <c r="C27" s="17" t="s">
        <v>20</v>
      </c>
      <c r="D27" s="24">
        <v>0</v>
      </c>
      <c r="E27" s="4">
        <f t="shared" si="1"/>
        <v>0</v>
      </c>
      <c r="F27" s="4">
        <f>'landesw Umlage § 4_Plan'!F27</f>
        <v>9110.1238960565734</v>
      </c>
      <c r="G27" s="4">
        <f t="shared" si="2"/>
        <v>0</v>
      </c>
      <c r="H27" s="4">
        <f t="shared" si="3"/>
        <v>0</v>
      </c>
      <c r="I27" s="42">
        <f t="shared" si="4"/>
        <v>0</v>
      </c>
      <c r="J27" s="4">
        <f t="shared" si="0"/>
        <v>9110.1238960565734</v>
      </c>
      <c r="K27" s="4">
        <f t="shared" si="5"/>
        <v>759.17699133804774</v>
      </c>
    </row>
    <row r="28" spans="1:11" x14ac:dyDescent="0.25">
      <c r="A28" s="20">
        <v>60628</v>
      </c>
      <c r="B28" s="17" t="s">
        <v>29</v>
      </c>
      <c r="C28" s="17" t="s">
        <v>20</v>
      </c>
      <c r="D28" s="24">
        <v>0</v>
      </c>
      <c r="E28" s="4">
        <f t="shared" si="1"/>
        <v>0</v>
      </c>
      <c r="F28" s="4">
        <f>'landesw Umlage § 4_Plan'!F28</f>
        <v>8098.1656513423259</v>
      </c>
      <c r="G28" s="4">
        <f t="shared" si="2"/>
        <v>0</v>
      </c>
      <c r="H28" s="4">
        <f t="shared" si="3"/>
        <v>0</v>
      </c>
      <c r="I28" s="42">
        <f t="shared" si="4"/>
        <v>0</v>
      </c>
      <c r="J28" s="4">
        <f t="shared" si="0"/>
        <v>8098.1656513423259</v>
      </c>
      <c r="K28" s="4">
        <f t="shared" si="5"/>
        <v>674.84713761186049</v>
      </c>
    </row>
    <row r="29" spans="1:11" x14ac:dyDescent="0.25">
      <c r="A29" s="20">
        <v>60629</v>
      </c>
      <c r="B29" s="17" t="s">
        <v>30</v>
      </c>
      <c r="C29" s="17" t="s">
        <v>20</v>
      </c>
      <c r="D29" s="24">
        <v>0</v>
      </c>
      <c r="E29" s="4">
        <f t="shared" si="1"/>
        <v>0</v>
      </c>
      <c r="F29" s="4">
        <f>'landesw Umlage § 4_Plan'!F29</f>
        <v>16861.520394209059</v>
      </c>
      <c r="G29" s="4">
        <f t="shared" si="2"/>
        <v>0</v>
      </c>
      <c r="H29" s="4">
        <f t="shared" si="3"/>
        <v>0</v>
      </c>
      <c r="I29" s="42">
        <f t="shared" si="4"/>
        <v>0</v>
      </c>
      <c r="J29" s="4">
        <f t="shared" si="0"/>
        <v>16861.520394209059</v>
      </c>
      <c r="K29" s="4">
        <f t="shared" si="5"/>
        <v>1405.1266995174217</v>
      </c>
    </row>
    <row r="30" spans="1:11" x14ac:dyDescent="0.25">
      <c r="A30" s="20">
        <v>60632</v>
      </c>
      <c r="B30" s="17" t="s">
        <v>31</v>
      </c>
      <c r="C30" s="17" t="s">
        <v>20</v>
      </c>
      <c r="D30" s="24">
        <v>17620.300490000001</v>
      </c>
      <c r="E30" s="4">
        <f t="shared" si="1"/>
        <v>7048.1201960000008</v>
      </c>
      <c r="F30" s="4">
        <f>'landesw Umlage § 4_Plan'!F30</f>
        <v>8771.6200390462382</v>
      </c>
      <c r="G30" s="4">
        <f t="shared" si="2"/>
        <v>8848.6804509537633</v>
      </c>
      <c r="H30" s="4">
        <f t="shared" si="3"/>
        <v>8848.6804509537633</v>
      </c>
      <c r="I30" s="42">
        <f t="shared" si="4"/>
        <v>0</v>
      </c>
      <c r="J30" s="4">
        <f t="shared" si="0"/>
        <v>0</v>
      </c>
      <c r="K30" s="4">
        <f t="shared" si="5"/>
        <v>0</v>
      </c>
    </row>
    <row r="31" spans="1:11" x14ac:dyDescent="0.25">
      <c r="A31" s="20">
        <v>60639</v>
      </c>
      <c r="B31" s="17" t="s">
        <v>32</v>
      </c>
      <c r="C31" s="17" t="s">
        <v>20</v>
      </c>
      <c r="D31" s="24">
        <v>0</v>
      </c>
      <c r="E31" s="4">
        <f t="shared" si="1"/>
        <v>0</v>
      </c>
      <c r="F31" s="4">
        <f>'landesw Umlage § 4_Plan'!F31</f>
        <v>3688.8746513789802</v>
      </c>
      <c r="G31" s="4">
        <f t="shared" si="2"/>
        <v>0</v>
      </c>
      <c r="H31" s="4">
        <f t="shared" si="3"/>
        <v>0</v>
      </c>
      <c r="I31" s="42">
        <f t="shared" si="4"/>
        <v>0</v>
      </c>
      <c r="J31" s="4">
        <f t="shared" si="0"/>
        <v>3688.8746513789802</v>
      </c>
      <c r="K31" s="4">
        <f t="shared" si="5"/>
        <v>307.40622094824835</v>
      </c>
    </row>
    <row r="32" spans="1:11" x14ac:dyDescent="0.25">
      <c r="A32" s="20">
        <v>60641</v>
      </c>
      <c r="B32" s="17" t="s">
        <v>33</v>
      </c>
      <c r="C32" s="17" t="s">
        <v>20</v>
      </c>
      <c r="D32" s="24">
        <v>14479.13931</v>
      </c>
      <c r="E32" s="4">
        <f t="shared" si="1"/>
        <v>5791.6557240000002</v>
      </c>
      <c r="F32" s="4">
        <f>'landesw Umlage § 4_Plan'!F32</f>
        <v>2745.9847032870598</v>
      </c>
      <c r="G32" s="4">
        <f t="shared" si="2"/>
        <v>11733.15460671294</v>
      </c>
      <c r="H32" s="4">
        <f t="shared" si="3"/>
        <v>11733.15460671294</v>
      </c>
      <c r="I32" s="42">
        <f t="shared" si="4"/>
        <v>0</v>
      </c>
      <c r="J32" s="4">
        <f t="shared" si="0"/>
        <v>0</v>
      </c>
      <c r="K32" s="4">
        <f t="shared" si="5"/>
        <v>0</v>
      </c>
    </row>
    <row r="33" spans="1:11" x14ac:dyDescent="0.25">
      <c r="A33" s="20">
        <v>60642</v>
      </c>
      <c r="B33" s="17" t="s">
        <v>34</v>
      </c>
      <c r="C33" s="17" t="s">
        <v>20</v>
      </c>
      <c r="D33" s="24">
        <v>0</v>
      </c>
      <c r="E33" s="4">
        <f t="shared" si="1"/>
        <v>0</v>
      </c>
      <c r="F33" s="4">
        <f>'landesw Umlage § 4_Plan'!F33</f>
        <v>5514.5611262633465</v>
      </c>
      <c r="G33" s="4">
        <f t="shared" si="2"/>
        <v>0</v>
      </c>
      <c r="H33" s="4">
        <f t="shared" si="3"/>
        <v>0</v>
      </c>
      <c r="I33" s="42">
        <f t="shared" si="4"/>
        <v>0</v>
      </c>
      <c r="J33" s="4">
        <f t="shared" si="0"/>
        <v>5514.5611262633465</v>
      </c>
      <c r="K33" s="4">
        <f t="shared" si="5"/>
        <v>459.54676052194554</v>
      </c>
    </row>
    <row r="34" spans="1:11" x14ac:dyDescent="0.25">
      <c r="A34" s="20">
        <v>60645</v>
      </c>
      <c r="B34" s="17" t="s">
        <v>35</v>
      </c>
      <c r="C34" s="17" t="s">
        <v>20</v>
      </c>
      <c r="D34" s="24">
        <v>0</v>
      </c>
      <c r="E34" s="4">
        <f t="shared" si="1"/>
        <v>0</v>
      </c>
      <c r="F34" s="4">
        <f>'landesw Umlage § 4_Plan'!F34</f>
        <v>8174.0711889170225</v>
      </c>
      <c r="G34" s="4">
        <f t="shared" si="2"/>
        <v>0</v>
      </c>
      <c r="H34" s="4">
        <f t="shared" si="3"/>
        <v>0</v>
      </c>
      <c r="I34" s="42">
        <f t="shared" si="4"/>
        <v>0</v>
      </c>
      <c r="J34" s="4">
        <f t="shared" si="0"/>
        <v>8174.0711889170225</v>
      </c>
      <c r="K34" s="4">
        <f t="shared" si="5"/>
        <v>681.17259907641858</v>
      </c>
    </row>
    <row r="35" spans="1:11" x14ac:dyDescent="0.25">
      <c r="A35" s="20">
        <v>60646</v>
      </c>
      <c r="B35" s="17" t="s">
        <v>36</v>
      </c>
      <c r="C35" s="17" t="s">
        <v>20</v>
      </c>
      <c r="D35" s="24">
        <v>0</v>
      </c>
      <c r="E35" s="4">
        <f t="shared" si="1"/>
        <v>0</v>
      </c>
      <c r="F35" s="4">
        <f>'landesw Umlage § 4_Plan'!F35</f>
        <v>6746.6421176633576</v>
      </c>
      <c r="G35" s="4">
        <f t="shared" si="2"/>
        <v>0</v>
      </c>
      <c r="H35" s="4">
        <f t="shared" si="3"/>
        <v>0</v>
      </c>
      <c r="I35" s="42">
        <f t="shared" si="4"/>
        <v>0</v>
      </c>
      <c r="J35" s="4">
        <f t="shared" si="0"/>
        <v>6746.6421176633576</v>
      </c>
      <c r="K35" s="4">
        <f t="shared" si="5"/>
        <v>562.2201764719465</v>
      </c>
    </row>
    <row r="36" spans="1:11" x14ac:dyDescent="0.25">
      <c r="A36" s="20">
        <v>60647</v>
      </c>
      <c r="B36" s="17" t="s">
        <v>37</v>
      </c>
      <c r="C36" s="17" t="s">
        <v>20</v>
      </c>
      <c r="D36" s="24">
        <v>0</v>
      </c>
      <c r="E36" s="4">
        <f t="shared" si="1"/>
        <v>0</v>
      </c>
      <c r="F36" s="4">
        <f>'landesw Umlage § 4_Plan'!F36</f>
        <v>1516.2278738875352</v>
      </c>
      <c r="G36" s="4">
        <f t="shared" si="2"/>
        <v>0</v>
      </c>
      <c r="H36" s="4">
        <f t="shared" si="3"/>
        <v>0</v>
      </c>
      <c r="I36" s="42">
        <f t="shared" si="4"/>
        <v>0</v>
      </c>
      <c r="J36" s="4">
        <f t="shared" si="0"/>
        <v>1516.2278738875352</v>
      </c>
      <c r="K36" s="4">
        <f t="shared" si="5"/>
        <v>126.35232282396127</v>
      </c>
    </row>
    <row r="37" spans="1:11" x14ac:dyDescent="0.25">
      <c r="A37" s="20">
        <v>60648</v>
      </c>
      <c r="B37" s="17" t="s">
        <v>38</v>
      </c>
      <c r="C37" s="17" t="s">
        <v>20</v>
      </c>
      <c r="D37" s="24">
        <v>0</v>
      </c>
      <c r="E37" s="4">
        <f t="shared" si="1"/>
        <v>0</v>
      </c>
      <c r="F37" s="4">
        <f>'landesw Umlage § 4_Plan'!F37</f>
        <v>5464.4431009367909</v>
      </c>
      <c r="G37" s="4">
        <f t="shared" si="2"/>
        <v>0</v>
      </c>
      <c r="H37" s="4">
        <f t="shared" si="3"/>
        <v>0</v>
      </c>
      <c r="I37" s="42">
        <f t="shared" si="4"/>
        <v>0</v>
      </c>
      <c r="J37" s="4">
        <f t="shared" si="0"/>
        <v>5464.4431009367909</v>
      </c>
      <c r="K37" s="4">
        <f t="shared" si="5"/>
        <v>455.37025841139922</v>
      </c>
    </row>
    <row r="38" spans="1:11" x14ac:dyDescent="0.25">
      <c r="A38" s="20">
        <v>60651</v>
      </c>
      <c r="B38" s="17" t="s">
        <v>39</v>
      </c>
      <c r="C38" s="17" t="s">
        <v>20</v>
      </c>
      <c r="D38" s="24">
        <v>0</v>
      </c>
      <c r="E38" s="4">
        <f t="shared" si="1"/>
        <v>0</v>
      </c>
      <c r="F38" s="4">
        <f>'landesw Umlage § 4_Plan'!F38</f>
        <v>5700.915034832422</v>
      </c>
      <c r="G38" s="4">
        <f t="shared" si="2"/>
        <v>0</v>
      </c>
      <c r="H38" s="4">
        <f t="shared" si="3"/>
        <v>0</v>
      </c>
      <c r="I38" s="42">
        <f t="shared" si="4"/>
        <v>0</v>
      </c>
      <c r="J38" s="4">
        <f t="shared" si="0"/>
        <v>5700.915034832422</v>
      </c>
      <c r="K38" s="4">
        <f t="shared" si="5"/>
        <v>475.07625290270181</v>
      </c>
    </row>
    <row r="39" spans="1:11" x14ac:dyDescent="0.25">
      <c r="A39" s="20">
        <v>60653</v>
      </c>
      <c r="B39" s="17" t="s">
        <v>40</v>
      </c>
      <c r="C39" s="17" t="s">
        <v>20</v>
      </c>
      <c r="D39" s="24">
        <v>0</v>
      </c>
      <c r="E39" s="4">
        <f t="shared" si="1"/>
        <v>0</v>
      </c>
      <c r="F39" s="4">
        <f>'landesw Umlage § 4_Plan'!F39</f>
        <v>10685.092297831423</v>
      </c>
      <c r="G39" s="4">
        <f t="shared" si="2"/>
        <v>0</v>
      </c>
      <c r="H39" s="4">
        <f t="shared" si="3"/>
        <v>0</v>
      </c>
      <c r="I39" s="42">
        <f t="shared" si="4"/>
        <v>0</v>
      </c>
      <c r="J39" s="4">
        <f t="shared" si="0"/>
        <v>10685.092297831423</v>
      </c>
      <c r="K39" s="4">
        <f t="shared" si="5"/>
        <v>890.42435815261854</v>
      </c>
    </row>
    <row r="40" spans="1:11" x14ac:dyDescent="0.25">
      <c r="A40" s="20">
        <v>60654</v>
      </c>
      <c r="B40" s="17" t="s">
        <v>41</v>
      </c>
      <c r="C40" s="17" t="s">
        <v>20</v>
      </c>
      <c r="D40" s="24">
        <v>12775.13875</v>
      </c>
      <c r="E40" s="4">
        <f t="shared" si="1"/>
        <v>5110.0555000000004</v>
      </c>
      <c r="F40" s="4">
        <f>'landesw Umlage § 4_Plan'!F40</f>
        <v>6456.0510001983739</v>
      </c>
      <c r="G40" s="4">
        <f t="shared" si="2"/>
        <v>6319.0877498016262</v>
      </c>
      <c r="H40" s="4">
        <f t="shared" si="3"/>
        <v>6319.0877498016262</v>
      </c>
      <c r="I40" s="42">
        <f t="shared" si="4"/>
        <v>0</v>
      </c>
      <c r="J40" s="4">
        <f t="shared" si="0"/>
        <v>0</v>
      </c>
      <c r="K40" s="4">
        <f t="shared" si="5"/>
        <v>0</v>
      </c>
    </row>
    <row r="41" spans="1:11" x14ac:dyDescent="0.25">
      <c r="A41" s="20">
        <v>60655</v>
      </c>
      <c r="B41" s="17" t="s">
        <v>42</v>
      </c>
      <c r="C41" s="17" t="s">
        <v>20</v>
      </c>
      <c r="D41" s="24">
        <v>0</v>
      </c>
      <c r="E41" s="4">
        <f t="shared" si="1"/>
        <v>0</v>
      </c>
      <c r="F41" s="4">
        <f>'landesw Umlage § 4_Plan'!F41</f>
        <v>9633.9548353135542</v>
      </c>
      <c r="G41" s="4">
        <f t="shared" si="2"/>
        <v>0</v>
      </c>
      <c r="H41" s="4">
        <f t="shared" si="3"/>
        <v>0</v>
      </c>
      <c r="I41" s="42">
        <f t="shared" si="4"/>
        <v>0</v>
      </c>
      <c r="J41" s="4">
        <f t="shared" si="0"/>
        <v>9633.9548353135542</v>
      </c>
      <c r="K41" s="4">
        <f t="shared" si="5"/>
        <v>802.82956960946285</v>
      </c>
    </row>
    <row r="42" spans="1:11" x14ac:dyDescent="0.25">
      <c r="A42" s="20">
        <v>60656</v>
      </c>
      <c r="B42" s="17" t="s">
        <v>43</v>
      </c>
      <c r="C42" s="17" t="s">
        <v>20</v>
      </c>
      <c r="D42" s="24">
        <v>0</v>
      </c>
      <c r="E42" s="4">
        <f t="shared" si="1"/>
        <v>0</v>
      </c>
      <c r="F42" s="4">
        <f>'landesw Umlage § 4_Plan'!F42</f>
        <v>7107.4255118923566</v>
      </c>
      <c r="G42" s="4">
        <f t="shared" si="2"/>
        <v>0</v>
      </c>
      <c r="H42" s="4">
        <f t="shared" si="3"/>
        <v>0</v>
      </c>
      <c r="I42" s="42">
        <f t="shared" si="4"/>
        <v>0</v>
      </c>
      <c r="J42" s="4">
        <f t="shared" si="0"/>
        <v>7107.4255118923566</v>
      </c>
      <c r="K42" s="4">
        <f t="shared" si="5"/>
        <v>592.28545932436305</v>
      </c>
    </row>
    <row r="43" spans="1:11" x14ac:dyDescent="0.25">
      <c r="A43" s="20">
        <v>60659</v>
      </c>
      <c r="B43" s="17" t="s">
        <v>44</v>
      </c>
      <c r="C43" s="17" t="s">
        <v>20</v>
      </c>
      <c r="D43" s="24">
        <v>0</v>
      </c>
      <c r="E43" s="4">
        <f t="shared" si="1"/>
        <v>0</v>
      </c>
      <c r="F43" s="4">
        <f>'landesw Umlage § 4_Plan'!F43</f>
        <v>10485.015917800112</v>
      </c>
      <c r="G43" s="4">
        <f t="shared" si="2"/>
        <v>0</v>
      </c>
      <c r="H43" s="4">
        <f t="shared" si="3"/>
        <v>0</v>
      </c>
      <c r="I43" s="42">
        <f t="shared" si="4"/>
        <v>0</v>
      </c>
      <c r="J43" s="4">
        <f t="shared" si="0"/>
        <v>10485.015917800112</v>
      </c>
      <c r="K43" s="4">
        <f t="shared" si="5"/>
        <v>873.75132648334272</v>
      </c>
    </row>
    <row r="44" spans="1:11" x14ac:dyDescent="0.25">
      <c r="A44" s="20">
        <v>60660</v>
      </c>
      <c r="B44" s="17" t="s">
        <v>45</v>
      </c>
      <c r="C44" s="17" t="s">
        <v>20</v>
      </c>
      <c r="D44" s="24">
        <v>0</v>
      </c>
      <c r="E44" s="4">
        <f t="shared" si="1"/>
        <v>0</v>
      </c>
      <c r="F44" s="4">
        <f>'landesw Umlage § 4_Plan'!F44</f>
        <v>12189.394169699168</v>
      </c>
      <c r="G44" s="4">
        <f t="shared" si="2"/>
        <v>0</v>
      </c>
      <c r="H44" s="4">
        <f t="shared" si="3"/>
        <v>0</v>
      </c>
      <c r="I44" s="42">
        <f t="shared" si="4"/>
        <v>0</v>
      </c>
      <c r="J44" s="4">
        <f t="shared" si="0"/>
        <v>12189.394169699168</v>
      </c>
      <c r="K44" s="4">
        <f t="shared" si="5"/>
        <v>1015.7828474749307</v>
      </c>
    </row>
    <row r="45" spans="1:11" x14ac:dyDescent="0.25">
      <c r="A45" s="20">
        <v>60661</v>
      </c>
      <c r="B45" s="17" t="s">
        <v>46</v>
      </c>
      <c r="C45" s="17" t="s">
        <v>20</v>
      </c>
      <c r="D45" s="24">
        <v>65636.280159999995</v>
      </c>
      <c r="E45" s="4">
        <f t="shared" si="1"/>
        <v>26254.512063999999</v>
      </c>
      <c r="F45" s="4">
        <f>'landesw Umlage § 4_Plan'!F45</f>
        <v>16635.782561176558</v>
      </c>
      <c r="G45" s="4">
        <f t="shared" si="2"/>
        <v>49000.497598823436</v>
      </c>
      <c r="H45" s="4">
        <f t="shared" si="3"/>
        <v>49000.497598823436</v>
      </c>
      <c r="I45" s="42">
        <f t="shared" si="4"/>
        <v>0</v>
      </c>
      <c r="J45" s="4">
        <f t="shared" si="0"/>
        <v>0</v>
      </c>
      <c r="K45" s="4">
        <f t="shared" si="5"/>
        <v>0</v>
      </c>
    </row>
    <row r="46" spans="1:11" x14ac:dyDescent="0.25">
      <c r="A46" s="20">
        <v>60662</v>
      </c>
      <c r="B46" s="17" t="s">
        <v>47</v>
      </c>
      <c r="C46" s="17" t="s">
        <v>20</v>
      </c>
      <c r="D46" s="24">
        <v>0</v>
      </c>
      <c r="E46" s="4">
        <f t="shared" si="1"/>
        <v>0</v>
      </c>
      <c r="F46" s="4">
        <f>'landesw Umlage § 4_Plan'!F46</f>
        <v>12942.712174312011</v>
      </c>
      <c r="G46" s="4">
        <f t="shared" si="2"/>
        <v>0</v>
      </c>
      <c r="H46" s="4">
        <f t="shared" si="3"/>
        <v>0</v>
      </c>
      <c r="I46" s="42">
        <f t="shared" si="4"/>
        <v>0</v>
      </c>
      <c r="J46" s="4">
        <f t="shared" si="0"/>
        <v>12942.712174312011</v>
      </c>
      <c r="K46" s="4">
        <f t="shared" si="5"/>
        <v>1078.5593478593344</v>
      </c>
    </row>
    <row r="47" spans="1:11" x14ac:dyDescent="0.25">
      <c r="A47" s="20">
        <v>60663</v>
      </c>
      <c r="B47" s="17" t="s">
        <v>48</v>
      </c>
      <c r="C47" s="17" t="s">
        <v>20</v>
      </c>
      <c r="D47" s="24">
        <v>0</v>
      </c>
      <c r="E47" s="4">
        <f t="shared" si="1"/>
        <v>0</v>
      </c>
      <c r="F47" s="4">
        <f>'landesw Umlage § 4_Plan'!F47</f>
        <v>19866.344228508384</v>
      </c>
      <c r="G47" s="4">
        <f t="shared" si="2"/>
        <v>0</v>
      </c>
      <c r="H47" s="4">
        <f t="shared" si="3"/>
        <v>0</v>
      </c>
      <c r="I47" s="42">
        <f t="shared" si="4"/>
        <v>0</v>
      </c>
      <c r="J47" s="4">
        <f t="shared" si="0"/>
        <v>19866.344228508384</v>
      </c>
      <c r="K47" s="4">
        <f t="shared" si="5"/>
        <v>1655.5286857090321</v>
      </c>
    </row>
    <row r="48" spans="1:11" x14ac:dyDescent="0.25">
      <c r="A48" s="20">
        <v>60664</v>
      </c>
      <c r="B48" s="17" t="s">
        <v>49</v>
      </c>
      <c r="C48" s="17" t="s">
        <v>20</v>
      </c>
      <c r="D48" s="24">
        <v>62576.91186</v>
      </c>
      <c r="E48" s="4">
        <f t="shared" si="1"/>
        <v>25030.764744</v>
      </c>
      <c r="F48" s="4">
        <f>'landesw Umlage § 4_Plan'!F48</f>
        <v>35014.406619440095</v>
      </c>
      <c r="G48" s="4">
        <f t="shared" si="2"/>
        <v>27562.505240559905</v>
      </c>
      <c r="H48" s="4">
        <f t="shared" si="3"/>
        <v>27562.505240559905</v>
      </c>
      <c r="I48" s="42">
        <f t="shared" si="4"/>
        <v>0</v>
      </c>
      <c r="J48" s="4">
        <f t="shared" si="0"/>
        <v>0</v>
      </c>
      <c r="K48" s="4">
        <f t="shared" si="5"/>
        <v>0</v>
      </c>
    </row>
    <row r="49" spans="1:11" x14ac:dyDescent="0.25">
      <c r="A49" s="20">
        <v>60665</v>
      </c>
      <c r="B49" s="17" t="s">
        <v>50</v>
      </c>
      <c r="C49" s="17" t="s">
        <v>20</v>
      </c>
      <c r="D49" s="24">
        <v>42492.667509999999</v>
      </c>
      <c r="E49" s="4">
        <f t="shared" si="1"/>
        <v>16997.067004</v>
      </c>
      <c r="F49" s="4">
        <f>'landesw Umlage § 4_Plan'!F49</f>
        <v>16489.118250524443</v>
      </c>
      <c r="G49" s="4">
        <f t="shared" si="2"/>
        <v>26003.549259475556</v>
      </c>
      <c r="H49" s="4">
        <f t="shared" si="3"/>
        <v>26003.549259475556</v>
      </c>
      <c r="I49" s="42">
        <f t="shared" si="4"/>
        <v>0</v>
      </c>
      <c r="J49" s="4">
        <f t="shared" si="0"/>
        <v>0</v>
      </c>
      <c r="K49" s="4">
        <f t="shared" si="5"/>
        <v>0</v>
      </c>
    </row>
    <row r="50" spans="1:11" x14ac:dyDescent="0.25">
      <c r="A50" s="20">
        <v>60666</v>
      </c>
      <c r="B50" s="17" t="s">
        <v>51</v>
      </c>
      <c r="C50" s="17" t="s">
        <v>20</v>
      </c>
      <c r="D50" s="24">
        <v>0</v>
      </c>
      <c r="E50" s="4">
        <f t="shared" si="1"/>
        <v>0</v>
      </c>
      <c r="F50" s="4">
        <f>'landesw Umlage § 4_Plan'!F50</f>
        <v>6320.7315595930559</v>
      </c>
      <c r="G50" s="4">
        <f t="shared" si="2"/>
        <v>0</v>
      </c>
      <c r="H50" s="4">
        <f t="shared" si="3"/>
        <v>0</v>
      </c>
      <c r="I50" s="42">
        <f t="shared" si="4"/>
        <v>0</v>
      </c>
      <c r="J50" s="4">
        <f t="shared" si="0"/>
        <v>6320.7315595930559</v>
      </c>
      <c r="K50" s="4">
        <f t="shared" si="5"/>
        <v>526.72762996608799</v>
      </c>
    </row>
    <row r="51" spans="1:11" x14ac:dyDescent="0.25">
      <c r="A51" s="20">
        <v>60667</v>
      </c>
      <c r="B51" s="17" t="s">
        <v>52</v>
      </c>
      <c r="C51" s="17" t="s">
        <v>20</v>
      </c>
      <c r="D51" s="24">
        <v>0</v>
      </c>
      <c r="E51" s="4">
        <f t="shared" si="1"/>
        <v>0</v>
      </c>
      <c r="F51" s="4">
        <f>'landesw Umlage § 4_Plan'!F51</f>
        <v>31189.664941955183</v>
      </c>
      <c r="G51" s="4">
        <f t="shared" si="2"/>
        <v>0</v>
      </c>
      <c r="H51" s="4">
        <f t="shared" si="3"/>
        <v>0</v>
      </c>
      <c r="I51" s="42">
        <f t="shared" si="4"/>
        <v>0</v>
      </c>
      <c r="J51" s="4">
        <f t="shared" si="0"/>
        <v>31189.664941955183</v>
      </c>
      <c r="K51" s="4">
        <f t="shared" si="5"/>
        <v>2599.1387451629321</v>
      </c>
    </row>
    <row r="52" spans="1:11" x14ac:dyDescent="0.25">
      <c r="A52" s="20">
        <v>60668</v>
      </c>
      <c r="B52" s="17" t="s">
        <v>53</v>
      </c>
      <c r="C52" s="17" t="s">
        <v>20</v>
      </c>
      <c r="D52" s="24">
        <v>0</v>
      </c>
      <c r="E52" s="4">
        <f t="shared" si="1"/>
        <v>0</v>
      </c>
      <c r="F52" s="4">
        <f>'landesw Umlage § 4_Plan'!F52</f>
        <v>8445.6280341031597</v>
      </c>
      <c r="G52" s="4">
        <f t="shared" si="2"/>
        <v>0</v>
      </c>
      <c r="H52" s="4">
        <f t="shared" si="3"/>
        <v>0</v>
      </c>
      <c r="I52" s="42">
        <f t="shared" si="4"/>
        <v>0</v>
      </c>
      <c r="J52" s="4">
        <f t="shared" si="0"/>
        <v>8445.6280341031597</v>
      </c>
      <c r="K52" s="4">
        <f t="shared" si="5"/>
        <v>703.80233617526335</v>
      </c>
    </row>
    <row r="53" spans="1:11" x14ac:dyDescent="0.25">
      <c r="A53" s="20">
        <v>60669</v>
      </c>
      <c r="B53" s="17" t="s">
        <v>54</v>
      </c>
      <c r="C53" s="17" t="s">
        <v>20</v>
      </c>
      <c r="D53" s="24">
        <v>25401.82129</v>
      </c>
      <c r="E53" s="4">
        <f t="shared" si="1"/>
        <v>10160.728516000001</v>
      </c>
      <c r="F53" s="4">
        <f>'landesw Umlage § 4_Plan'!F53</f>
        <v>42670.098247891372</v>
      </c>
      <c r="G53" s="4">
        <f t="shared" si="2"/>
        <v>-17268.276957891372</v>
      </c>
      <c r="H53" s="4">
        <f t="shared" si="3"/>
        <v>0</v>
      </c>
      <c r="I53" s="42">
        <f t="shared" si="4"/>
        <v>-17268.276957891372</v>
      </c>
      <c r="J53" s="4">
        <f t="shared" si="0"/>
        <v>0</v>
      </c>
      <c r="K53" s="4">
        <f t="shared" si="5"/>
        <v>0</v>
      </c>
    </row>
    <row r="54" spans="1:11" x14ac:dyDescent="0.25">
      <c r="A54" s="20">
        <v>60670</v>
      </c>
      <c r="B54" s="17" t="s">
        <v>55</v>
      </c>
      <c r="C54" s="17" t="s">
        <v>20</v>
      </c>
      <c r="D54" s="24">
        <v>5637.7635399999999</v>
      </c>
      <c r="E54" s="4">
        <f t="shared" si="1"/>
        <v>2255.1054159999999</v>
      </c>
      <c r="F54" s="4">
        <f>'landesw Umlage § 4_Plan'!F54</f>
        <v>33914.322985750179</v>
      </c>
      <c r="G54" s="4">
        <f t="shared" si="2"/>
        <v>-28276.559445750179</v>
      </c>
      <c r="H54" s="4">
        <f t="shared" si="3"/>
        <v>0</v>
      </c>
      <c r="I54" s="42">
        <f t="shared" si="4"/>
        <v>-28276.559445750179</v>
      </c>
      <c r="J54" s="4">
        <f t="shared" si="0"/>
        <v>0</v>
      </c>
      <c r="K54" s="4">
        <f t="shared" si="5"/>
        <v>0</v>
      </c>
    </row>
    <row r="55" spans="1:11" x14ac:dyDescent="0.25">
      <c r="A55" s="20">
        <v>61001</v>
      </c>
      <c r="B55" s="17" t="s">
        <v>56</v>
      </c>
      <c r="C55" s="17" t="s">
        <v>57</v>
      </c>
      <c r="D55" s="24">
        <v>0</v>
      </c>
      <c r="E55" s="4">
        <f t="shared" si="1"/>
        <v>0</v>
      </c>
      <c r="F55" s="4">
        <f>'landesw Umlage § 4_Plan'!F55</f>
        <v>3669.2828182420612</v>
      </c>
      <c r="G55" s="4">
        <f t="shared" si="2"/>
        <v>0</v>
      </c>
      <c r="H55" s="4">
        <f t="shared" si="3"/>
        <v>0</v>
      </c>
      <c r="I55" s="42">
        <f t="shared" si="4"/>
        <v>0</v>
      </c>
      <c r="J55" s="4">
        <f t="shared" si="0"/>
        <v>3669.2828182420612</v>
      </c>
      <c r="K55" s="4">
        <f t="shared" si="5"/>
        <v>305.77356818683842</v>
      </c>
    </row>
    <row r="56" spans="1:11" x14ac:dyDescent="0.25">
      <c r="A56" s="20">
        <v>61002</v>
      </c>
      <c r="B56" s="17" t="s">
        <v>58</v>
      </c>
      <c r="C56" s="17" t="s">
        <v>57</v>
      </c>
      <c r="D56" s="24">
        <v>40909.236799999999</v>
      </c>
      <c r="E56" s="4">
        <f t="shared" si="1"/>
        <v>16363.69472</v>
      </c>
      <c r="F56" s="4">
        <f>'landesw Umlage § 4_Plan'!F56</f>
        <v>2616.9966682782206</v>
      </c>
      <c r="G56" s="4">
        <f t="shared" si="2"/>
        <v>38292.240131721781</v>
      </c>
      <c r="H56" s="4">
        <f t="shared" si="3"/>
        <v>38292.240131721781</v>
      </c>
      <c r="I56" s="42">
        <f t="shared" si="4"/>
        <v>0</v>
      </c>
      <c r="J56" s="4">
        <f t="shared" si="0"/>
        <v>0</v>
      </c>
      <c r="K56" s="4">
        <f t="shared" si="5"/>
        <v>0</v>
      </c>
    </row>
    <row r="57" spans="1:11" x14ac:dyDescent="0.25">
      <c r="A57" s="20">
        <v>61007</v>
      </c>
      <c r="B57" s="17" t="s">
        <v>59</v>
      </c>
      <c r="C57" s="17" t="s">
        <v>57</v>
      </c>
      <c r="D57" s="24">
        <v>0</v>
      </c>
      <c r="E57" s="4">
        <f t="shared" si="1"/>
        <v>0</v>
      </c>
      <c r="F57" s="4">
        <f>'landesw Umlage § 4_Plan'!F57</f>
        <v>3276.5679388984399</v>
      </c>
      <c r="G57" s="4">
        <f t="shared" si="2"/>
        <v>0</v>
      </c>
      <c r="H57" s="4">
        <f t="shared" si="3"/>
        <v>0</v>
      </c>
      <c r="I57" s="42">
        <f t="shared" si="4"/>
        <v>0</v>
      </c>
      <c r="J57" s="4">
        <f t="shared" si="0"/>
        <v>3276.5679388984399</v>
      </c>
      <c r="K57" s="4">
        <f t="shared" si="5"/>
        <v>273.04732824153666</v>
      </c>
    </row>
    <row r="58" spans="1:11" x14ac:dyDescent="0.25">
      <c r="A58" s="20">
        <v>61008</v>
      </c>
      <c r="B58" s="17" t="s">
        <v>60</v>
      </c>
      <c r="C58" s="17" t="s">
        <v>57</v>
      </c>
      <c r="D58" s="24">
        <v>21514.62</v>
      </c>
      <c r="E58" s="4">
        <f t="shared" si="1"/>
        <v>8605.848</v>
      </c>
      <c r="F58" s="4">
        <f>'landesw Umlage § 4_Plan'!F58</f>
        <v>4313.8346476134811</v>
      </c>
      <c r="G58" s="4">
        <f t="shared" si="2"/>
        <v>17200.78535238652</v>
      </c>
      <c r="H58" s="4">
        <f t="shared" si="3"/>
        <v>17200.78535238652</v>
      </c>
      <c r="I58" s="42">
        <f t="shared" si="4"/>
        <v>0</v>
      </c>
      <c r="J58" s="4">
        <f t="shared" si="0"/>
        <v>0</v>
      </c>
      <c r="K58" s="4">
        <f t="shared" si="5"/>
        <v>0</v>
      </c>
    </row>
    <row r="59" spans="1:11" x14ac:dyDescent="0.25">
      <c r="A59" s="20">
        <v>61012</v>
      </c>
      <c r="B59" s="17" t="s">
        <v>61</v>
      </c>
      <c r="C59" s="17" t="s">
        <v>57</v>
      </c>
      <c r="D59" s="24">
        <v>0</v>
      </c>
      <c r="E59" s="4">
        <f t="shared" si="1"/>
        <v>0</v>
      </c>
      <c r="F59" s="4">
        <f>'landesw Umlage § 4_Plan'!F59</f>
        <v>7473.1953331163249</v>
      </c>
      <c r="G59" s="4">
        <f t="shared" si="2"/>
        <v>0</v>
      </c>
      <c r="H59" s="4">
        <f t="shared" si="3"/>
        <v>0</v>
      </c>
      <c r="I59" s="42">
        <f t="shared" si="4"/>
        <v>0</v>
      </c>
      <c r="J59" s="4">
        <f t="shared" si="0"/>
        <v>7473.1953331163249</v>
      </c>
      <c r="K59" s="4">
        <f t="shared" si="5"/>
        <v>622.76627775969371</v>
      </c>
    </row>
    <row r="60" spans="1:11" x14ac:dyDescent="0.25">
      <c r="A60" s="20">
        <v>61013</v>
      </c>
      <c r="B60" s="17" t="s">
        <v>62</v>
      </c>
      <c r="C60" s="17" t="s">
        <v>57</v>
      </c>
      <c r="D60" s="24">
        <v>49292.23386</v>
      </c>
      <c r="E60" s="4">
        <f t="shared" si="1"/>
        <v>19716.893544000002</v>
      </c>
      <c r="F60" s="4">
        <f>'landesw Umlage § 4_Plan'!F60</f>
        <v>5666.2551931657981</v>
      </c>
      <c r="G60" s="4">
        <f t="shared" si="2"/>
        <v>43625.978666834199</v>
      </c>
      <c r="H60" s="4">
        <f t="shared" si="3"/>
        <v>43625.978666834199</v>
      </c>
      <c r="I60" s="42">
        <f t="shared" si="4"/>
        <v>0</v>
      </c>
      <c r="J60" s="4">
        <f t="shared" si="0"/>
        <v>0</v>
      </c>
      <c r="K60" s="4">
        <f t="shared" si="5"/>
        <v>0</v>
      </c>
    </row>
    <row r="61" spans="1:11" x14ac:dyDescent="0.25">
      <c r="A61" s="20">
        <v>61016</v>
      </c>
      <c r="B61" s="17" t="s">
        <v>63</v>
      </c>
      <c r="C61" s="17" t="s">
        <v>57</v>
      </c>
      <c r="D61" s="24">
        <v>0</v>
      </c>
      <c r="E61" s="4">
        <f t="shared" si="1"/>
        <v>0</v>
      </c>
      <c r="F61" s="4">
        <f>'landesw Umlage § 4_Plan'!F61</f>
        <v>4911.6310137068049</v>
      </c>
      <c r="G61" s="4">
        <f t="shared" si="2"/>
        <v>0</v>
      </c>
      <c r="H61" s="4">
        <f t="shared" si="3"/>
        <v>0</v>
      </c>
      <c r="I61" s="42">
        <f t="shared" si="4"/>
        <v>0</v>
      </c>
      <c r="J61" s="4">
        <f t="shared" si="0"/>
        <v>4911.6310137068049</v>
      </c>
      <c r="K61" s="4">
        <f t="shared" si="5"/>
        <v>409.30258447556707</v>
      </c>
    </row>
    <row r="62" spans="1:11" x14ac:dyDescent="0.25">
      <c r="A62" s="20">
        <v>61017</v>
      </c>
      <c r="B62" s="17" t="s">
        <v>64</v>
      </c>
      <c r="C62" s="17" t="s">
        <v>57</v>
      </c>
      <c r="D62" s="24">
        <v>0</v>
      </c>
      <c r="E62" s="4">
        <f t="shared" si="1"/>
        <v>0</v>
      </c>
      <c r="F62" s="4">
        <f>'landesw Umlage § 4_Plan'!F62</f>
        <v>3470.0390531818994</v>
      </c>
      <c r="G62" s="4">
        <f t="shared" si="2"/>
        <v>0</v>
      </c>
      <c r="H62" s="4">
        <f t="shared" si="3"/>
        <v>0</v>
      </c>
      <c r="I62" s="42">
        <f t="shared" si="4"/>
        <v>0</v>
      </c>
      <c r="J62" s="4">
        <f t="shared" si="0"/>
        <v>3470.0390531818994</v>
      </c>
      <c r="K62" s="4">
        <f t="shared" si="5"/>
        <v>289.16992109849161</v>
      </c>
    </row>
    <row r="63" spans="1:11" x14ac:dyDescent="0.25">
      <c r="A63" s="20">
        <v>61019</v>
      </c>
      <c r="B63" s="17" t="s">
        <v>65</v>
      </c>
      <c r="C63" s="17" t="s">
        <v>57</v>
      </c>
      <c r="D63" s="24">
        <v>0</v>
      </c>
      <c r="E63" s="4">
        <f t="shared" si="1"/>
        <v>0</v>
      </c>
      <c r="F63" s="4">
        <f>'landesw Umlage § 4_Plan'!F63</f>
        <v>4276.807507265471</v>
      </c>
      <c r="G63" s="4">
        <f t="shared" si="2"/>
        <v>0</v>
      </c>
      <c r="H63" s="4">
        <f t="shared" si="3"/>
        <v>0</v>
      </c>
      <c r="I63" s="42">
        <f t="shared" si="4"/>
        <v>0</v>
      </c>
      <c r="J63" s="4">
        <f t="shared" si="0"/>
        <v>4276.807507265471</v>
      </c>
      <c r="K63" s="4">
        <f t="shared" si="5"/>
        <v>356.4006256054559</v>
      </c>
    </row>
    <row r="64" spans="1:11" x14ac:dyDescent="0.25">
      <c r="A64" s="20">
        <v>61020</v>
      </c>
      <c r="B64" s="17" t="s">
        <v>66</v>
      </c>
      <c r="C64" s="17" t="s">
        <v>57</v>
      </c>
      <c r="D64" s="24">
        <v>0</v>
      </c>
      <c r="E64" s="4">
        <f t="shared" si="1"/>
        <v>0</v>
      </c>
      <c r="F64" s="4">
        <f>'landesw Umlage § 4_Plan'!F64</f>
        <v>3894.2693797588227</v>
      </c>
      <c r="G64" s="4">
        <f t="shared" si="2"/>
        <v>0</v>
      </c>
      <c r="H64" s="4">
        <f t="shared" si="3"/>
        <v>0</v>
      </c>
      <c r="I64" s="42">
        <f t="shared" si="4"/>
        <v>0</v>
      </c>
      <c r="J64" s="4">
        <f t="shared" si="0"/>
        <v>3894.2693797588227</v>
      </c>
      <c r="K64" s="4">
        <f t="shared" si="5"/>
        <v>324.5224483132352</v>
      </c>
    </row>
    <row r="65" spans="1:11" x14ac:dyDescent="0.25">
      <c r="A65" s="20">
        <v>61021</v>
      </c>
      <c r="B65" s="17" t="s">
        <v>67</v>
      </c>
      <c r="C65" s="17" t="s">
        <v>57</v>
      </c>
      <c r="D65" s="24">
        <v>0</v>
      </c>
      <c r="E65" s="4">
        <f t="shared" si="1"/>
        <v>0</v>
      </c>
      <c r="F65" s="4">
        <f>'landesw Umlage § 4_Plan'!F65</f>
        <v>9931.4200332266919</v>
      </c>
      <c r="G65" s="4">
        <f t="shared" si="2"/>
        <v>0</v>
      </c>
      <c r="H65" s="4">
        <f t="shared" si="3"/>
        <v>0</v>
      </c>
      <c r="I65" s="42">
        <f t="shared" si="4"/>
        <v>0</v>
      </c>
      <c r="J65" s="4">
        <f t="shared" si="0"/>
        <v>9931.4200332266919</v>
      </c>
      <c r="K65" s="4">
        <f t="shared" si="5"/>
        <v>827.61833610222436</v>
      </c>
    </row>
    <row r="66" spans="1:11" x14ac:dyDescent="0.25">
      <c r="A66" s="20">
        <v>61024</v>
      </c>
      <c r="B66" s="17" t="s">
        <v>68</v>
      </c>
      <c r="C66" s="17" t="s">
        <v>57</v>
      </c>
      <c r="D66" s="24">
        <v>0</v>
      </c>
      <c r="E66" s="4">
        <f t="shared" si="1"/>
        <v>0</v>
      </c>
      <c r="F66" s="4">
        <f>'landesw Umlage § 4_Plan'!F66</f>
        <v>5015.4830544086626</v>
      </c>
      <c r="G66" s="4">
        <f t="shared" si="2"/>
        <v>0</v>
      </c>
      <c r="H66" s="4">
        <f t="shared" si="3"/>
        <v>0</v>
      </c>
      <c r="I66" s="42">
        <f t="shared" si="4"/>
        <v>0</v>
      </c>
      <c r="J66" s="4">
        <f t="shared" si="0"/>
        <v>5015.4830544086626</v>
      </c>
      <c r="K66" s="4">
        <f t="shared" si="5"/>
        <v>417.95692120072187</v>
      </c>
    </row>
    <row r="67" spans="1:11" x14ac:dyDescent="0.25">
      <c r="A67" s="20">
        <v>61027</v>
      </c>
      <c r="B67" s="17" t="s">
        <v>69</v>
      </c>
      <c r="C67" s="17" t="s">
        <v>57</v>
      </c>
      <c r="D67" s="24">
        <v>0</v>
      </c>
      <c r="E67" s="4">
        <f t="shared" si="1"/>
        <v>0</v>
      </c>
      <c r="F67" s="4">
        <f>'landesw Umlage § 4_Plan'!F67</f>
        <v>4074.1248243801665</v>
      </c>
      <c r="G67" s="4">
        <f t="shared" si="2"/>
        <v>0</v>
      </c>
      <c r="H67" s="4">
        <f t="shared" si="3"/>
        <v>0</v>
      </c>
      <c r="I67" s="42">
        <f t="shared" si="4"/>
        <v>0</v>
      </c>
      <c r="J67" s="4">
        <f t="shared" ref="J67:J130" si="6">IF(E67&lt;1,F67,0)</f>
        <v>4074.1248243801665</v>
      </c>
      <c r="K67" s="4">
        <f t="shared" si="5"/>
        <v>339.51040203168054</v>
      </c>
    </row>
    <row r="68" spans="1:11" x14ac:dyDescent="0.25">
      <c r="A68" s="20">
        <v>61030</v>
      </c>
      <c r="B68" s="17" t="s">
        <v>70</v>
      </c>
      <c r="C68" s="17" t="s">
        <v>57</v>
      </c>
      <c r="D68" s="24">
        <v>0</v>
      </c>
      <c r="E68" s="4">
        <f t="shared" ref="E68:E131" si="7">D68*0.4</f>
        <v>0</v>
      </c>
      <c r="F68" s="4">
        <f>'landesw Umlage § 4_Plan'!F68</f>
        <v>3998.8577674551248</v>
      </c>
      <c r="G68" s="4">
        <f t="shared" ref="G68:G131" si="8">IF(D68&gt;0,D68-F68,0)</f>
        <v>0</v>
      </c>
      <c r="H68" s="4">
        <f t="shared" ref="H68:H131" si="9">IF(G68&lt;0,0,G68)</f>
        <v>0</v>
      </c>
      <c r="I68" s="42">
        <f t="shared" ref="I68:I131" si="10">IF(G68&lt;0,G68,0)</f>
        <v>0</v>
      </c>
      <c r="J68" s="4">
        <f t="shared" si="6"/>
        <v>3998.8577674551248</v>
      </c>
      <c r="K68" s="4">
        <f t="shared" ref="K68:K131" si="11">J68/12</f>
        <v>333.23814728792706</v>
      </c>
    </row>
    <row r="69" spans="1:11" x14ac:dyDescent="0.25">
      <c r="A69" s="20">
        <v>61032</v>
      </c>
      <c r="B69" s="17" t="s">
        <v>71</v>
      </c>
      <c r="C69" s="17" t="s">
        <v>57</v>
      </c>
      <c r="D69" s="24">
        <v>0</v>
      </c>
      <c r="E69" s="4">
        <f t="shared" si="7"/>
        <v>0</v>
      </c>
      <c r="F69" s="4">
        <f>'landesw Umlage § 4_Plan'!F69</f>
        <v>4775.6772328029001</v>
      </c>
      <c r="G69" s="4">
        <f t="shared" si="8"/>
        <v>0</v>
      </c>
      <c r="H69" s="4">
        <f t="shared" si="9"/>
        <v>0</v>
      </c>
      <c r="I69" s="42">
        <f t="shared" si="10"/>
        <v>0</v>
      </c>
      <c r="J69" s="4">
        <f t="shared" si="6"/>
        <v>4775.6772328029001</v>
      </c>
      <c r="K69" s="4">
        <f t="shared" si="11"/>
        <v>397.97310273357499</v>
      </c>
    </row>
    <row r="70" spans="1:11" x14ac:dyDescent="0.25">
      <c r="A70" s="20">
        <v>61033</v>
      </c>
      <c r="B70" s="17" t="s">
        <v>72</v>
      </c>
      <c r="C70" s="17" t="s">
        <v>57</v>
      </c>
      <c r="D70" s="24">
        <v>0</v>
      </c>
      <c r="E70" s="4">
        <f t="shared" si="7"/>
        <v>0</v>
      </c>
      <c r="F70" s="4">
        <f>'landesw Umlage § 4_Plan'!F70</f>
        <v>5423.5543995780581</v>
      </c>
      <c r="G70" s="4">
        <f t="shared" si="8"/>
        <v>0</v>
      </c>
      <c r="H70" s="4">
        <f t="shared" si="9"/>
        <v>0</v>
      </c>
      <c r="I70" s="42">
        <f t="shared" si="10"/>
        <v>0</v>
      </c>
      <c r="J70" s="4">
        <f t="shared" si="6"/>
        <v>5423.5543995780581</v>
      </c>
      <c r="K70" s="4">
        <f t="shared" si="11"/>
        <v>451.96286663150482</v>
      </c>
    </row>
    <row r="71" spans="1:11" x14ac:dyDescent="0.25">
      <c r="A71" s="20">
        <v>61043</v>
      </c>
      <c r="B71" s="17" t="s">
        <v>73</v>
      </c>
      <c r="C71" s="17" t="s">
        <v>57</v>
      </c>
      <c r="D71" s="24">
        <v>37882.700290000001</v>
      </c>
      <c r="E71" s="4">
        <f t="shared" si="7"/>
        <v>15153.080116000001</v>
      </c>
      <c r="F71" s="4">
        <f>'landesw Umlage § 4_Plan'!F71</f>
        <v>10009.240357997156</v>
      </c>
      <c r="G71" s="4">
        <f t="shared" si="8"/>
        <v>27873.459932002843</v>
      </c>
      <c r="H71" s="4">
        <f t="shared" si="9"/>
        <v>27873.459932002843</v>
      </c>
      <c r="I71" s="42">
        <f t="shared" si="10"/>
        <v>0</v>
      </c>
      <c r="J71" s="4">
        <f t="shared" si="6"/>
        <v>0</v>
      </c>
      <c r="K71" s="4">
        <f t="shared" si="11"/>
        <v>0</v>
      </c>
    </row>
    <row r="72" spans="1:11" x14ac:dyDescent="0.25">
      <c r="A72" s="20">
        <v>61045</v>
      </c>
      <c r="B72" s="17" t="s">
        <v>74</v>
      </c>
      <c r="C72" s="17" t="s">
        <v>57</v>
      </c>
      <c r="D72" s="24">
        <v>22910.9375</v>
      </c>
      <c r="E72" s="4">
        <f t="shared" si="7"/>
        <v>9164.375</v>
      </c>
      <c r="F72" s="4">
        <f>'landesw Umlage § 4_Plan'!F72</f>
        <v>15423.256236041087</v>
      </c>
      <c r="G72" s="4">
        <f t="shared" si="8"/>
        <v>7487.6812639589134</v>
      </c>
      <c r="H72" s="4">
        <f t="shared" si="9"/>
        <v>7487.6812639589134</v>
      </c>
      <c r="I72" s="42">
        <f t="shared" si="10"/>
        <v>0</v>
      </c>
      <c r="J72" s="4">
        <f t="shared" si="6"/>
        <v>0</v>
      </c>
      <c r="K72" s="4">
        <f t="shared" si="11"/>
        <v>0</v>
      </c>
    </row>
    <row r="73" spans="1:11" x14ac:dyDescent="0.25">
      <c r="A73" s="20">
        <v>61049</v>
      </c>
      <c r="B73" s="17" t="s">
        <v>75</v>
      </c>
      <c r="C73" s="17" t="s">
        <v>57</v>
      </c>
      <c r="D73" s="24">
        <v>58003.628799999999</v>
      </c>
      <c r="E73" s="4">
        <f t="shared" si="7"/>
        <v>23201.451520000002</v>
      </c>
      <c r="F73" s="4">
        <f>'landesw Umlage § 4_Plan'!F73</f>
        <v>7000.1168942866143</v>
      </c>
      <c r="G73" s="4">
        <f t="shared" si="8"/>
        <v>51003.511905713385</v>
      </c>
      <c r="H73" s="4">
        <f t="shared" si="9"/>
        <v>51003.511905713385</v>
      </c>
      <c r="I73" s="42">
        <f t="shared" si="10"/>
        <v>0</v>
      </c>
      <c r="J73" s="4">
        <f t="shared" si="6"/>
        <v>0</v>
      </c>
      <c r="K73" s="4">
        <f t="shared" si="11"/>
        <v>0</v>
      </c>
    </row>
    <row r="74" spans="1:11" x14ac:dyDescent="0.25">
      <c r="A74" s="20">
        <v>61050</v>
      </c>
      <c r="B74" s="17" t="s">
        <v>76</v>
      </c>
      <c r="C74" s="17" t="s">
        <v>57</v>
      </c>
      <c r="D74" s="24">
        <v>148183.23826000001</v>
      </c>
      <c r="E74" s="4">
        <f t="shared" si="7"/>
        <v>59273.295304000007</v>
      </c>
      <c r="F74" s="4">
        <f>'landesw Umlage § 4_Plan'!F74</f>
        <v>8774.7757183434023</v>
      </c>
      <c r="G74" s="4">
        <f t="shared" si="8"/>
        <v>139408.4625416566</v>
      </c>
      <c r="H74" s="4">
        <f t="shared" si="9"/>
        <v>139408.4625416566</v>
      </c>
      <c r="I74" s="42">
        <f t="shared" si="10"/>
        <v>0</v>
      </c>
      <c r="J74" s="4">
        <f t="shared" si="6"/>
        <v>0</v>
      </c>
      <c r="K74" s="4">
        <f t="shared" si="11"/>
        <v>0</v>
      </c>
    </row>
    <row r="75" spans="1:11" x14ac:dyDescent="0.25">
      <c r="A75" s="20">
        <v>61051</v>
      </c>
      <c r="B75" s="17" t="s">
        <v>77</v>
      </c>
      <c r="C75" s="17" t="s">
        <v>57</v>
      </c>
      <c r="D75" s="24">
        <v>0</v>
      </c>
      <c r="E75" s="4">
        <f t="shared" si="7"/>
        <v>0</v>
      </c>
      <c r="F75" s="4">
        <f>'landesw Umlage § 4_Plan'!F75</f>
        <v>7930.0889085299677</v>
      </c>
      <c r="G75" s="4">
        <f t="shared" si="8"/>
        <v>0</v>
      </c>
      <c r="H75" s="4">
        <f t="shared" si="9"/>
        <v>0</v>
      </c>
      <c r="I75" s="42">
        <f t="shared" si="10"/>
        <v>0</v>
      </c>
      <c r="J75" s="4">
        <f t="shared" si="6"/>
        <v>7930.0889085299677</v>
      </c>
      <c r="K75" s="4">
        <f t="shared" si="11"/>
        <v>660.84074237749735</v>
      </c>
    </row>
    <row r="76" spans="1:11" x14ac:dyDescent="0.25">
      <c r="A76" s="20">
        <v>61052</v>
      </c>
      <c r="B76" s="17" t="s">
        <v>78</v>
      </c>
      <c r="C76" s="17" t="s">
        <v>57</v>
      </c>
      <c r="D76" s="24">
        <v>0</v>
      </c>
      <c r="E76" s="4">
        <f t="shared" si="7"/>
        <v>0</v>
      </c>
      <c r="F76" s="4">
        <f>'landesw Umlage § 4_Plan'!F76</f>
        <v>6652.3432919275583</v>
      </c>
      <c r="G76" s="4">
        <f t="shared" si="8"/>
        <v>0</v>
      </c>
      <c r="H76" s="4">
        <f t="shared" si="9"/>
        <v>0</v>
      </c>
      <c r="I76" s="42">
        <f t="shared" si="10"/>
        <v>0</v>
      </c>
      <c r="J76" s="4">
        <f t="shared" si="6"/>
        <v>6652.3432919275583</v>
      </c>
      <c r="K76" s="4">
        <f t="shared" si="11"/>
        <v>554.36194099396323</v>
      </c>
    </row>
    <row r="77" spans="1:11" x14ac:dyDescent="0.25">
      <c r="A77" s="20">
        <v>61053</v>
      </c>
      <c r="B77" s="17" t="s">
        <v>57</v>
      </c>
      <c r="C77" s="17" t="s">
        <v>57</v>
      </c>
      <c r="D77" s="24">
        <v>313351.97574999998</v>
      </c>
      <c r="E77" s="4">
        <f t="shared" si="7"/>
        <v>125340.79029999999</v>
      </c>
      <c r="F77" s="4">
        <f>'landesw Umlage § 4_Plan'!F77</f>
        <v>40747.60164140242</v>
      </c>
      <c r="G77" s="4">
        <f t="shared" si="8"/>
        <v>272604.37410859758</v>
      </c>
      <c r="H77" s="4">
        <f t="shared" si="9"/>
        <v>272604.37410859758</v>
      </c>
      <c r="I77" s="42">
        <f t="shared" si="10"/>
        <v>0</v>
      </c>
      <c r="J77" s="4">
        <f t="shared" si="6"/>
        <v>0</v>
      </c>
      <c r="K77" s="4">
        <f t="shared" si="11"/>
        <v>0</v>
      </c>
    </row>
    <row r="78" spans="1:11" x14ac:dyDescent="0.25">
      <c r="A78" s="20">
        <v>61054</v>
      </c>
      <c r="B78" s="17" t="s">
        <v>79</v>
      </c>
      <c r="C78" s="17" t="s">
        <v>57</v>
      </c>
      <c r="D78" s="24">
        <v>0</v>
      </c>
      <c r="E78" s="4">
        <f t="shared" si="7"/>
        <v>0</v>
      </c>
      <c r="F78" s="4">
        <f>'landesw Umlage § 4_Plan'!F78</f>
        <v>8977.2979674391645</v>
      </c>
      <c r="G78" s="4">
        <f t="shared" si="8"/>
        <v>0</v>
      </c>
      <c r="H78" s="4">
        <f t="shared" si="9"/>
        <v>0</v>
      </c>
      <c r="I78" s="42">
        <f t="shared" si="10"/>
        <v>0</v>
      </c>
      <c r="J78" s="4">
        <f t="shared" si="6"/>
        <v>8977.2979674391645</v>
      </c>
      <c r="K78" s="4">
        <f t="shared" si="11"/>
        <v>748.10816395326367</v>
      </c>
    </row>
    <row r="79" spans="1:11" x14ac:dyDescent="0.25">
      <c r="A79" s="20">
        <v>61055</v>
      </c>
      <c r="B79" s="17" t="s">
        <v>80</v>
      </c>
      <c r="C79" s="17" t="s">
        <v>57</v>
      </c>
      <c r="D79" s="24">
        <v>0</v>
      </c>
      <c r="E79" s="4">
        <f t="shared" si="7"/>
        <v>0</v>
      </c>
      <c r="F79" s="4">
        <f>'landesw Umlage § 4_Plan'!F79</f>
        <v>3710.733952592916</v>
      </c>
      <c r="G79" s="4">
        <f t="shared" si="8"/>
        <v>0</v>
      </c>
      <c r="H79" s="4">
        <f t="shared" si="9"/>
        <v>0</v>
      </c>
      <c r="I79" s="42">
        <f t="shared" si="10"/>
        <v>0</v>
      </c>
      <c r="J79" s="4">
        <f t="shared" si="6"/>
        <v>3710.733952592916</v>
      </c>
      <c r="K79" s="4">
        <f t="shared" si="11"/>
        <v>309.22782938274298</v>
      </c>
    </row>
    <row r="80" spans="1:11" x14ac:dyDescent="0.25">
      <c r="A80" s="20">
        <v>61057</v>
      </c>
      <c r="B80" s="17" t="s">
        <v>81</v>
      </c>
      <c r="C80" s="17" t="s">
        <v>57</v>
      </c>
      <c r="D80" s="24">
        <v>0</v>
      </c>
      <c r="E80" s="4">
        <f t="shared" si="7"/>
        <v>0</v>
      </c>
      <c r="F80" s="4">
        <f>'landesw Umlage § 4_Plan'!F80</f>
        <v>6857.8886713139536</v>
      </c>
      <c r="G80" s="4">
        <f t="shared" si="8"/>
        <v>0</v>
      </c>
      <c r="H80" s="4">
        <f t="shared" si="9"/>
        <v>0</v>
      </c>
      <c r="I80" s="42">
        <f t="shared" si="10"/>
        <v>0</v>
      </c>
      <c r="J80" s="4">
        <f t="shared" si="6"/>
        <v>6857.8886713139536</v>
      </c>
      <c r="K80" s="4">
        <f t="shared" si="11"/>
        <v>571.49072260949617</v>
      </c>
    </row>
    <row r="81" spans="1:11" x14ac:dyDescent="0.25">
      <c r="A81" s="20">
        <v>61059</v>
      </c>
      <c r="B81" s="17" t="s">
        <v>82</v>
      </c>
      <c r="C81" s="17" t="s">
        <v>57</v>
      </c>
      <c r="D81" s="24">
        <v>121387.11230000001</v>
      </c>
      <c r="E81" s="4">
        <f t="shared" si="7"/>
        <v>48554.844920000003</v>
      </c>
      <c r="F81" s="4">
        <f>'landesw Umlage § 4_Plan'!F81</f>
        <v>14935.145434215752</v>
      </c>
      <c r="G81" s="4">
        <f t="shared" si="8"/>
        <v>106451.96686578426</v>
      </c>
      <c r="H81" s="4">
        <f t="shared" si="9"/>
        <v>106451.96686578426</v>
      </c>
      <c r="I81" s="42">
        <f t="shared" si="10"/>
        <v>0</v>
      </c>
      <c r="J81" s="4">
        <f t="shared" si="6"/>
        <v>0</v>
      </c>
      <c r="K81" s="4">
        <f t="shared" si="11"/>
        <v>0</v>
      </c>
    </row>
    <row r="82" spans="1:11" x14ac:dyDescent="0.25">
      <c r="A82" s="20">
        <v>61060</v>
      </c>
      <c r="B82" s="17" t="s">
        <v>83</v>
      </c>
      <c r="C82" s="17" t="s">
        <v>57</v>
      </c>
      <c r="D82" s="24">
        <v>0</v>
      </c>
      <c r="E82" s="4">
        <f t="shared" si="7"/>
        <v>0</v>
      </c>
      <c r="F82" s="4">
        <f>'landesw Umlage § 4_Plan'!F82</f>
        <v>11012.733414233802</v>
      </c>
      <c r="G82" s="4">
        <f t="shared" si="8"/>
        <v>0</v>
      </c>
      <c r="H82" s="4">
        <f t="shared" si="9"/>
        <v>0</v>
      </c>
      <c r="I82" s="42">
        <f t="shared" si="10"/>
        <v>0</v>
      </c>
      <c r="J82" s="4">
        <f t="shared" si="6"/>
        <v>11012.733414233802</v>
      </c>
      <c r="K82" s="4">
        <f t="shared" si="11"/>
        <v>917.72778451948352</v>
      </c>
    </row>
    <row r="83" spans="1:11" x14ac:dyDescent="0.25">
      <c r="A83" s="20">
        <v>61061</v>
      </c>
      <c r="B83" s="17" t="s">
        <v>84</v>
      </c>
      <c r="C83" s="17" t="s">
        <v>57</v>
      </c>
      <c r="D83" s="24">
        <v>142485.1698</v>
      </c>
      <c r="E83" s="4">
        <f t="shared" si="7"/>
        <v>56994.067920000001</v>
      </c>
      <c r="F83" s="4">
        <f>'landesw Umlage § 4_Plan'!F83</f>
        <v>17146.354382399484</v>
      </c>
      <c r="G83" s="4">
        <f t="shared" si="8"/>
        <v>125338.81541760052</v>
      </c>
      <c r="H83" s="4">
        <f t="shared" si="9"/>
        <v>125338.81541760052</v>
      </c>
      <c r="I83" s="42">
        <f t="shared" si="10"/>
        <v>0</v>
      </c>
      <c r="J83" s="4">
        <f t="shared" si="6"/>
        <v>0</v>
      </c>
      <c r="K83" s="4">
        <f t="shared" si="11"/>
        <v>0</v>
      </c>
    </row>
    <row r="84" spans="1:11" x14ac:dyDescent="0.25">
      <c r="A84" s="20">
        <v>61101</v>
      </c>
      <c r="B84" s="17" t="s">
        <v>85</v>
      </c>
      <c r="C84" s="17" t="s">
        <v>86</v>
      </c>
      <c r="D84" s="24">
        <v>0</v>
      </c>
      <c r="E84" s="4">
        <f t="shared" si="7"/>
        <v>0</v>
      </c>
      <c r="F84" s="4">
        <f>'landesw Umlage § 4_Plan'!F84</f>
        <v>10609.996998074659</v>
      </c>
      <c r="G84" s="4">
        <f t="shared" si="8"/>
        <v>0</v>
      </c>
      <c r="H84" s="4">
        <f t="shared" si="9"/>
        <v>0</v>
      </c>
      <c r="I84" s="42">
        <f t="shared" si="10"/>
        <v>0</v>
      </c>
      <c r="J84" s="4">
        <f t="shared" si="6"/>
        <v>10609.996998074659</v>
      </c>
      <c r="K84" s="4">
        <f t="shared" si="11"/>
        <v>884.16641650622159</v>
      </c>
    </row>
    <row r="85" spans="1:11" x14ac:dyDescent="0.25">
      <c r="A85" s="20">
        <v>61105</v>
      </c>
      <c r="B85" s="17" t="s">
        <v>87</v>
      </c>
      <c r="C85" s="17" t="s">
        <v>86</v>
      </c>
      <c r="D85" s="24">
        <v>0</v>
      </c>
      <c r="E85" s="4">
        <f t="shared" si="7"/>
        <v>0</v>
      </c>
      <c r="F85" s="4">
        <f>'landesw Umlage § 4_Plan'!F85</f>
        <v>2775.4503686223134</v>
      </c>
      <c r="G85" s="4">
        <f t="shared" si="8"/>
        <v>0</v>
      </c>
      <c r="H85" s="4">
        <f t="shared" si="9"/>
        <v>0</v>
      </c>
      <c r="I85" s="42">
        <f t="shared" si="10"/>
        <v>0</v>
      </c>
      <c r="J85" s="4">
        <f t="shared" si="6"/>
        <v>2775.4503686223134</v>
      </c>
      <c r="K85" s="4">
        <f t="shared" si="11"/>
        <v>231.28753071852611</v>
      </c>
    </row>
    <row r="86" spans="1:11" x14ac:dyDescent="0.25">
      <c r="A86" s="20">
        <v>61106</v>
      </c>
      <c r="B86" s="17" t="s">
        <v>88</v>
      </c>
      <c r="C86" s="17" t="s">
        <v>86</v>
      </c>
      <c r="D86" s="24">
        <v>22104.77909</v>
      </c>
      <c r="E86" s="4">
        <f t="shared" si="7"/>
        <v>8841.9116360000007</v>
      </c>
      <c r="F86" s="4">
        <f>'landesw Umlage § 4_Plan'!F86</f>
        <v>4202.1542814581408</v>
      </c>
      <c r="G86" s="4">
        <f t="shared" si="8"/>
        <v>17902.624808541859</v>
      </c>
      <c r="H86" s="4">
        <f t="shared" si="9"/>
        <v>17902.624808541859</v>
      </c>
      <c r="I86" s="42">
        <f t="shared" si="10"/>
        <v>0</v>
      </c>
      <c r="J86" s="4">
        <f t="shared" si="6"/>
        <v>0</v>
      </c>
      <c r="K86" s="4">
        <f t="shared" si="11"/>
        <v>0</v>
      </c>
    </row>
    <row r="87" spans="1:11" x14ac:dyDescent="0.25">
      <c r="A87" s="20">
        <v>61107</v>
      </c>
      <c r="B87" s="17" t="s">
        <v>89</v>
      </c>
      <c r="C87" s="17" t="s">
        <v>86</v>
      </c>
      <c r="D87" s="24">
        <v>0</v>
      </c>
      <c r="E87" s="4">
        <f t="shared" si="7"/>
        <v>0</v>
      </c>
      <c r="F87" s="4">
        <f>'landesw Umlage § 4_Plan'!F87</f>
        <v>3189.4429935430462</v>
      </c>
      <c r="G87" s="4">
        <f t="shared" si="8"/>
        <v>0</v>
      </c>
      <c r="H87" s="4">
        <f t="shared" si="9"/>
        <v>0</v>
      </c>
      <c r="I87" s="42">
        <f t="shared" si="10"/>
        <v>0</v>
      </c>
      <c r="J87" s="4">
        <f t="shared" si="6"/>
        <v>3189.4429935430462</v>
      </c>
      <c r="K87" s="4">
        <f t="shared" si="11"/>
        <v>265.78691612858717</v>
      </c>
    </row>
    <row r="88" spans="1:11" x14ac:dyDescent="0.25">
      <c r="A88" s="20">
        <v>61108</v>
      </c>
      <c r="B88" s="17" t="s">
        <v>86</v>
      </c>
      <c r="C88" s="17" t="s">
        <v>86</v>
      </c>
      <c r="D88" s="24">
        <v>416678.97753999999</v>
      </c>
      <c r="E88" s="4">
        <f t="shared" si="7"/>
        <v>166671.59101600002</v>
      </c>
      <c r="F88" s="4">
        <f>'landesw Umlage § 4_Plan'!F88</f>
        <v>100972.76710167404</v>
      </c>
      <c r="G88" s="4">
        <f t="shared" si="8"/>
        <v>315706.21043832594</v>
      </c>
      <c r="H88" s="4">
        <f t="shared" si="9"/>
        <v>315706.21043832594</v>
      </c>
      <c r="I88" s="42">
        <f t="shared" si="10"/>
        <v>0</v>
      </c>
      <c r="J88" s="4">
        <f t="shared" si="6"/>
        <v>0</v>
      </c>
      <c r="K88" s="4">
        <f t="shared" si="11"/>
        <v>0</v>
      </c>
    </row>
    <row r="89" spans="1:11" x14ac:dyDescent="0.25">
      <c r="A89" s="20">
        <v>61109</v>
      </c>
      <c r="B89" s="17" t="s">
        <v>90</v>
      </c>
      <c r="C89" s="17" t="s">
        <v>86</v>
      </c>
      <c r="D89" s="24">
        <v>0</v>
      </c>
      <c r="E89" s="4">
        <f t="shared" si="7"/>
        <v>0</v>
      </c>
      <c r="F89" s="4">
        <f>'landesw Umlage § 4_Plan'!F89</f>
        <v>4451.4603215362849</v>
      </c>
      <c r="G89" s="4">
        <f t="shared" si="8"/>
        <v>0</v>
      </c>
      <c r="H89" s="4">
        <f t="shared" si="9"/>
        <v>0</v>
      </c>
      <c r="I89" s="42">
        <f t="shared" si="10"/>
        <v>0</v>
      </c>
      <c r="J89" s="4">
        <f t="shared" si="6"/>
        <v>4451.4603215362849</v>
      </c>
      <c r="K89" s="4">
        <f t="shared" si="11"/>
        <v>370.95502679469041</v>
      </c>
    </row>
    <row r="90" spans="1:11" x14ac:dyDescent="0.25">
      <c r="A90" s="20">
        <v>61110</v>
      </c>
      <c r="B90" s="17" t="s">
        <v>91</v>
      </c>
      <c r="C90" s="17" t="s">
        <v>86</v>
      </c>
      <c r="D90" s="24">
        <v>0</v>
      </c>
      <c r="E90" s="4">
        <f t="shared" si="7"/>
        <v>0</v>
      </c>
      <c r="F90" s="4">
        <f>'landesw Umlage § 4_Plan'!F90</f>
        <v>8169.1149383412367</v>
      </c>
      <c r="G90" s="4">
        <f t="shared" si="8"/>
        <v>0</v>
      </c>
      <c r="H90" s="4">
        <f t="shared" si="9"/>
        <v>0</v>
      </c>
      <c r="I90" s="42">
        <f t="shared" si="10"/>
        <v>0</v>
      </c>
      <c r="J90" s="4">
        <f t="shared" si="6"/>
        <v>8169.1149383412367</v>
      </c>
      <c r="K90" s="4">
        <f t="shared" si="11"/>
        <v>680.75957819510302</v>
      </c>
    </row>
    <row r="91" spans="1:11" x14ac:dyDescent="0.25">
      <c r="A91" s="20">
        <v>61111</v>
      </c>
      <c r="B91" s="17" t="s">
        <v>92</v>
      </c>
      <c r="C91" s="17" t="s">
        <v>86</v>
      </c>
      <c r="D91" s="24">
        <v>0</v>
      </c>
      <c r="E91" s="4">
        <f t="shared" si="7"/>
        <v>0</v>
      </c>
      <c r="F91" s="4">
        <f>'landesw Umlage § 4_Plan'!F91</f>
        <v>3573.2123459127806</v>
      </c>
      <c r="G91" s="4">
        <f t="shared" si="8"/>
        <v>0</v>
      </c>
      <c r="H91" s="4">
        <f t="shared" si="9"/>
        <v>0</v>
      </c>
      <c r="I91" s="42">
        <f t="shared" si="10"/>
        <v>0</v>
      </c>
      <c r="J91" s="4">
        <f t="shared" si="6"/>
        <v>3573.2123459127806</v>
      </c>
      <c r="K91" s="4">
        <f t="shared" si="11"/>
        <v>297.76769549273172</v>
      </c>
    </row>
    <row r="92" spans="1:11" x14ac:dyDescent="0.25">
      <c r="A92" s="20">
        <v>61112</v>
      </c>
      <c r="B92" s="17" t="s">
        <v>93</v>
      </c>
      <c r="C92" s="17" t="s">
        <v>86</v>
      </c>
      <c r="D92" s="24">
        <v>0</v>
      </c>
      <c r="E92" s="4">
        <f t="shared" si="7"/>
        <v>0</v>
      </c>
      <c r="F92" s="4">
        <f>'landesw Umlage § 4_Plan'!F92</f>
        <v>1263.2664045095369</v>
      </c>
      <c r="G92" s="4">
        <f t="shared" si="8"/>
        <v>0</v>
      </c>
      <c r="H92" s="4">
        <f t="shared" si="9"/>
        <v>0</v>
      </c>
      <c r="I92" s="42">
        <f t="shared" si="10"/>
        <v>0</v>
      </c>
      <c r="J92" s="4">
        <f t="shared" si="6"/>
        <v>1263.2664045095369</v>
      </c>
      <c r="K92" s="4">
        <f t="shared" si="11"/>
        <v>105.27220037579474</v>
      </c>
    </row>
    <row r="93" spans="1:11" x14ac:dyDescent="0.25">
      <c r="A93" s="20">
        <v>61113</v>
      </c>
      <c r="B93" s="17" t="s">
        <v>94</v>
      </c>
      <c r="C93" s="17" t="s">
        <v>86</v>
      </c>
      <c r="D93" s="24">
        <v>0</v>
      </c>
      <c r="E93" s="4">
        <f t="shared" si="7"/>
        <v>0</v>
      </c>
      <c r="F93" s="4">
        <f>'landesw Umlage § 4_Plan'!F93</f>
        <v>7883.8446534354271</v>
      </c>
      <c r="G93" s="4">
        <f t="shared" si="8"/>
        <v>0</v>
      </c>
      <c r="H93" s="4">
        <f t="shared" si="9"/>
        <v>0</v>
      </c>
      <c r="I93" s="42">
        <f t="shared" si="10"/>
        <v>0</v>
      </c>
      <c r="J93" s="4">
        <f t="shared" si="6"/>
        <v>7883.8446534354271</v>
      </c>
      <c r="K93" s="4">
        <f t="shared" si="11"/>
        <v>656.98705445295229</v>
      </c>
    </row>
    <row r="94" spans="1:11" x14ac:dyDescent="0.25">
      <c r="A94" s="20">
        <v>61114</v>
      </c>
      <c r="B94" s="17" t="s">
        <v>95</v>
      </c>
      <c r="C94" s="17" t="s">
        <v>86</v>
      </c>
      <c r="D94" s="24">
        <v>0</v>
      </c>
      <c r="E94" s="4">
        <f t="shared" si="7"/>
        <v>0</v>
      </c>
      <c r="F94" s="4">
        <f>'landesw Umlage § 4_Plan'!F94</f>
        <v>7223.0075138052753</v>
      </c>
      <c r="G94" s="4">
        <f t="shared" si="8"/>
        <v>0</v>
      </c>
      <c r="H94" s="4">
        <f t="shared" si="9"/>
        <v>0</v>
      </c>
      <c r="I94" s="42">
        <f t="shared" si="10"/>
        <v>0</v>
      </c>
      <c r="J94" s="4">
        <f t="shared" si="6"/>
        <v>7223.0075138052753</v>
      </c>
      <c r="K94" s="4">
        <f t="shared" si="11"/>
        <v>601.91729281710627</v>
      </c>
    </row>
    <row r="95" spans="1:11" x14ac:dyDescent="0.25">
      <c r="A95" s="20">
        <v>61115</v>
      </c>
      <c r="B95" s="17" t="s">
        <v>96</v>
      </c>
      <c r="C95" s="17" t="s">
        <v>86</v>
      </c>
      <c r="D95" s="24">
        <v>0</v>
      </c>
      <c r="E95" s="4">
        <f t="shared" si="7"/>
        <v>0</v>
      </c>
      <c r="F95" s="4">
        <f>'landesw Umlage § 4_Plan'!F95</f>
        <v>4586.5700678030698</v>
      </c>
      <c r="G95" s="4">
        <f t="shared" si="8"/>
        <v>0</v>
      </c>
      <c r="H95" s="4">
        <f t="shared" si="9"/>
        <v>0</v>
      </c>
      <c r="I95" s="42">
        <f t="shared" si="10"/>
        <v>0</v>
      </c>
      <c r="J95" s="4">
        <f t="shared" si="6"/>
        <v>4586.5700678030698</v>
      </c>
      <c r="K95" s="4">
        <f t="shared" si="11"/>
        <v>382.21417231692249</v>
      </c>
    </row>
    <row r="96" spans="1:11" x14ac:dyDescent="0.25">
      <c r="A96" s="20">
        <v>61116</v>
      </c>
      <c r="B96" s="17" t="s">
        <v>97</v>
      </c>
      <c r="C96" s="17" t="s">
        <v>86</v>
      </c>
      <c r="D96" s="24">
        <v>0</v>
      </c>
      <c r="E96" s="4">
        <f t="shared" si="7"/>
        <v>0</v>
      </c>
      <c r="F96" s="4">
        <f>'landesw Umlage § 4_Plan'!F96</f>
        <v>5483.656255639241</v>
      </c>
      <c r="G96" s="4">
        <f t="shared" si="8"/>
        <v>0</v>
      </c>
      <c r="H96" s="4">
        <f t="shared" si="9"/>
        <v>0</v>
      </c>
      <c r="I96" s="42">
        <f t="shared" si="10"/>
        <v>0</v>
      </c>
      <c r="J96" s="4">
        <f t="shared" si="6"/>
        <v>5483.656255639241</v>
      </c>
      <c r="K96" s="4">
        <f t="shared" si="11"/>
        <v>456.97135463660339</v>
      </c>
    </row>
    <row r="97" spans="1:11" x14ac:dyDescent="0.25">
      <c r="A97" s="20">
        <v>61118</v>
      </c>
      <c r="B97" s="17" t="s">
        <v>98</v>
      </c>
      <c r="C97" s="17" t="s">
        <v>86</v>
      </c>
      <c r="D97" s="24">
        <v>0</v>
      </c>
      <c r="E97" s="4">
        <f t="shared" si="7"/>
        <v>0</v>
      </c>
      <c r="F97" s="4">
        <f>'landesw Umlage § 4_Plan'!F97</f>
        <v>2531.3444746840569</v>
      </c>
      <c r="G97" s="4">
        <f t="shared" si="8"/>
        <v>0</v>
      </c>
      <c r="H97" s="4">
        <f t="shared" si="9"/>
        <v>0</v>
      </c>
      <c r="I97" s="42">
        <f t="shared" si="10"/>
        <v>0</v>
      </c>
      <c r="J97" s="4">
        <f t="shared" si="6"/>
        <v>2531.3444746840569</v>
      </c>
      <c r="K97" s="4">
        <f t="shared" si="11"/>
        <v>210.94537289033806</v>
      </c>
    </row>
    <row r="98" spans="1:11" x14ac:dyDescent="0.25">
      <c r="A98" s="20">
        <v>61119</v>
      </c>
      <c r="B98" s="17" t="s">
        <v>99</v>
      </c>
      <c r="C98" s="17" t="s">
        <v>86</v>
      </c>
      <c r="D98" s="24">
        <v>0</v>
      </c>
      <c r="E98" s="4">
        <f t="shared" si="7"/>
        <v>0</v>
      </c>
      <c r="F98" s="4">
        <f>'landesw Umlage § 4_Plan'!F98</f>
        <v>1428.8056898403183</v>
      </c>
      <c r="G98" s="4">
        <f t="shared" si="8"/>
        <v>0</v>
      </c>
      <c r="H98" s="4">
        <f t="shared" si="9"/>
        <v>0</v>
      </c>
      <c r="I98" s="42">
        <f t="shared" si="10"/>
        <v>0</v>
      </c>
      <c r="J98" s="4">
        <f t="shared" si="6"/>
        <v>1428.8056898403183</v>
      </c>
      <c r="K98" s="4">
        <f t="shared" si="11"/>
        <v>119.06714082002652</v>
      </c>
    </row>
    <row r="99" spans="1:11" x14ac:dyDescent="0.25">
      <c r="A99" s="20">
        <v>61120</v>
      </c>
      <c r="B99" s="17" t="s">
        <v>100</v>
      </c>
      <c r="C99" s="17" t="s">
        <v>86</v>
      </c>
      <c r="D99" s="24">
        <v>159988.01965999999</v>
      </c>
      <c r="E99" s="4">
        <f t="shared" si="7"/>
        <v>63995.207863999996</v>
      </c>
      <c r="F99" s="4">
        <f>'landesw Umlage § 4_Plan'!F99</f>
        <v>30142.227682301047</v>
      </c>
      <c r="G99" s="4">
        <f t="shared" si="8"/>
        <v>129845.79197769894</v>
      </c>
      <c r="H99" s="4">
        <f t="shared" si="9"/>
        <v>129845.79197769894</v>
      </c>
      <c r="I99" s="42">
        <f t="shared" si="10"/>
        <v>0</v>
      </c>
      <c r="J99" s="4">
        <f t="shared" si="6"/>
        <v>0</v>
      </c>
      <c r="K99" s="4">
        <f t="shared" si="11"/>
        <v>0</v>
      </c>
    </row>
    <row r="100" spans="1:11" x14ac:dyDescent="0.25">
      <c r="A100" s="20">
        <v>61203</v>
      </c>
      <c r="B100" s="17" t="s">
        <v>101</v>
      </c>
      <c r="C100" s="17" t="s">
        <v>102</v>
      </c>
      <c r="D100" s="24">
        <v>0</v>
      </c>
      <c r="E100" s="4">
        <f t="shared" si="7"/>
        <v>0</v>
      </c>
      <c r="F100" s="4">
        <f>'landesw Umlage § 4_Plan'!F100</f>
        <v>7057.6986053109222</v>
      </c>
      <c r="G100" s="4">
        <f t="shared" si="8"/>
        <v>0</v>
      </c>
      <c r="H100" s="4">
        <f t="shared" si="9"/>
        <v>0</v>
      </c>
      <c r="I100" s="42">
        <f t="shared" si="10"/>
        <v>0</v>
      </c>
      <c r="J100" s="4">
        <f t="shared" si="6"/>
        <v>7057.6986053109222</v>
      </c>
      <c r="K100" s="4">
        <f t="shared" si="11"/>
        <v>588.14155044257689</v>
      </c>
    </row>
    <row r="101" spans="1:11" x14ac:dyDescent="0.25">
      <c r="A101" s="20">
        <v>61204</v>
      </c>
      <c r="B101" s="17" t="s">
        <v>103</v>
      </c>
      <c r="C101" s="17" t="s">
        <v>102</v>
      </c>
      <c r="D101" s="24">
        <v>0</v>
      </c>
      <c r="E101" s="4">
        <f t="shared" si="7"/>
        <v>0</v>
      </c>
      <c r="F101" s="4">
        <f>'landesw Umlage § 4_Plan'!F101</f>
        <v>6157.7419409651402</v>
      </c>
      <c r="G101" s="4">
        <f t="shared" si="8"/>
        <v>0</v>
      </c>
      <c r="H101" s="4">
        <f t="shared" si="9"/>
        <v>0</v>
      </c>
      <c r="I101" s="42">
        <f t="shared" si="10"/>
        <v>0</v>
      </c>
      <c r="J101" s="4">
        <f t="shared" si="6"/>
        <v>6157.7419409651402</v>
      </c>
      <c r="K101" s="4">
        <f t="shared" si="11"/>
        <v>513.14516174709502</v>
      </c>
    </row>
    <row r="102" spans="1:11" x14ac:dyDescent="0.25">
      <c r="A102" s="20">
        <v>61205</v>
      </c>
      <c r="B102" s="17" t="s">
        <v>104</v>
      </c>
      <c r="C102" s="17" t="s">
        <v>102</v>
      </c>
      <c r="D102" s="24">
        <v>0</v>
      </c>
      <c r="E102" s="4">
        <f t="shared" si="7"/>
        <v>0</v>
      </c>
      <c r="F102" s="4">
        <f>'landesw Umlage § 4_Plan'!F102</f>
        <v>3785.6537784941625</v>
      </c>
      <c r="G102" s="4">
        <f t="shared" si="8"/>
        <v>0</v>
      </c>
      <c r="H102" s="4">
        <f t="shared" si="9"/>
        <v>0</v>
      </c>
      <c r="I102" s="42">
        <f t="shared" si="10"/>
        <v>0</v>
      </c>
      <c r="J102" s="4">
        <f t="shared" si="6"/>
        <v>3785.6537784941625</v>
      </c>
      <c r="K102" s="4">
        <f t="shared" si="11"/>
        <v>315.47114820784685</v>
      </c>
    </row>
    <row r="103" spans="1:11" x14ac:dyDescent="0.25">
      <c r="A103" s="20">
        <v>61206</v>
      </c>
      <c r="B103" s="17" t="s">
        <v>105</v>
      </c>
      <c r="C103" s="17" t="s">
        <v>102</v>
      </c>
      <c r="D103" s="24">
        <v>0</v>
      </c>
      <c r="E103" s="4">
        <f t="shared" si="7"/>
        <v>0</v>
      </c>
      <c r="F103" s="4">
        <f>'landesw Umlage § 4_Plan'!F103</f>
        <v>3017.4474180730917</v>
      </c>
      <c r="G103" s="4">
        <f t="shared" si="8"/>
        <v>0</v>
      </c>
      <c r="H103" s="4">
        <f t="shared" si="9"/>
        <v>0</v>
      </c>
      <c r="I103" s="42">
        <f t="shared" si="10"/>
        <v>0</v>
      </c>
      <c r="J103" s="4">
        <f t="shared" si="6"/>
        <v>3017.4474180730917</v>
      </c>
      <c r="K103" s="4">
        <f t="shared" si="11"/>
        <v>251.45395150609099</v>
      </c>
    </row>
    <row r="104" spans="1:11" x14ac:dyDescent="0.25">
      <c r="A104" s="20">
        <v>61207</v>
      </c>
      <c r="B104" s="17" t="s">
        <v>106</v>
      </c>
      <c r="C104" s="17" t="s">
        <v>102</v>
      </c>
      <c r="D104" s="24">
        <v>83544.548640000008</v>
      </c>
      <c r="E104" s="4">
        <f t="shared" si="7"/>
        <v>33417.819456000005</v>
      </c>
      <c r="F104" s="4">
        <f>'landesw Umlage § 4_Plan'!F104</f>
        <v>14525.7719004917</v>
      </c>
      <c r="G104" s="4">
        <f t="shared" si="8"/>
        <v>69018.776739508306</v>
      </c>
      <c r="H104" s="4">
        <f t="shared" si="9"/>
        <v>69018.776739508306</v>
      </c>
      <c r="I104" s="42">
        <f t="shared" si="10"/>
        <v>0</v>
      </c>
      <c r="J104" s="4">
        <f t="shared" si="6"/>
        <v>0</v>
      </c>
      <c r="K104" s="4">
        <f t="shared" si="11"/>
        <v>0</v>
      </c>
    </row>
    <row r="105" spans="1:11" x14ac:dyDescent="0.25">
      <c r="A105" s="20">
        <v>61213</v>
      </c>
      <c r="B105" s="17" t="s">
        <v>107</v>
      </c>
      <c r="C105" s="17" t="s">
        <v>102</v>
      </c>
      <c r="D105" s="24">
        <v>256649.4216</v>
      </c>
      <c r="E105" s="4">
        <f t="shared" si="7"/>
        <v>102659.76864000001</v>
      </c>
      <c r="F105" s="4">
        <f>'landesw Umlage § 4_Plan'!F105</f>
        <v>10005.021378773265</v>
      </c>
      <c r="G105" s="4">
        <f t="shared" si="8"/>
        <v>246644.40022122674</v>
      </c>
      <c r="H105" s="4">
        <f t="shared" si="9"/>
        <v>246644.40022122674</v>
      </c>
      <c r="I105" s="42">
        <f t="shared" si="10"/>
        <v>0</v>
      </c>
      <c r="J105" s="4">
        <f t="shared" si="6"/>
        <v>0</v>
      </c>
      <c r="K105" s="4">
        <f t="shared" si="11"/>
        <v>0</v>
      </c>
    </row>
    <row r="106" spans="1:11" x14ac:dyDescent="0.25">
      <c r="A106" s="20">
        <v>61215</v>
      </c>
      <c r="B106" s="17" t="s">
        <v>108</v>
      </c>
      <c r="C106" s="17" t="s">
        <v>102</v>
      </c>
      <c r="D106" s="24">
        <v>30965.296739999998</v>
      </c>
      <c r="E106" s="4">
        <f t="shared" si="7"/>
        <v>12386.118696</v>
      </c>
      <c r="F106" s="4">
        <f>'landesw Umlage § 4_Plan'!F106</f>
        <v>3772.9456737862592</v>
      </c>
      <c r="G106" s="4">
        <f t="shared" si="8"/>
        <v>27192.351066213738</v>
      </c>
      <c r="H106" s="4">
        <f t="shared" si="9"/>
        <v>27192.351066213738</v>
      </c>
      <c r="I106" s="42">
        <f t="shared" si="10"/>
        <v>0</v>
      </c>
      <c r="J106" s="4">
        <f t="shared" si="6"/>
        <v>0</v>
      </c>
      <c r="K106" s="4">
        <f t="shared" si="11"/>
        <v>0</v>
      </c>
    </row>
    <row r="107" spans="1:11" x14ac:dyDescent="0.25">
      <c r="A107" s="20">
        <v>61217</v>
      </c>
      <c r="B107" s="17" t="s">
        <v>109</v>
      </c>
      <c r="C107" s="17" t="s">
        <v>102</v>
      </c>
      <c r="D107" s="24">
        <v>0</v>
      </c>
      <c r="E107" s="4">
        <f t="shared" si="7"/>
        <v>0</v>
      </c>
      <c r="F107" s="4">
        <f>'landesw Umlage § 4_Plan'!F107</f>
        <v>8375.2292597367814</v>
      </c>
      <c r="G107" s="4">
        <f t="shared" si="8"/>
        <v>0</v>
      </c>
      <c r="H107" s="4">
        <f t="shared" si="9"/>
        <v>0</v>
      </c>
      <c r="I107" s="42">
        <f t="shared" si="10"/>
        <v>0</v>
      </c>
      <c r="J107" s="4">
        <f t="shared" si="6"/>
        <v>8375.2292597367814</v>
      </c>
      <c r="K107" s="4">
        <f t="shared" si="11"/>
        <v>697.93577164473174</v>
      </c>
    </row>
    <row r="108" spans="1:11" x14ac:dyDescent="0.25">
      <c r="A108" s="20">
        <v>61222</v>
      </c>
      <c r="B108" s="17" t="s">
        <v>110</v>
      </c>
      <c r="C108" s="17" t="s">
        <v>102</v>
      </c>
      <c r="D108" s="24">
        <v>0</v>
      </c>
      <c r="E108" s="4">
        <f t="shared" si="7"/>
        <v>0</v>
      </c>
      <c r="F108" s="4">
        <f>'landesw Umlage § 4_Plan'!F108</f>
        <v>4155.635819578185</v>
      </c>
      <c r="G108" s="4">
        <f t="shared" si="8"/>
        <v>0</v>
      </c>
      <c r="H108" s="4">
        <f t="shared" si="9"/>
        <v>0</v>
      </c>
      <c r="I108" s="42">
        <f t="shared" si="10"/>
        <v>0</v>
      </c>
      <c r="J108" s="4">
        <f t="shared" si="6"/>
        <v>4155.635819578185</v>
      </c>
      <c r="K108" s="4">
        <f t="shared" si="11"/>
        <v>346.30298496484875</v>
      </c>
    </row>
    <row r="109" spans="1:11" x14ac:dyDescent="0.25">
      <c r="A109" s="20">
        <v>61236</v>
      </c>
      <c r="B109" s="17" t="s">
        <v>111</v>
      </c>
      <c r="C109" s="17" t="s">
        <v>102</v>
      </c>
      <c r="D109" s="24">
        <v>0</v>
      </c>
      <c r="E109" s="4">
        <f t="shared" si="7"/>
        <v>0</v>
      </c>
      <c r="F109" s="4">
        <f>'landesw Umlage § 4_Plan'!F109</f>
        <v>9323.3580999516125</v>
      </c>
      <c r="G109" s="4">
        <f t="shared" si="8"/>
        <v>0</v>
      </c>
      <c r="H109" s="4">
        <f t="shared" si="9"/>
        <v>0</v>
      </c>
      <c r="I109" s="42">
        <f t="shared" si="10"/>
        <v>0</v>
      </c>
      <c r="J109" s="4">
        <f t="shared" si="6"/>
        <v>9323.3580999516125</v>
      </c>
      <c r="K109" s="4">
        <f t="shared" si="11"/>
        <v>776.94650832930108</v>
      </c>
    </row>
    <row r="110" spans="1:11" x14ac:dyDescent="0.25">
      <c r="A110" s="20">
        <v>61243</v>
      </c>
      <c r="B110" s="17" t="s">
        <v>112</v>
      </c>
      <c r="C110" s="17" t="s">
        <v>102</v>
      </c>
      <c r="D110" s="24">
        <v>0</v>
      </c>
      <c r="E110" s="4">
        <f t="shared" si="7"/>
        <v>0</v>
      </c>
      <c r="F110" s="4">
        <f>'landesw Umlage § 4_Plan'!F110</f>
        <v>3807.1347286502269</v>
      </c>
      <c r="G110" s="4">
        <f t="shared" si="8"/>
        <v>0</v>
      </c>
      <c r="H110" s="4">
        <f t="shared" si="9"/>
        <v>0</v>
      </c>
      <c r="I110" s="42">
        <f t="shared" si="10"/>
        <v>0</v>
      </c>
      <c r="J110" s="4">
        <f t="shared" si="6"/>
        <v>3807.1347286502269</v>
      </c>
      <c r="K110" s="4">
        <f t="shared" si="11"/>
        <v>317.26122738751889</v>
      </c>
    </row>
    <row r="111" spans="1:11" x14ac:dyDescent="0.25">
      <c r="A111" s="20">
        <v>61247</v>
      </c>
      <c r="B111" s="17" t="s">
        <v>113</v>
      </c>
      <c r="C111" s="17" t="s">
        <v>102</v>
      </c>
      <c r="D111" s="24">
        <v>0</v>
      </c>
      <c r="E111" s="4">
        <f t="shared" si="7"/>
        <v>0</v>
      </c>
      <c r="F111" s="4">
        <f>'landesw Umlage § 4_Plan'!F111</f>
        <v>9590.5207616625976</v>
      </c>
      <c r="G111" s="4">
        <f t="shared" si="8"/>
        <v>0</v>
      </c>
      <c r="H111" s="4">
        <f t="shared" si="9"/>
        <v>0</v>
      </c>
      <c r="I111" s="42">
        <f t="shared" si="10"/>
        <v>0</v>
      </c>
      <c r="J111" s="4">
        <f t="shared" si="6"/>
        <v>9590.5207616625976</v>
      </c>
      <c r="K111" s="4">
        <f t="shared" si="11"/>
        <v>799.21006347188313</v>
      </c>
    </row>
    <row r="112" spans="1:11" x14ac:dyDescent="0.25">
      <c r="A112" s="20">
        <v>61251</v>
      </c>
      <c r="B112" s="17" t="s">
        <v>114</v>
      </c>
      <c r="C112" s="17" t="s">
        <v>102</v>
      </c>
      <c r="D112" s="24">
        <v>0</v>
      </c>
      <c r="E112" s="4">
        <f t="shared" si="7"/>
        <v>0</v>
      </c>
      <c r="F112" s="4">
        <f>'landesw Umlage § 4_Plan'!F112</f>
        <v>1364.8763584492995</v>
      </c>
      <c r="G112" s="4">
        <f t="shared" si="8"/>
        <v>0</v>
      </c>
      <c r="H112" s="4">
        <f t="shared" si="9"/>
        <v>0</v>
      </c>
      <c r="I112" s="42">
        <f t="shared" si="10"/>
        <v>0</v>
      </c>
      <c r="J112" s="4">
        <f t="shared" si="6"/>
        <v>1364.8763584492995</v>
      </c>
      <c r="K112" s="4">
        <f t="shared" si="11"/>
        <v>113.73969653744162</v>
      </c>
    </row>
    <row r="113" spans="1:11" x14ac:dyDescent="0.25">
      <c r="A113" s="20">
        <v>61252</v>
      </c>
      <c r="B113" s="17" t="s">
        <v>115</v>
      </c>
      <c r="C113" s="17" t="s">
        <v>102</v>
      </c>
      <c r="D113" s="24">
        <v>0</v>
      </c>
      <c r="E113" s="4">
        <f t="shared" si="7"/>
        <v>0</v>
      </c>
      <c r="F113" s="4">
        <f>'landesw Umlage § 4_Plan'!F113</f>
        <v>2897.69639075336</v>
      </c>
      <c r="G113" s="4">
        <f t="shared" si="8"/>
        <v>0</v>
      </c>
      <c r="H113" s="4">
        <f t="shared" si="9"/>
        <v>0</v>
      </c>
      <c r="I113" s="42">
        <f t="shared" si="10"/>
        <v>0</v>
      </c>
      <c r="J113" s="4">
        <f t="shared" si="6"/>
        <v>2897.69639075336</v>
      </c>
      <c r="K113" s="4">
        <f t="shared" si="11"/>
        <v>241.47469922944666</v>
      </c>
    </row>
    <row r="114" spans="1:11" x14ac:dyDescent="0.25">
      <c r="A114" s="20">
        <v>61253</v>
      </c>
      <c r="B114" s="17" t="s">
        <v>116</v>
      </c>
      <c r="C114" s="17" t="s">
        <v>102</v>
      </c>
      <c r="D114" s="24">
        <v>0</v>
      </c>
      <c r="E114" s="4">
        <f t="shared" si="7"/>
        <v>0</v>
      </c>
      <c r="F114" s="4">
        <f>'landesw Umlage § 4_Plan'!F114</f>
        <v>13142.117490093631</v>
      </c>
      <c r="G114" s="4">
        <f t="shared" si="8"/>
        <v>0</v>
      </c>
      <c r="H114" s="4">
        <f t="shared" si="9"/>
        <v>0</v>
      </c>
      <c r="I114" s="42">
        <f t="shared" si="10"/>
        <v>0</v>
      </c>
      <c r="J114" s="4">
        <f t="shared" si="6"/>
        <v>13142.117490093631</v>
      </c>
      <c r="K114" s="4">
        <f t="shared" si="11"/>
        <v>1095.1764575078025</v>
      </c>
    </row>
    <row r="115" spans="1:11" x14ac:dyDescent="0.25">
      <c r="A115" s="20">
        <v>61254</v>
      </c>
      <c r="B115" s="17" t="s">
        <v>117</v>
      </c>
      <c r="C115" s="17" t="s">
        <v>102</v>
      </c>
      <c r="D115" s="24">
        <v>0</v>
      </c>
      <c r="E115" s="4">
        <f t="shared" si="7"/>
        <v>0</v>
      </c>
      <c r="F115" s="4">
        <f>'landesw Umlage § 4_Plan'!F115</f>
        <v>3446.7901731195921</v>
      </c>
      <c r="G115" s="4">
        <f t="shared" si="8"/>
        <v>0</v>
      </c>
      <c r="H115" s="4">
        <f t="shared" si="9"/>
        <v>0</v>
      </c>
      <c r="I115" s="42">
        <f t="shared" si="10"/>
        <v>0</v>
      </c>
      <c r="J115" s="4">
        <f t="shared" si="6"/>
        <v>3446.7901731195921</v>
      </c>
      <c r="K115" s="4">
        <f t="shared" si="11"/>
        <v>287.23251442663269</v>
      </c>
    </row>
    <row r="116" spans="1:11" x14ac:dyDescent="0.25">
      <c r="A116" s="20">
        <v>61255</v>
      </c>
      <c r="B116" s="17" t="s">
        <v>118</v>
      </c>
      <c r="C116" s="17" t="s">
        <v>102</v>
      </c>
      <c r="D116" s="24">
        <v>0</v>
      </c>
      <c r="E116" s="4">
        <f t="shared" si="7"/>
        <v>0</v>
      </c>
      <c r="F116" s="4">
        <f>'landesw Umlage § 4_Plan'!F116</f>
        <v>15344.589893116479</v>
      </c>
      <c r="G116" s="4">
        <f t="shared" si="8"/>
        <v>0</v>
      </c>
      <c r="H116" s="4">
        <f t="shared" si="9"/>
        <v>0</v>
      </c>
      <c r="I116" s="42">
        <f t="shared" si="10"/>
        <v>0</v>
      </c>
      <c r="J116" s="4">
        <f t="shared" si="6"/>
        <v>15344.589893116479</v>
      </c>
      <c r="K116" s="4">
        <f t="shared" si="11"/>
        <v>1278.7158244263733</v>
      </c>
    </row>
    <row r="117" spans="1:11" x14ac:dyDescent="0.25">
      <c r="A117" s="20">
        <v>61256</v>
      </c>
      <c r="B117" s="17" t="s">
        <v>119</v>
      </c>
      <c r="C117" s="17" t="s">
        <v>102</v>
      </c>
      <c r="D117" s="24">
        <v>0</v>
      </c>
      <c r="E117" s="4">
        <f t="shared" si="7"/>
        <v>0</v>
      </c>
      <c r="F117" s="4">
        <f>'landesw Umlage § 4_Plan'!F117</f>
        <v>3786.7727516996756</v>
      </c>
      <c r="G117" s="4">
        <f t="shared" si="8"/>
        <v>0</v>
      </c>
      <c r="H117" s="4">
        <f t="shared" si="9"/>
        <v>0</v>
      </c>
      <c r="I117" s="42">
        <f t="shared" si="10"/>
        <v>0</v>
      </c>
      <c r="J117" s="4">
        <f t="shared" si="6"/>
        <v>3786.7727516996756</v>
      </c>
      <c r="K117" s="4">
        <f t="shared" si="11"/>
        <v>315.56439597497297</v>
      </c>
    </row>
    <row r="118" spans="1:11" x14ac:dyDescent="0.25">
      <c r="A118" s="20">
        <v>61257</v>
      </c>
      <c r="B118" s="17" t="s">
        <v>120</v>
      </c>
      <c r="C118" s="17" t="s">
        <v>102</v>
      </c>
      <c r="D118" s="24">
        <v>29690.935410000002</v>
      </c>
      <c r="E118" s="4">
        <f t="shared" si="7"/>
        <v>11876.374164000001</v>
      </c>
      <c r="F118" s="4">
        <f>'landesw Umlage § 4_Plan'!F118</f>
        <v>10888.432795842999</v>
      </c>
      <c r="G118" s="4">
        <f t="shared" si="8"/>
        <v>18802.502614157005</v>
      </c>
      <c r="H118" s="4">
        <f t="shared" si="9"/>
        <v>18802.502614157005</v>
      </c>
      <c r="I118" s="42">
        <f t="shared" si="10"/>
        <v>0</v>
      </c>
      <c r="J118" s="4">
        <f t="shared" si="6"/>
        <v>0</v>
      </c>
      <c r="K118" s="4">
        <f t="shared" si="11"/>
        <v>0</v>
      </c>
    </row>
    <row r="119" spans="1:11" x14ac:dyDescent="0.25">
      <c r="A119" s="20">
        <v>61258</v>
      </c>
      <c r="B119" s="17" t="s">
        <v>121</v>
      </c>
      <c r="C119" s="17" t="s">
        <v>102</v>
      </c>
      <c r="D119" s="24">
        <v>0</v>
      </c>
      <c r="E119" s="4">
        <f t="shared" si="7"/>
        <v>0</v>
      </c>
      <c r="F119" s="4">
        <f>'landesw Umlage § 4_Plan'!F119</f>
        <v>7064.1895588543894</v>
      </c>
      <c r="G119" s="4">
        <f t="shared" si="8"/>
        <v>0</v>
      </c>
      <c r="H119" s="4">
        <f t="shared" si="9"/>
        <v>0</v>
      </c>
      <c r="I119" s="42">
        <f t="shared" si="10"/>
        <v>0</v>
      </c>
      <c r="J119" s="4">
        <f t="shared" si="6"/>
        <v>7064.1895588543894</v>
      </c>
      <c r="K119" s="4">
        <f t="shared" si="11"/>
        <v>588.68246323786582</v>
      </c>
    </row>
    <row r="120" spans="1:11" x14ac:dyDescent="0.25">
      <c r="A120" s="20">
        <v>61259</v>
      </c>
      <c r="B120" s="17" t="s">
        <v>102</v>
      </c>
      <c r="C120" s="17" t="s">
        <v>102</v>
      </c>
      <c r="D120" s="24">
        <v>190276.01910000003</v>
      </c>
      <c r="E120" s="4">
        <f t="shared" si="7"/>
        <v>76110.407640000019</v>
      </c>
      <c r="F120" s="4">
        <f>'landesw Umlage § 4_Plan'!F120</f>
        <v>27986.929630539747</v>
      </c>
      <c r="G120" s="4">
        <f t="shared" si="8"/>
        <v>162289.08946946028</v>
      </c>
      <c r="H120" s="4">
        <f t="shared" si="9"/>
        <v>162289.08946946028</v>
      </c>
      <c r="I120" s="42">
        <f t="shared" si="10"/>
        <v>0</v>
      </c>
      <c r="J120" s="4">
        <f t="shared" si="6"/>
        <v>0</v>
      </c>
      <c r="K120" s="4">
        <f t="shared" si="11"/>
        <v>0</v>
      </c>
    </row>
    <row r="121" spans="1:11" x14ac:dyDescent="0.25">
      <c r="A121" s="20">
        <v>61260</v>
      </c>
      <c r="B121" s="17" t="s">
        <v>122</v>
      </c>
      <c r="C121" s="17" t="s">
        <v>102</v>
      </c>
      <c r="D121" s="24">
        <v>0</v>
      </c>
      <c r="E121" s="4">
        <f t="shared" si="7"/>
        <v>0</v>
      </c>
      <c r="F121" s="4">
        <f>'landesw Umlage § 4_Plan'!F121</f>
        <v>3555.7681417612553</v>
      </c>
      <c r="G121" s="4">
        <f t="shared" si="8"/>
        <v>0</v>
      </c>
      <c r="H121" s="4">
        <f t="shared" si="9"/>
        <v>0</v>
      </c>
      <c r="I121" s="42">
        <f t="shared" si="10"/>
        <v>0</v>
      </c>
      <c r="J121" s="4">
        <f t="shared" si="6"/>
        <v>3555.7681417612553</v>
      </c>
      <c r="K121" s="4">
        <f t="shared" si="11"/>
        <v>296.31401181343796</v>
      </c>
    </row>
    <row r="122" spans="1:11" x14ac:dyDescent="0.25">
      <c r="A122" s="20">
        <v>61261</v>
      </c>
      <c r="B122" s="17" t="s">
        <v>123</v>
      </c>
      <c r="C122" s="17" t="s">
        <v>102</v>
      </c>
      <c r="D122" s="24">
        <v>0</v>
      </c>
      <c r="E122" s="4">
        <f t="shared" si="7"/>
        <v>0</v>
      </c>
      <c r="F122" s="4">
        <f>'landesw Umlage § 4_Plan'!F122</f>
        <v>5057.9576642862003</v>
      </c>
      <c r="G122" s="4">
        <f t="shared" si="8"/>
        <v>0</v>
      </c>
      <c r="H122" s="4">
        <f t="shared" si="9"/>
        <v>0</v>
      </c>
      <c r="I122" s="42">
        <f t="shared" si="10"/>
        <v>0</v>
      </c>
      <c r="J122" s="4">
        <f t="shared" si="6"/>
        <v>5057.9576642862003</v>
      </c>
      <c r="K122" s="4">
        <f t="shared" si="11"/>
        <v>421.49647202385</v>
      </c>
    </row>
    <row r="123" spans="1:11" x14ac:dyDescent="0.25">
      <c r="A123" s="20">
        <v>61262</v>
      </c>
      <c r="B123" s="17" t="s">
        <v>124</v>
      </c>
      <c r="C123" s="17" t="s">
        <v>102</v>
      </c>
      <c r="D123" s="24">
        <v>0</v>
      </c>
      <c r="E123" s="4">
        <f t="shared" si="7"/>
        <v>0</v>
      </c>
      <c r="F123" s="4">
        <f>'landesw Umlage § 4_Plan'!F123</f>
        <v>4909.289500746725</v>
      </c>
      <c r="G123" s="4">
        <f t="shared" si="8"/>
        <v>0</v>
      </c>
      <c r="H123" s="4">
        <f t="shared" si="9"/>
        <v>0</v>
      </c>
      <c r="I123" s="42">
        <f t="shared" si="10"/>
        <v>0</v>
      </c>
      <c r="J123" s="4">
        <f t="shared" si="6"/>
        <v>4909.289500746725</v>
      </c>
      <c r="K123" s="4">
        <f t="shared" si="11"/>
        <v>409.1074583955604</v>
      </c>
    </row>
    <row r="124" spans="1:11" x14ac:dyDescent="0.25">
      <c r="A124" s="20">
        <v>61263</v>
      </c>
      <c r="B124" s="17" t="s">
        <v>125</v>
      </c>
      <c r="C124" s="17" t="s">
        <v>102</v>
      </c>
      <c r="D124" s="24">
        <v>0</v>
      </c>
      <c r="E124" s="4">
        <f t="shared" si="7"/>
        <v>0</v>
      </c>
      <c r="F124" s="4">
        <f>'landesw Umlage § 4_Plan'!F124</f>
        <v>16140.935504450033</v>
      </c>
      <c r="G124" s="4">
        <f t="shared" si="8"/>
        <v>0</v>
      </c>
      <c r="H124" s="4">
        <f t="shared" si="9"/>
        <v>0</v>
      </c>
      <c r="I124" s="42">
        <f t="shared" si="10"/>
        <v>0</v>
      </c>
      <c r="J124" s="4">
        <f t="shared" si="6"/>
        <v>16140.935504450033</v>
      </c>
      <c r="K124" s="4">
        <f t="shared" si="11"/>
        <v>1345.0779587041695</v>
      </c>
    </row>
    <row r="125" spans="1:11" x14ac:dyDescent="0.25">
      <c r="A125" s="20">
        <v>61264</v>
      </c>
      <c r="B125" s="17" t="s">
        <v>126</v>
      </c>
      <c r="C125" s="17" t="s">
        <v>102</v>
      </c>
      <c r="D125" s="24">
        <v>0</v>
      </c>
      <c r="E125" s="4">
        <f t="shared" si="7"/>
        <v>0</v>
      </c>
      <c r="F125" s="4">
        <f>'landesw Umlage § 4_Plan'!F125</f>
        <v>5251.0599599479674</v>
      </c>
      <c r="G125" s="4">
        <f t="shared" si="8"/>
        <v>0</v>
      </c>
      <c r="H125" s="4">
        <f t="shared" si="9"/>
        <v>0</v>
      </c>
      <c r="I125" s="42">
        <f t="shared" si="10"/>
        <v>0</v>
      </c>
      <c r="J125" s="4">
        <f t="shared" si="6"/>
        <v>5251.0599599479674</v>
      </c>
      <c r="K125" s="4">
        <f t="shared" si="11"/>
        <v>437.58832999566397</v>
      </c>
    </row>
    <row r="126" spans="1:11" x14ac:dyDescent="0.25">
      <c r="A126" s="20">
        <v>61265</v>
      </c>
      <c r="B126" s="17" t="s">
        <v>127</v>
      </c>
      <c r="C126" s="17" t="s">
        <v>102</v>
      </c>
      <c r="D126" s="24">
        <v>73449.366399999999</v>
      </c>
      <c r="E126" s="4">
        <f t="shared" si="7"/>
        <v>29379.74656</v>
      </c>
      <c r="F126" s="4">
        <f>'landesw Umlage § 4_Plan'!F126</f>
        <v>26776.388613370334</v>
      </c>
      <c r="G126" s="4">
        <f t="shared" si="8"/>
        <v>46672.977786629664</v>
      </c>
      <c r="H126" s="4">
        <f t="shared" si="9"/>
        <v>46672.977786629664</v>
      </c>
      <c r="I126" s="42">
        <f t="shared" si="10"/>
        <v>0</v>
      </c>
      <c r="J126" s="4">
        <f t="shared" si="6"/>
        <v>0</v>
      </c>
      <c r="K126" s="4">
        <f t="shared" si="11"/>
        <v>0</v>
      </c>
    </row>
    <row r="127" spans="1:11" x14ac:dyDescent="0.25">
      <c r="A127" s="20">
        <v>61266</v>
      </c>
      <c r="B127" s="17" t="s">
        <v>128</v>
      </c>
      <c r="C127" s="17" t="s">
        <v>102</v>
      </c>
      <c r="D127" s="24">
        <v>0</v>
      </c>
      <c r="E127" s="4">
        <f t="shared" si="7"/>
        <v>0</v>
      </c>
      <c r="F127" s="4">
        <f>'landesw Umlage § 4_Plan'!F127</f>
        <v>3572.9060177060537</v>
      </c>
      <c r="G127" s="4">
        <f t="shared" si="8"/>
        <v>0</v>
      </c>
      <c r="H127" s="4">
        <f t="shared" si="9"/>
        <v>0</v>
      </c>
      <c r="I127" s="42">
        <f t="shared" si="10"/>
        <v>0</v>
      </c>
      <c r="J127" s="4">
        <f t="shared" si="6"/>
        <v>3572.9060177060537</v>
      </c>
      <c r="K127" s="4">
        <f t="shared" si="11"/>
        <v>297.74216814217112</v>
      </c>
    </row>
    <row r="128" spans="1:11" x14ac:dyDescent="0.25">
      <c r="A128" s="20">
        <v>61267</v>
      </c>
      <c r="B128" s="17" t="s">
        <v>129</v>
      </c>
      <c r="C128" s="17" t="s">
        <v>102</v>
      </c>
      <c r="D128" s="24">
        <v>0</v>
      </c>
      <c r="E128" s="4">
        <f t="shared" si="7"/>
        <v>0</v>
      </c>
      <c r="F128" s="4">
        <f>'landesw Umlage § 4_Plan'!F128</f>
        <v>8769.1917327732954</v>
      </c>
      <c r="G128" s="4">
        <f t="shared" si="8"/>
        <v>0</v>
      </c>
      <c r="H128" s="4">
        <f t="shared" si="9"/>
        <v>0</v>
      </c>
      <c r="I128" s="42">
        <f t="shared" si="10"/>
        <v>0</v>
      </c>
      <c r="J128" s="4">
        <f t="shared" si="6"/>
        <v>8769.1917327732954</v>
      </c>
      <c r="K128" s="4">
        <f t="shared" si="11"/>
        <v>730.76597773110791</v>
      </c>
    </row>
    <row r="129" spans="1:11" x14ac:dyDescent="0.25">
      <c r="A129" s="20">
        <v>61410</v>
      </c>
      <c r="B129" s="17" t="s">
        <v>130</v>
      </c>
      <c r="C129" s="17" t="s">
        <v>131</v>
      </c>
      <c r="D129" s="24">
        <v>0</v>
      </c>
      <c r="E129" s="4">
        <f t="shared" si="7"/>
        <v>0</v>
      </c>
      <c r="F129" s="4">
        <f>'landesw Umlage § 4_Plan'!F129</f>
        <v>2036.0560565336327</v>
      </c>
      <c r="G129" s="4">
        <f t="shared" si="8"/>
        <v>0</v>
      </c>
      <c r="H129" s="4">
        <f t="shared" si="9"/>
        <v>0</v>
      </c>
      <c r="I129" s="42">
        <f t="shared" si="10"/>
        <v>0</v>
      </c>
      <c r="J129" s="4">
        <f t="shared" si="6"/>
        <v>2036.0560565336327</v>
      </c>
      <c r="K129" s="4">
        <f t="shared" si="11"/>
        <v>169.67133804446939</v>
      </c>
    </row>
    <row r="130" spans="1:11" x14ac:dyDescent="0.25">
      <c r="A130" s="20">
        <v>61413</v>
      </c>
      <c r="B130" s="17" t="s">
        <v>132</v>
      </c>
      <c r="C130" s="17" t="s">
        <v>131</v>
      </c>
      <c r="D130" s="24">
        <v>0</v>
      </c>
      <c r="E130" s="4">
        <f t="shared" si="7"/>
        <v>0</v>
      </c>
      <c r="F130" s="4">
        <f>'landesw Umlage § 4_Plan'!F130</f>
        <v>1618.7607409666334</v>
      </c>
      <c r="G130" s="4">
        <f t="shared" si="8"/>
        <v>0</v>
      </c>
      <c r="H130" s="4">
        <f t="shared" si="9"/>
        <v>0</v>
      </c>
      <c r="I130" s="42">
        <f t="shared" si="10"/>
        <v>0</v>
      </c>
      <c r="J130" s="4">
        <f t="shared" si="6"/>
        <v>1618.7607409666334</v>
      </c>
      <c r="K130" s="4">
        <f t="shared" si="11"/>
        <v>134.89672841388611</v>
      </c>
    </row>
    <row r="131" spans="1:11" x14ac:dyDescent="0.25">
      <c r="A131" s="20">
        <v>61425</v>
      </c>
      <c r="B131" s="17" t="s">
        <v>133</v>
      </c>
      <c r="C131" s="17" t="s">
        <v>131</v>
      </c>
      <c r="D131" s="24">
        <v>0</v>
      </c>
      <c r="E131" s="4">
        <f t="shared" si="7"/>
        <v>0</v>
      </c>
      <c r="F131" s="4">
        <f>'landesw Umlage § 4_Plan'!F131</f>
        <v>4896.314930747033</v>
      </c>
      <c r="G131" s="4">
        <f t="shared" si="8"/>
        <v>0</v>
      </c>
      <c r="H131" s="4">
        <f t="shared" si="9"/>
        <v>0</v>
      </c>
      <c r="I131" s="42">
        <f t="shared" si="10"/>
        <v>0</v>
      </c>
      <c r="J131" s="4">
        <f t="shared" ref="J131:J194" si="12">IF(E131&lt;1,F131,0)</f>
        <v>4896.314930747033</v>
      </c>
      <c r="K131" s="4">
        <f t="shared" si="11"/>
        <v>408.02624422891944</v>
      </c>
    </row>
    <row r="132" spans="1:11" x14ac:dyDescent="0.25">
      <c r="A132" s="20">
        <v>61428</v>
      </c>
      <c r="B132" s="17" t="s">
        <v>134</v>
      </c>
      <c r="C132" s="17" t="s">
        <v>131</v>
      </c>
      <c r="D132" s="24">
        <v>0</v>
      </c>
      <c r="E132" s="4">
        <f t="shared" ref="E132:E195" si="13">D132*0.4</f>
        <v>0</v>
      </c>
      <c r="F132" s="4">
        <f>'landesw Umlage § 4_Plan'!F132</f>
        <v>2176.9674360345994</v>
      </c>
      <c r="G132" s="4">
        <f t="shared" ref="G132:G195" si="14">IF(D132&gt;0,D132-F132,0)</f>
        <v>0</v>
      </c>
      <c r="H132" s="4">
        <f t="shared" ref="H132:H195" si="15">IF(G132&lt;0,0,G132)</f>
        <v>0</v>
      </c>
      <c r="I132" s="42">
        <f t="shared" ref="I132:I195" si="16">IF(G132&lt;0,G132,0)</f>
        <v>0</v>
      </c>
      <c r="J132" s="4">
        <f t="shared" si="12"/>
        <v>2176.9674360345994</v>
      </c>
      <c r="K132" s="4">
        <f t="shared" ref="K132:K195" si="17">J132/12</f>
        <v>181.41395300288329</v>
      </c>
    </row>
    <row r="133" spans="1:11" x14ac:dyDescent="0.25">
      <c r="A133" s="20">
        <v>61437</v>
      </c>
      <c r="B133" s="17" t="s">
        <v>135</v>
      </c>
      <c r="C133" s="17" t="s">
        <v>131</v>
      </c>
      <c r="D133" s="24">
        <v>0</v>
      </c>
      <c r="E133" s="4">
        <f t="shared" si="13"/>
        <v>0</v>
      </c>
      <c r="F133" s="4">
        <f>'landesw Umlage § 4_Plan'!F133</f>
        <v>3269.4648296351352</v>
      </c>
      <c r="G133" s="4">
        <f t="shared" si="14"/>
        <v>0</v>
      </c>
      <c r="H133" s="4">
        <f t="shared" si="15"/>
        <v>0</v>
      </c>
      <c r="I133" s="42">
        <f t="shared" si="16"/>
        <v>0</v>
      </c>
      <c r="J133" s="4">
        <f t="shared" si="12"/>
        <v>3269.4648296351352</v>
      </c>
      <c r="K133" s="4">
        <f t="shared" si="17"/>
        <v>272.45540246959462</v>
      </c>
    </row>
    <row r="134" spans="1:11" x14ac:dyDescent="0.25">
      <c r="A134" s="20">
        <v>61438</v>
      </c>
      <c r="B134" s="17" t="s">
        <v>131</v>
      </c>
      <c r="C134" s="17" t="s">
        <v>131</v>
      </c>
      <c r="D134" s="24">
        <v>62255.672189999997</v>
      </c>
      <c r="E134" s="4">
        <f t="shared" si="13"/>
        <v>24902.268876000002</v>
      </c>
      <c r="F134" s="4">
        <f>'landesw Umlage § 4_Plan'!F134</f>
        <v>11647.507814185719</v>
      </c>
      <c r="G134" s="4">
        <f t="shared" si="14"/>
        <v>50608.164375814275</v>
      </c>
      <c r="H134" s="4">
        <f t="shared" si="15"/>
        <v>50608.164375814275</v>
      </c>
      <c r="I134" s="42">
        <f t="shared" si="16"/>
        <v>0</v>
      </c>
      <c r="J134" s="4">
        <f t="shared" si="12"/>
        <v>0</v>
      </c>
      <c r="K134" s="4">
        <f t="shared" si="17"/>
        <v>0</v>
      </c>
    </row>
    <row r="135" spans="1:11" x14ac:dyDescent="0.25">
      <c r="A135" s="20">
        <v>61439</v>
      </c>
      <c r="B135" s="17" t="s">
        <v>136</v>
      </c>
      <c r="C135" s="17" t="s">
        <v>131</v>
      </c>
      <c r="D135" s="24">
        <v>0</v>
      </c>
      <c r="E135" s="4">
        <f t="shared" si="13"/>
        <v>0</v>
      </c>
      <c r="F135" s="4">
        <f>'landesw Umlage § 4_Plan'!F135</f>
        <v>12881.841734290389</v>
      </c>
      <c r="G135" s="4">
        <f t="shared" si="14"/>
        <v>0</v>
      </c>
      <c r="H135" s="4">
        <f t="shared" si="15"/>
        <v>0</v>
      </c>
      <c r="I135" s="42">
        <f t="shared" si="16"/>
        <v>0</v>
      </c>
      <c r="J135" s="4">
        <f t="shared" si="12"/>
        <v>12881.841734290389</v>
      </c>
      <c r="K135" s="4">
        <f t="shared" si="17"/>
        <v>1073.4868111908656</v>
      </c>
    </row>
    <row r="136" spans="1:11" x14ac:dyDescent="0.25">
      <c r="A136" s="20">
        <v>61440</v>
      </c>
      <c r="B136" s="17" t="s">
        <v>137</v>
      </c>
      <c r="C136" s="17" t="s">
        <v>131</v>
      </c>
      <c r="D136" s="24">
        <v>73794.746700000003</v>
      </c>
      <c r="E136" s="4">
        <f t="shared" si="13"/>
        <v>29517.898680000002</v>
      </c>
      <c r="F136" s="4">
        <f>'landesw Umlage § 4_Plan'!F136</f>
        <v>7612.7308065561701</v>
      </c>
      <c r="G136" s="4">
        <f t="shared" si="14"/>
        <v>66182.015893443837</v>
      </c>
      <c r="H136" s="4">
        <f t="shared" si="15"/>
        <v>66182.015893443837</v>
      </c>
      <c r="I136" s="42">
        <f t="shared" si="16"/>
        <v>0</v>
      </c>
      <c r="J136" s="4">
        <f t="shared" si="12"/>
        <v>0</v>
      </c>
      <c r="K136" s="4">
        <f t="shared" si="17"/>
        <v>0</v>
      </c>
    </row>
    <row r="137" spans="1:11" x14ac:dyDescent="0.25">
      <c r="A137" s="20">
        <v>61441</v>
      </c>
      <c r="B137" s="17" t="s">
        <v>138</v>
      </c>
      <c r="C137" s="17" t="s">
        <v>131</v>
      </c>
      <c r="D137" s="24">
        <v>0</v>
      </c>
      <c r="E137" s="4">
        <f t="shared" si="13"/>
        <v>0</v>
      </c>
      <c r="F137" s="4">
        <f>'landesw Umlage § 4_Plan'!F137</f>
        <v>2590.1287747480151</v>
      </c>
      <c r="G137" s="4">
        <f t="shared" si="14"/>
        <v>0</v>
      </c>
      <c r="H137" s="4">
        <f t="shared" si="15"/>
        <v>0</v>
      </c>
      <c r="I137" s="42">
        <f t="shared" si="16"/>
        <v>0</v>
      </c>
      <c r="J137" s="4">
        <f t="shared" si="12"/>
        <v>2590.1287747480151</v>
      </c>
      <c r="K137" s="4">
        <f t="shared" si="17"/>
        <v>215.84406456233458</v>
      </c>
    </row>
    <row r="138" spans="1:11" x14ac:dyDescent="0.25">
      <c r="A138" s="20">
        <v>61442</v>
      </c>
      <c r="B138" s="17" t="s">
        <v>139</v>
      </c>
      <c r="C138" s="17" t="s">
        <v>131</v>
      </c>
      <c r="D138" s="24">
        <v>0</v>
      </c>
      <c r="E138" s="4">
        <f t="shared" si="13"/>
        <v>0</v>
      </c>
      <c r="F138" s="4">
        <f>'landesw Umlage § 4_Plan'!F138</f>
        <v>5459.3483315459571</v>
      </c>
      <c r="G138" s="4">
        <f t="shared" si="14"/>
        <v>0</v>
      </c>
      <c r="H138" s="4">
        <f t="shared" si="15"/>
        <v>0</v>
      </c>
      <c r="I138" s="42">
        <f t="shared" si="16"/>
        <v>0</v>
      </c>
      <c r="J138" s="4">
        <f t="shared" si="12"/>
        <v>5459.3483315459571</v>
      </c>
      <c r="K138" s="4">
        <f t="shared" si="17"/>
        <v>454.94569429549642</v>
      </c>
    </row>
    <row r="139" spans="1:11" x14ac:dyDescent="0.25">
      <c r="A139" s="20">
        <v>61443</v>
      </c>
      <c r="B139" s="17" t="s">
        <v>140</v>
      </c>
      <c r="C139" s="17" t="s">
        <v>131</v>
      </c>
      <c r="D139" s="24">
        <v>0</v>
      </c>
      <c r="E139" s="4">
        <f t="shared" si="13"/>
        <v>0</v>
      </c>
      <c r="F139" s="4">
        <f>'landesw Umlage § 4_Plan'!F139</f>
        <v>4859.6250845802542</v>
      </c>
      <c r="G139" s="4">
        <f t="shared" si="14"/>
        <v>0</v>
      </c>
      <c r="H139" s="4">
        <f t="shared" si="15"/>
        <v>0</v>
      </c>
      <c r="I139" s="42">
        <f t="shared" si="16"/>
        <v>0</v>
      </c>
      <c r="J139" s="4">
        <f t="shared" si="12"/>
        <v>4859.6250845802542</v>
      </c>
      <c r="K139" s="4">
        <f t="shared" si="17"/>
        <v>404.96875704835452</v>
      </c>
    </row>
    <row r="140" spans="1:11" x14ac:dyDescent="0.25">
      <c r="A140" s="20">
        <v>61444</v>
      </c>
      <c r="B140" s="17" t="s">
        <v>141</v>
      </c>
      <c r="C140" s="17" t="s">
        <v>131</v>
      </c>
      <c r="D140" s="24">
        <v>20170.129539999998</v>
      </c>
      <c r="E140" s="4">
        <f t="shared" si="13"/>
        <v>8068.0518159999992</v>
      </c>
      <c r="F140" s="4">
        <f>'landesw Umlage § 4_Plan'!F140</f>
        <v>6121.3184252880219</v>
      </c>
      <c r="G140" s="4">
        <f t="shared" si="14"/>
        <v>14048.811114711976</v>
      </c>
      <c r="H140" s="4">
        <f t="shared" si="15"/>
        <v>14048.811114711976</v>
      </c>
      <c r="I140" s="42">
        <f t="shared" si="16"/>
        <v>0</v>
      </c>
      <c r="J140" s="4">
        <f t="shared" si="12"/>
        <v>0</v>
      </c>
      <c r="K140" s="4">
        <f t="shared" si="17"/>
        <v>0</v>
      </c>
    </row>
    <row r="141" spans="1:11" x14ac:dyDescent="0.25">
      <c r="A141" s="20">
        <v>61445</v>
      </c>
      <c r="B141" s="17" t="s">
        <v>142</v>
      </c>
      <c r="C141" s="17" t="s">
        <v>131</v>
      </c>
      <c r="D141" s="24">
        <v>0</v>
      </c>
      <c r="E141" s="4">
        <f t="shared" si="13"/>
        <v>0</v>
      </c>
      <c r="F141" s="4">
        <f>'landesw Umlage § 4_Plan'!F141</f>
        <v>5613.7062232960834</v>
      </c>
      <c r="G141" s="4">
        <f t="shared" si="14"/>
        <v>0</v>
      </c>
      <c r="H141" s="4">
        <f t="shared" si="15"/>
        <v>0</v>
      </c>
      <c r="I141" s="42">
        <f t="shared" si="16"/>
        <v>0</v>
      </c>
      <c r="J141" s="4">
        <f t="shared" si="12"/>
        <v>5613.7062232960834</v>
      </c>
      <c r="K141" s="4">
        <f t="shared" si="17"/>
        <v>467.80885194134027</v>
      </c>
    </row>
    <row r="142" spans="1:11" x14ac:dyDescent="0.25">
      <c r="A142" s="20">
        <v>61446</v>
      </c>
      <c r="B142" s="17" t="s">
        <v>143</v>
      </c>
      <c r="C142" s="17" t="s">
        <v>131</v>
      </c>
      <c r="D142" s="24">
        <v>0</v>
      </c>
      <c r="E142" s="4">
        <f t="shared" si="13"/>
        <v>0</v>
      </c>
      <c r="F142" s="4">
        <f>'landesw Umlage § 4_Plan'!F142</f>
        <v>6084.7344180490218</v>
      </c>
      <c r="G142" s="4">
        <f t="shared" si="14"/>
        <v>0</v>
      </c>
      <c r="H142" s="4">
        <f t="shared" si="15"/>
        <v>0</v>
      </c>
      <c r="I142" s="42">
        <f t="shared" si="16"/>
        <v>0</v>
      </c>
      <c r="J142" s="4">
        <f t="shared" si="12"/>
        <v>6084.7344180490218</v>
      </c>
      <c r="K142" s="4">
        <f t="shared" si="17"/>
        <v>507.06120150408515</v>
      </c>
    </row>
    <row r="143" spans="1:11" x14ac:dyDescent="0.25">
      <c r="A143" s="20">
        <v>61611</v>
      </c>
      <c r="B143" s="17" t="s">
        <v>144</v>
      </c>
      <c r="C143" s="17" t="s">
        <v>145</v>
      </c>
      <c r="D143" s="24">
        <v>0</v>
      </c>
      <c r="E143" s="4">
        <f t="shared" si="13"/>
        <v>0</v>
      </c>
      <c r="F143" s="4">
        <f>'landesw Umlage § 4_Plan'!F143</f>
        <v>5994.0848207151985</v>
      </c>
      <c r="G143" s="4">
        <f t="shared" si="14"/>
        <v>0</v>
      </c>
      <c r="H143" s="4">
        <f t="shared" si="15"/>
        <v>0</v>
      </c>
      <c r="I143" s="42">
        <f t="shared" si="16"/>
        <v>0</v>
      </c>
      <c r="J143" s="4">
        <f t="shared" si="12"/>
        <v>5994.0848207151985</v>
      </c>
      <c r="K143" s="4">
        <f t="shared" si="17"/>
        <v>499.50706839293321</v>
      </c>
    </row>
    <row r="144" spans="1:11" x14ac:dyDescent="0.25">
      <c r="A144" s="20">
        <v>61612</v>
      </c>
      <c r="B144" s="17" t="s">
        <v>146</v>
      </c>
      <c r="C144" s="17" t="s">
        <v>145</v>
      </c>
      <c r="D144" s="24">
        <v>0</v>
      </c>
      <c r="E144" s="4">
        <f t="shared" si="13"/>
        <v>0</v>
      </c>
      <c r="F144" s="4">
        <f>'landesw Umlage § 4_Plan'!F144</f>
        <v>7900.240328121944</v>
      </c>
      <c r="G144" s="4">
        <f t="shared" si="14"/>
        <v>0</v>
      </c>
      <c r="H144" s="4">
        <f t="shared" si="15"/>
        <v>0</v>
      </c>
      <c r="I144" s="42">
        <f t="shared" si="16"/>
        <v>0</v>
      </c>
      <c r="J144" s="4">
        <f t="shared" si="12"/>
        <v>7900.240328121944</v>
      </c>
      <c r="K144" s="4">
        <f t="shared" si="17"/>
        <v>658.35336067682863</v>
      </c>
    </row>
    <row r="145" spans="1:11" x14ac:dyDescent="0.25">
      <c r="A145" s="20">
        <v>61615</v>
      </c>
      <c r="B145" s="17" t="s">
        <v>147</v>
      </c>
      <c r="C145" s="17" t="s">
        <v>145</v>
      </c>
      <c r="D145" s="24">
        <v>0</v>
      </c>
      <c r="E145" s="4">
        <f t="shared" si="13"/>
        <v>0</v>
      </c>
      <c r="F145" s="4">
        <f>'landesw Umlage § 4_Plan'!F145</f>
        <v>5216.1280875874209</v>
      </c>
      <c r="G145" s="4">
        <f t="shared" si="14"/>
        <v>0</v>
      </c>
      <c r="H145" s="4">
        <f t="shared" si="15"/>
        <v>0</v>
      </c>
      <c r="I145" s="42">
        <f t="shared" si="16"/>
        <v>0</v>
      </c>
      <c r="J145" s="4">
        <f t="shared" si="12"/>
        <v>5216.1280875874209</v>
      </c>
      <c r="K145" s="4">
        <f t="shared" si="17"/>
        <v>434.67734063228505</v>
      </c>
    </row>
    <row r="146" spans="1:11" x14ac:dyDescent="0.25">
      <c r="A146" s="20">
        <v>61618</v>
      </c>
      <c r="B146" s="17" t="s">
        <v>148</v>
      </c>
      <c r="C146" s="17" t="s">
        <v>145</v>
      </c>
      <c r="D146" s="24">
        <v>0</v>
      </c>
      <c r="E146" s="4">
        <f t="shared" si="13"/>
        <v>0</v>
      </c>
      <c r="F146" s="4">
        <f>'landesw Umlage § 4_Plan'!F146</f>
        <v>4668.6667975038754</v>
      </c>
      <c r="G146" s="4">
        <f t="shared" si="14"/>
        <v>0</v>
      </c>
      <c r="H146" s="4">
        <f t="shared" si="15"/>
        <v>0</v>
      </c>
      <c r="I146" s="42">
        <f t="shared" si="16"/>
        <v>0</v>
      </c>
      <c r="J146" s="4">
        <f t="shared" si="12"/>
        <v>4668.6667975038754</v>
      </c>
      <c r="K146" s="4">
        <f t="shared" si="17"/>
        <v>389.0555664586563</v>
      </c>
    </row>
    <row r="147" spans="1:11" x14ac:dyDescent="0.25">
      <c r="A147" s="20">
        <v>61621</v>
      </c>
      <c r="B147" s="17" t="s">
        <v>149</v>
      </c>
      <c r="C147" s="17" t="s">
        <v>145</v>
      </c>
      <c r="D147" s="24">
        <v>0</v>
      </c>
      <c r="E147" s="4">
        <f t="shared" si="13"/>
        <v>0</v>
      </c>
      <c r="F147" s="4">
        <f>'landesw Umlage § 4_Plan'!F147</f>
        <v>1763.1419850097991</v>
      </c>
      <c r="G147" s="4">
        <f t="shared" si="14"/>
        <v>0</v>
      </c>
      <c r="H147" s="4">
        <f t="shared" si="15"/>
        <v>0</v>
      </c>
      <c r="I147" s="42">
        <f t="shared" si="16"/>
        <v>0</v>
      </c>
      <c r="J147" s="4">
        <f t="shared" si="12"/>
        <v>1763.1419850097991</v>
      </c>
      <c r="K147" s="4">
        <f t="shared" si="17"/>
        <v>146.9284987508166</v>
      </c>
    </row>
    <row r="148" spans="1:11" x14ac:dyDescent="0.25">
      <c r="A148" s="20">
        <v>61624</v>
      </c>
      <c r="B148" s="17" t="s">
        <v>150</v>
      </c>
      <c r="C148" s="17" t="s">
        <v>145</v>
      </c>
      <c r="D148" s="24">
        <v>11888.733740000001</v>
      </c>
      <c r="E148" s="4">
        <f t="shared" si="13"/>
        <v>4755.493496000001</v>
      </c>
      <c r="F148" s="4">
        <f>'landesw Umlage § 4_Plan'!F148</f>
        <v>7408.3039959689058</v>
      </c>
      <c r="G148" s="4">
        <f t="shared" si="14"/>
        <v>4480.4297440310957</v>
      </c>
      <c r="H148" s="4">
        <f t="shared" si="15"/>
        <v>4480.4297440310957</v>
      </c>
      <c r="I148" s="42">
        <f t="shared" si="16"/>
        <v>0</v>
      </c>
      <c r="J148" s="4">
        <f t="shared" si="12"/>
        <v>0</v>
      </c>
      <c r="K148" s="4">
        <f t="shared" si="17"/>
        <v>0</v>
      </c>
    </row>
    <row r="149" spans="1:11" x14ac:dyDescent="0.25">
      <c r="A149" s="20">
        <v>61625</v>
      </c>
      <c r="B149" s="17" t="s">
        <v>145</v>
      </c>
      <c r="C149" s="17" t="s">
        <v>145</v>
      </c>
      <c r="D149" s="24">
        <v>266123.54581000004</v>
      </c>
      <c r="E149" s="4">
        <f t="shared" si="13"/>
        <v>106449.41832400003</v>
      </c>
      <c r="F149" s="4">
        <f>'landesw Umlage § 4_Plan'!F149</f>
        <v>28082.716498449558</v>
      </c>
      <c r="G149" s="4">
        <f t="shared" si="14"/>
        <v>238040.82931155048</v>
      </c>
      <c r="H149" s="4">
        <f t="shared" si="15"/>
        <v>238040.82931155048</v>
      </c>
      <c r="I149" s="42">
        <f t="shared" si="16"/>
        <v>0</v>
      </c>
      <c r="J149" s="4">
        <f t="shared" si="12"/>
        <v>0</v>
      </c>
      <c r="K149" s="4">
        <f t="shared" si="17"/>
        <v>0</v>
      </c>
    </row>
    <row r="150" spans="1:11" x14ac:dyDescent="0.25">
      <c r="A150" s="20">
        <v>61626</v>
      </c>
      <c r="B150" s="17" t="s">
        <v>151</v>
      </c>
      <c r="C150" s="17" t="s">
        <v>145</v>
      </c>
      <c r="D150" s="24">
        <v>26913.403299999998</v>
      </c>
      <c r="E150" s="4">
        <f t="shared" si="13"/>
        <v>10765.36132</v>
      </c>
      <c r="F150" s="4">
        <f>'landesw Umlage § 4_Plan'!F150</f>
        <v>14532.194336039347</v>
      </c>
      <c r="G150" s="4">
        <f t="shared" si="14"/>
        <v>12381.208963960651</v>
      </c>
      <c r="H150" s="4">
        <f t="shared" si="15"/>
        <v>12381.208963960651</v>
      </c>
      <c r="I150" s="42">
        <f t="shared" si="16"/>
        <v>0</v>
      </c>
      <c r="J150" s="4">
        <f t="shared" si="12"/>
        <v>0</v>
      </c>
      <c r="K150" s="4">
        <f t="shared" si="17"/>
        <v>0</v>
      </c>
    </row>
    <row r="151" spans="1:11" x14ac:dyDescent="0.25">
      <c r="A151" s="20">
        <v>61627</v>
      </c>
      <c r="B151" s="17" t="s">
        <v>152</v>
      </c>
      <c r="C151" s="17" t="s">
        <v>145</v>
      </c>
      <c r="D151" s="24">
        <v>0</v>
      </c>
      <c r="E151" s="4">
        <f t="shared" si="13"/>
        <v>0</v>
      </c>
      <c r="F151" s="4">
        <f>'landesw Umlage § 4_Plan'!F151</f>
        <v>4085.1511569989452</v>
      </c>
      <c r="G151" s="4">
        <f t="shared" si="14"/>
        <v>0</v>
      </c>
      <c r="H151" s="4">
        <f t="shared" si="15"/>
        <v>0</v>
      </c>
      <c r="I151" s="42">
        <f t="shared" si="16"/>
        <v>0</v>
      </c>
      <c r="J151" s="4">
        <f t="shared" si="12"/>
        <v>4085.1511569989452</v>
      </c>
      <c r="K151" s="4">
        <f t="shared" si="17"/>
        <v>340.42926308324542</v>
      </c>
    </row>
    <row r="152" spans="1:11" x14ac:dyDescent="0.25">
      <c r="A152" s="20">
        <v>61628</v>
      </c>
      <c r="B152" s="17" t="s">
        <v>153</v>
      </c>
      <c r="C152" s="17" t="s">
        <v>145</v>
      </c>
      <c r="D152" s="24">
        <v>0</v>
      </c>
      <c r="E152" s="4">
        <f t="shared" si="13"/>
        <v>0</v>
      </c>
      <c r="F152" s="4">
        <f>'landesw Umlage § 4_Plan'!F152</f>
        <v>3377.3161606074468</v>
      </c>
      <c r="G152" s="4">
        <f t="shared" si="14"/>
        <v>0</v>
      </c>
      <c r="H152" s="4">
        <f t="shared" si="15"/>
        <v>0</v>
      </c>
      <c r="I152" s="42">
        <f t="shared" si="16"/>
        <v>0</v>
      </c>
      <c r="J152" s="4">
        <f t="shared" si="12"/>
        <v>3377.3161606074468</v>
      </c>
      <c r="K152" s="4">
        <f t="shared" si="17"/>
        <v>281.44301338395388</v>
      </c>
    </row>
    <row r="153" spans="1:11" x14ac:dyDescent="0.25">
      <c r="A153" s="20">
        <v>61629</v>
      </c>
      <c r="B153" s="17" t="s">
        <v>154</v>
      </c>
      <c r="C153" s="17" t="s">
        <v>145</v>
      </c>
      <c r="D153" s="24">
        <v>0</v>
      </c>
      <c r="E153" s="4">
        <f t="shared" si="13"/>
        <v>0</v>
      </c>
      <c r="F153" s="4">
        <f>'landesw Umlage § 4_Plan'!F153</f>
        <v>2440.6825525842623</v>
      </c>
      <c r="G153" s="4">
        <f t="shared" si="14"/>
        <v>0</v>
      </c>
      <c r="H153" s="4">
        <f t="shared" si="15"/>
        <v>0</v>
      </c>
      <c r="I153" s="42">
        <f t="shared" si="16"/>
        <v>0</v>
      </c>
      <c r="J153" s="4">
        <f t="shared" si="12"/>
        <v>2440.6825525842623</v>
      </c>
      <c r="K153" s="4">
        <f t="shared" si="17"/>
        <v>203.3902127153552</v>
      </c>
    </row>
    <row r="154" spans="1:11" x14ac:dyDescent="0.25">
      <c r="A154" s="20">
        <v>61630</v>
      </c>
      <c r="B154" s="17" t="s">
        <v>155</v>
      </c>
      <c r="C154" s="17" t="s">
        <v>145</v>
      </c>
      <c r="D154" s="24">
        <v>0</v>
      </c>
      <c r="E154" s="4">
        <f t="shared" si="13"/>
        <v>0</v>
      </c>
      <c r="F154" s="4">
        <f>'landesw Umlage § 4_Plan'!F154</f>
        <v>3670.9657265205487</v>
      </c>
      <c r="G154" s="4">
        <f t="shared" si="14"/>
        <v>0</v>
      </c>
      <c r="H154" s="4">
        <f t="shared" si="15"/>
        <v>0</v>
      </c>
      <c r="I154" s="42">
        <f t="shared" si="16"/>
        <v>0</v>
      </c>
      <c r="J154" s="4">
        <f t="shared" si="12"/>
        <v>3670.9657265205487</v>
      </c>
      <c r="K154" s="4">
        <f t="shared" si="17"/>
        <v>305.91381054337904</v>
      </c>
    </row>
    <row r="155" spans="1:11" x14ac:dyDescent="0.25">
      <c r="A155" s="20">
        <v>61631</v>
      </c>
      <c r="B155" s="17" t="s">
        <v>156</v>
      </c>
      <c r="C155" s="17" t="s">
        <v>145</v>
      </c>
      <c r="D155" s="24">
        <v>5228.33259</v>
      </c>
      <c r="E155" s="4">
        <f t="shared" si="13"/>
        <v>2091.333036</v>
      </c>
      <c r="F155" s="4">
        <f>'landesw Umlage § 4_Plan'!F155</f>
        <v>30040.442061931299</v>
      </c>
      <c r="G155" s="4">
        <f t="shared" si="14"/>
        <v>-24812.109471931297</v>
      </c>
      <c r="H155" s="4">
        <f t="shared" si="15"/>
        <v>0</v>
      </c>
      <c r="I155" s="42">
        <f t="shared" si="16"/>
        <v>-24812.109471931297</v>
      </c>
      <c r="J155" s="4">
        <f t="shared" si="12"/>
        <v>0</v>
      </c>
      <c r="K155" s="4">
        <f t="shared" si="17"/>
        <v>0</v>
      </c>
    </row>
    <row r="156" spans="1:11" x14ac:dyDescent="0.25">
      <c r="A156" s="20">
        <v>61632</v>
      </c>
      <c r="B156" s="17" t="s">
        <v>157</v>
      </c>
      <c r="C156" s="17" t="s">
        <v>145</v>
      </c>
      <c r="D156" s="24">
        <v>0</v>
      </c>
      <c r="E156" s="4">
        <f t="shared" si="13"/>
        <v>0</v>
      </c>
      <c r="F156" s="4">
        <f>'landesw Umlage § 4_Plan'!F156</f>
        <v>6591.9296770596411</v>
      </c>
      <c r="G156" s="4">
        <f t="shared" si="14"/>
        <v>0</v>
      </c>
      <c r="H156" s="4">
        <f t="shared" si="15"/>
        <v>0</v>
      </c>
      <c r="I156" s="42">
        <f t="shared" si="16"/>
        <v>0</v>
      </c>
      <c r="J156" s="4">
        <f t="shared" si="12"/>
        <v>6591.9296770596411</v>
      </c>
      <c r="K156" s="4">
        <f t="shared" si="17"/>
        <v>549.32747308830346</v>
      </c>
    </row>
    <row r="157" spans="1:11" x14ac:dyDescent="0.25">
      <c r="A157" s="20">
        <v>61633</v>
      </c>
      <c r="B157" s="17" t="s">
        <v>158</v>
      </c>
      <c r="C157" s="17" t="s">
        <v>145</v>
      </c>
      <c r="D157" s="24">
        <v>12140.964</v>
      </c>
      <c r="E157" s="4">
        <f t="shared" si="13"/>
        <v>4856.3856000000005</v>
      </c>
      <c r="F157" s="4">
        <f>'landesw Umlage § 4_Plan'!F157</f>
        <v>11045.011725965833</v>
      </c>
      <c r="G157" s="4">
        <f t="shared" si="14"/>
        <v>1095.9522740341672</v>
      </c>
      <c r="H157" s="4">
        <f t="shared" si="15"/>
        <v>1095.9522740341672</v>
      </c>
      <c r="I157" s="42">
        <f t="shared" si="16"/>
        <v>0</v>
      </c>
      <c r="J157" s="4">
        <f t="shared" si="12"/>
        <v>0</v>
      </c>
      <c r="K157" s="4">
        <f t="shared" si="17"/>
        <v>0</v>
      </c>
    </row>
    <row r="158" spans="1:11" x14ac:dyDescent="0.25">
      <c r="A158" s="20">
        <v>61701</v>
      </c>
      <c r="B158" s="17" t="s">
        <v>159</v>
      </c>
      <c r="C158" s="17" t="s">
        <v>160</v>
      </c>
      <c r="D158" s="24">
        <v>29536.320739999999</v>
      </c>
      <c r="E158" s="4">
        <f t="shared" si="13"/>
        <v>11814.528296</v>
      </c>
      <c r="F158" s="4">
        <f>'landesw Umlage § 4_Plan'!F158</f>
        <v>9667.7992396516038</v>
      </c>
      <c r="G158" s="4">
        <f t="shared" si="14"/>
        <v>19868.521500348397</v>
      </c>
      <c r="H158" s="4">
        <f t="shared" si="15"/>
        <v>19868.521500348397</v>
      </c>
      <c r="I158" s="42">
        <f t="shared" si="16"/>
        <v>0</v>
      </c>
      <c r="J158" s="4">
        <f t="shared" si="12"/>
        <v>0</v>
      </c>
      <c r="K158" s="4">
        <f t="shared" si="17"/>
        <v>0</v>
      </c>
    </row>
    <row r="159" spans="1:11" x14ac:dyDescent="0.25">
      <c r="A159" s="20">
        <v>61708</v>
      </c>
      <c r="B159" s="17" t="s">
        <v>161</v>
      </c>
      <c r="C159" s="17" t="s">
        <v>160</v>
      </c>
      <c r="D159" s="24">
        <v>15449.403350000001</v>
      </c>
      <c r="E159" s="4">
        <f t="shared" si="13"/>
        <v>6179.7613400000009</v>
      </c>
      <c r="F159" s="4">
        <f>'landesw Umlage § 4_Plan'!F159</f>
        <v>3687.7719507160377</v>
      </c>
      <c r="G159" s="4">
        <f t="shared" si="14"/>
        <v>11761.631399283962</v>
      </c>
      <c r="H159" s="4">
        <f t="shared" si="15"/>
        <v>11761.631399283962</v>
      </c>
      <c r="I159" s="42">
        <f t="shared" si="16"/>
        <v>0</v>
      </c>
      <c r="J159" s="4">
        <f t="shared" si="12"/>
        <v>0</v>
      </c>
      <c r="K159" s="4">
        <f t="shared" si="17"/>
        <v>0</v>
      </c>
    </row>
    <row r="160" spans="1:11" x14ac:dyDescent="0.25">
      <c r="A160" s="20">
        <v>61710</v>
      </c>
      <c r="B160" s="17" t="s">
        <v>162</v>
      </c>
      <c r="C160" s="17" t="s">
        <v>160</v>
      </c>
      <c r="D160" s="24">
        <v>0</v>
      </c>
      <c r="E160" s="4">
        <f t="shared" si="13"/>
        <v>0</v>
      </c>
      <c r="F160" s="4">
        <f>'landesw Umlage § 4_Plan'!F160</f>
        <v>2818.8814958839048</v>
      </c>
      <c r="G160" s="4">
        <f t="shared" si="14"/>
        <v>0</v>
      </c>
      <c r="H160" s="4">
        <f t="shared" si="15"/>
        <v>0</v>
      </c>
      <c r="I160" s="42">
        <f t="shared" si="16"/>
        <v>0</v>
      </c>
      <c r="J160" s="4">
        <f t="shared" si="12"/>
        <v>2818.8814958839048</v>
      </c>
      <c r="K160" s="4">
        <f t="shared" si="17"/>
        <v>234.90679132365872</v>
      </c>
    </row>
    <row r="161" spans="1:11" x14ac:dyDescent="0.25">
      <c r="A161" s="20">
        <v>61711</v>
      </c>
      <c r="B161" s="17" t="s">
        <v>163</v>
      </c>
      <c r="C161" s="17" t="s">
        <v>160</v>
      </c>
      <c r="D161" s="24">
        <v>0</v>
      </c>
      <c r="E161" s="4">
        <f t="shared" si="13"/>
        <v>0</v>
      </c>
      <c r="F161" s="4">
        <f>'landesw Umlage § 4_Plan'!F161</f>
        <v>2245.8227452949859</v>
      </c>
      <c r="G161" s="4">
        <f t="shared" si="14"/>
        <v>0</v>
      </c>
      <c r="H161" s="4">
        <f t="shared" si="15"/>
        <v>0</v>
      </c>
      <c r="I161" s="42">
        <f t="shared" si="16"/>
        <v>0</v>
      </c>
      <c r="J161" s="4">
        <f t="shared" si="12"/>
        <v>2245.8227452949859</v>
      </c>
      <c r="K161" s="4">
        <f t="shared" si="17"/>
        <v>187.15189544124883</v>
      </c>
    </row>
    <row r="162" spans="1:11" x14ac:dyDescent="0.25">
      <c r="A162" s="20">
        <v>61716</v>
      </c>
      <c r="B162" s="17" t="s">
        <v>164</v>
      </c>
      <c r="C162" s="17" t="s">
        <v>160</v>
      </c>
      <c r="D162" s="24">
        <v>86136.393849999993</v>
      </c>
      <c r="E162" s="4">
        <f t="shared" si="13"/>
        <v>34454.557540000002</v>
      </c>
      <c r="F162" s="4">
        <f>'landesw Umlage § 4_Plan'!F162</f>
        <v>7240.9723430318545</v>
      </c>
      <c r="G162" s="4">
        <f t="shared" si="14"/>
        <v>78895.421506968138</v>
      </c>
      <c r="H162" s="4">
        <f t="shared" si="15"/>
        <v>78895.421506968138</v>
      </c>
      <c r="I162" s="42">
        <f t="shared" si="16"/>
        <v>0</v>
      </c>
      <c r="J162" s="4">
        <f t="shared" si="12"/>
        <v>0</v>
      </c>
      <c r="K162" s="4">
        <f t="shared" si="17"/>
        <v>0</v>
      </c>
    </row>
    <row r="163" spans="1:11" x14ac:dyDescent="0.25">
      <c r="A163" s="20">
        <v>61719</v>
      </c>
      <c r="B163" s="17" t="s">
        <v>165</v>
      </c>
      <c r="C163" s="17" t="s">
        <v>160</v>
      </c>
      <c r="D163" s="24">
        <v>76302.173020000002</v>
      </c>
      <c r="E163" s="4">
        <f t="shared" si="13"/>
        <v>30520.869208000004</v>
      </c>
      <c r="F163" s="4">
        <f>'landesw Umlage § 4_Plan'!F163</f>
        <v>7198.1568956028686</v>
      </c>
      <c r="G163" s="4">
        <f t="shared" si="14"/>
        <v>69104.016124397138</v>
      </c>
      <c r="H163" s="4">
        <f t="shared" si="15"/>
        <v>69104.016124397138</v>
      </c>
      <c r="I163" s="42">
        <f t="shared" si="16"/>
        <v>0</v>
      </c>
      <c r="J163" s="4">
        <f t="shared" si="12"/>
        <v>0</v>
      </c>
      <c r="K163" s="4">
        <f t="shared" si="17"/>
        <v>0</v>
      </c>
    </row>
    <row r="164" spans="1:11" x14ac:dyDescent="0.25">
      <c r="A164" s="20">
        <v>61727</v>
      </c>
      <c r="B164" s="17" t="s">
        <v>166</v>
      </c>
      <c r="C164" s="17" t="s">
        <v>160</v>
      </c>
      <c r="D164" s="24">
        <v>0</v>
      </c>
      <c r="E164" s="4">
        <f t="shared" si="13"/>
        <v>0</v>
      </c>
      <c r="F164" s="4">
        <f>'landesw Umlage § 4_Plan'!F164</f>
        <v>7093.5247549873684</v>
      </c>
      <c r="G164" s="4">
        <f t="shared" si="14"/>
        <v>0</v>
      </c>
      <c r="H164" s="4">
        <f t="shared" si="15"/>
        <v>0</v>
      </c>
      <c r="I164" s="42">
        <f t="shared" si="16"/>
        <v>0</v>
      </c>
      <c r="J164" s="4">
        <f t="shared" si="12"/>
        <v>7093.5247549873684</v>
      </c>
      <c r="K164" s="4">
        <f t="shared" si="17"/>
        <v>591.12706291561403</v>
      </c>
    </row>
    <row r="165" spans="1:11" x14ac:dyDescent="0.25">
      <c r="A165" s="20">
        <v>61728</v>
      </c>
      <c r="B165" s="17" t="s">
        <v>167</v>
      </c>
      <c r="C165" s="17" t="s">
        <v>160</v>
      </c>
      <c r="D165" s="24">
        <v>0</v>
      </c>
      <c r="E165" s="4">
        <f t="shared" si="13"/>
        <v>0</v>
      </c>
      <c r="F165" s="4">
        <f>'landesw Umlage § 4_Plan'!F165</f>
        <v>1612.7249949513373</v>
      </c>
      <c r="G165" s="4">
        <f t="shared" si="14"/>
        <v>0</v>
      </c>
      <c r="H165" s="4">
        <f t="shared" si="15"/>
        <v>0</v>
      </c>
      <c r="I165" s="42">
        <f t="shared" si="16"/>
        <v>0</v>
      </c>
      <c r="J165" s="4">
        <f t="shared" si="12"/>
        <v>1612.7249949513373</v>
      </c>
      <c r="K165" s="4">
        <f t="shared" si="17"/>
        <v>134.39374957927811</v>
      </c>
    </row>
    <row r="166" spans="1:11" x14ac:dyDescent="0.25">
      <c r="A166" s="20">
        <v>61729</v>
      </c>
      <c r="B166" s="17" t="s">
        <v>168</v>
      </c>
      <c r="C166" s="17" t="s">
        <v>160</v>
      </c>
      <c r="D166" s="24">
        <v>0</v>
      </c>
      <c r="E166" s="4">
        <f t="shared" si="13"/>
        <v>0</v>
      </c>
      <c r="F166" s="4">
        <f>'landesw Umlage § 4_Plan'!F166</f>
        <v>4683.891657938012</v>
      </c>
      <c r="G166" s="4">
        <f t="shared" si="14"/>
        <v>0</v>
      </c>
      <c r="H166" s="4">
        <f t="shared" si="15"/>
        <v>0</v>
      </c>
      <c r="I166" s="42">
        <f t="shared" si="16"/>
        <v>0</v>
      </c>
      <c r="J166" s="4">
        <f t="shared" si="12"/>
        <v>4683.891657938012</v>
      </c>
      <c r="K166" s="4">
        <f t="shared" si="17"/>
        <v>390.32430482816767</v>
      </c>
    </row>
    <row r="167" spans="1:11" x14ac:dyDescent="0.25">
      <c r="A167" s="20">
        <v>61730</v>
      </c>
      <c r="B167" s="17" t="s">
        <v>169</v>
      </c>
      <c r="C167" s="17" t="s">
        <v>160</v>
      </c>
      <c r="D167" s="24">
        <v>0</v>
      </c>
      <c r="E167" s="4">
        <f t="shared" si="13"/>
        <v>0</v>
      </c>
      <c r="F167" s="4">
        <f>'landesw Umlage § 4_Plan'!F167</f>
        <v>4824.9352398114688</v>
      </c>
      <c r="G167" s="4">
        <f t="shared" si="14"/>
        <v>0</v>
      </c>
      <c r="H167" s="4">
        <f t="shared" si="15"/>
        <v>0</v>
      </c>
      <c r="I167" s="42">
        <f t="shared" si="16"/>
        <v>0</v>
      </c>
      <c r="J167" s="4">
        <f t="shared" si="12"/>
        <v>4824.9352398114688</v>
      </c>
      <c r="K167" s="4">
        <f t="shared" si="17"/>
        <v>402.07793665095573</v>
      </c>
    </row>
    <row r="168" spans="1:11" x14ac:dyDescent="0.25">
      <c r="A168" s="20">
        <v>61731</v>
      </c>
      <c r="B168" s="17" t="s">
        <v>170</v>
      </c>
      <c r="C168" s="17" t="s">
        <v>160</v>
      </c>
      <c r="D168" s="24">
        <v>0</v>
      </c>
      <c r="E168" s="4">
        <f t="shared" si="13"/>
        <v>0</v>
      </c>
      <c r="F168" s="4">
        <f>'landesw Umlage § 4_Plan'!F168</f>
        <v>3797.3829116350089</v>
      </c>
      <c r="G168" s="4">
        <f t="shared" si="14"/>
        <v>0</v>
      </c>
      <c r="H168" s="4">
        <f t="shared" si="15"/>
        <v>0</v>
      </c>
      <c r="I168" s="42">
        <f t="shared" si="16"/>
        <v>0</v>
      </c>
      <c r="J168" s="4">
        <f t="shared" si="12"/>
        <v>3797.3829116350089</v>
      </c>
      <c r="K168" s="4">
        <f t="shared" si="17"/>
        <v>316.44857596958406</v>
      </c>
    </row>
    <row r="169" spans="1:11" x14ac:dyDescent="0.25">
      <c r="A169" s="20">
        <v>61740</v>
      </c>
      <c r="B169" s="17" t="s">
        <v>171</v>
      </c>
      <c r="C169" s="17" t="s">
        <v>160</v>
      </c>
      <c r="D169" s="24">
        <v>20880.112000000001</v>
      </c>
      <c r="E169" s="4">
        <f t="shared" si="13"/>
        <v>8352.0448000000015</v>
      </c>
      <c r="F169" s="4">
        <f>'landesw Umlage § 4_Plan'!F169</f>
        <v>4878.1302392499938</v>
      </c>
      <c r="G169" s="4">
        <f t="shared" si="14"/>
        <v>16001.981760750008</v>
      </c>
      <c r="H169" s="4">
        <f t="shared" si="15"/>
        <v>16001.981760750008</v>
      </c>
      <c r="I169" s="42">
        <f t="shared" si="16"/>
        <v>0</v>
      </c>
      <c r="J169" s="4">
        <f t="shared" si="12"/>
        <v>0</v>
      </c>
      <c r="K169" s="4">
        <f t="shared" si="17"/>
        <v>0</v>
      </c>
    </row>
    <row r="170" spans="1:11" x14ac:dyDescent="0.25">
      <c r="A170" s="20">
        <v>61741</v>
      </c>
      <c r="B170" s="17" t="s">
        <v>172</v>
      </c>
      <c r="C170" s="17" t="s">
        <v>160</v>
      </c>
      <c r="D170" s="24">
        <v>118178.00811</v>
      </c>
      <c r="E170" s="4">
        <f t="shared" si="13"/>
        <v>47271.203244000004</v>
      </c>
      <c r="F170" s="4">
        <f>'landesw Umlage § 4_Plan'!F170</f>
        <v>3137.457034388859</v>
      </c>
      <c r="G170" s="4">
        <f t="shared" si="14"/>
        <v>115040.55107561113</v>
      </c>
      <c r="H170" s="4">
        <f t="shared" si="15"/>
        <v>115040.55107561113</v>
      </c>
      <c r="I170" s="42">
        <f t="shared" si="16"/>
        <v>0</v>
      </c>
      <c r="J170" s="4">
        <f t="shared" si="12"/>
        <v>0</v>
      </c>
      <c r="K170" s="4">
        <f t="shared" si="17"/>
        <v>0</v>
      </c>
    </row>
    <row r="171" spans="1:11" x14ac:dyDescent="0.25">
      <c r="A171" s="20">
        <v>61743</v>
      </c>
      <c r="B171" s="17" t="s">
        <v>173</v>
      </c>
      <c r="C171" s="17" t="s">
        <v>160</v>
      </c>
      <c r="D171" s="24">
        <v>10424.726500000001</v>
      </c>
      <c r="E171" s="4">
        <f t="shared" si="13"/>
        <v>4169.8906000000006</v>
      </c>
      <c r="F171" s="4">
        <f>'landesw Umlage § 4_Plan'!F171</f>
        <v>1766.088875068431</v>
      </c>
      <c r="G171" s="4">
        <f t="shared" si="14"/>
        <v>8658.637624931569</v>
      </c>
      <c r="H171" s="4">
        <f t="shared" si="15"/>
        <v>8658.637624931569</v>
      </c>
      <c r="I171" s="42">
        <f t="shared" si="16"/>
        <v>0</v>
      </c>
      <c r="J171" s="4">
        <f t="shared" si="12"/>
        <v>0</v>
      </c>
      <c r="K171" s="4">
        <f t="shared" si="17"/>
        <v>0</v>
      </c>
    </row>
    <row r="172" spans="1:11" x14ac:dyDescent="0.25">
      <c r="A172" s="20">
        <v>61744</v>
      </c>
      <c r="B172" s="17" t="s">
        <v>174</v>
      </c>
      <c r="C172" s="17" t="s">
        <v>160</v>
      </c>
      <c r="D172" s="24">
        <v>0</v>
      </c>
      <c r="E172" s="4">
        <f t="shared" si="13"/>
        <v>0</v>
      </c>
      <c r="F172" s="4">
        <f>'landesw Umlage § 4_Plan'!F172</f>
        <v>1483.1971929652955</v>
      </c>
      <c r="G172" s="4">
        <f t="shared" si="14"/>
        <v>0</v>
      </c>
      <c r="H172" s="4">
        <f t="shared" si="15"/>
        <v>0</v>
      </c>
      <c r="I172" s="42">
        <f t="shared" si="16"/>
        <v>0</v>
      </c>
      <c r="J172" s="4">
        <f t="shared" si="12"/>
        <v>1483.1971929652955</v>
      </c>
      <c r="K172" s="4">
        <f t="shared" si="17"/>
        <v>123.59976608044128</v>
      </c>
    </row>
    <row r="173" spans="1:11" x14ac:dyDescent="0.25">
      <c r="A173" s="20">
        <v>61745</v>
      </c>
      <c r="B173" s="17" t="s">
        <v>175</v>
      </c>
      <c r="C173" s="17" t="s">
        <v>160</v>
      </c>
      <c r="D173" s="24">
        <v>0</v>
      </c>
      <c r="E173" s="4">
        <f t="shared" si="13"/>
        <v>0</v>
      </c>
      <c r="F173" s="4">
        <f>'landesw Umlage § 4_Plan'!F173</f>
        <v>2587.7348045027707</v>
      </c>
      <c r="G173" s="4">
        <f t="shared" si="14"/>
        <v>0</v>
      </c>
      <c r="H173" s="4">
        <f t="shared" si="15"/>
        <v>0</v>
      </c>
      <c r="I173" s="42">
        <f t="shared" si="16"/>
        <v>0</v>
      </c>
      <c r="J173" s="4">
        <f t="shared" si="12"/>
        <v>2587.7348045027707</v>
      </c>
      <c r="K173" s="4">
        <f t="shared" si="17"/>
        <v>215.64456704189755</v>
      </c>
    </row>
    <row r="174" spans="1:11" x14ac:dyDescent="0.25">
      <c r="A174" s="20">
        <v>61746</v>
      </c>
      <c r="B174" s="17" t="s">
        <v>176</v>
      </c>
      <c r="C174" s="17" t="s">
        <v>160</v>
      </c>
      <c r="D174" s="24">
        <v>16409.070039999999</v>
      </c>
      <c r="E174" s="4">
        <f t="shared" si="13"/>
        <v>6563.6280159999997</v>
      </c>
      <c r="F174" s="4">
        <f>'landesw Umlage § 4_Plan'!F174</f>
        <v>10842.741056155461</v>
      </c>
      <c r="G174" s="4">
        <f t="shared" si="14"/>
        <v>5566.328983844538</v>
      </c>
      <c r="H174" s="4">
        <f t="shared" si="15"/>
        <v>5566.328983844538</v>
      </c>
      <c r="I174" s="42">
        <f t="shared" si="16"/>
        <v>0</v>
      </c>
      <c r="J174" s="4">
        <f t="shared" si="12"/>
        <v>0</v>
      </c>
      <c r="K174" s="4">
        <f t="shared" si="17"/>
        <v>0</v>
      </c>
    </row>
    <row r="175" spans="1:11" x14ac:dyDescent="0.25">
      <c r="A175" s="20">
        <v>61748</v>
      </c>
      <c r="B175" s="17" t="s">
        <v>177</v>
      </c>
      <c r="C175" s="17" t="s">
        <v>160</v>
      </c>
      <c r="D175" s="24">
        <v>24313.919999999998</v>
      </c>
      <c r="E175" s="4">
        <f t="shared" si="13"/>
        <v>9725.5679999999993</v>
      </c>
      <c r="F175" s="4">
        <f>'landesw Umlage § 4_Plan'!F175</f>
        <v>12999.1946895287</v>
      </c>
      <c r="G175" s="4">
        <f t="shared" si="14"/>
        <v>11314.725310471298</v>
      </c>
      <c r="H175" s="4">
        <f t="shared" si="15"/>
        <v>11314.725310471298</v>
      </c>
      <c r="I175" s="42">
        <f t="shared" si="16"/>
        <v>0</v>
      </c>
      <c r="J175" s="4">
        <f t="shared" si="12"/>
        <v>0</v>
      </c>
      <c r="K175" s="4">
        <f t="shared" si="17"/>
        <v>0</v>
      </c>
    </row>
    <row r="176" spans="1:11" x14ac:dyDescent="0.25">
      <c r="A176" s="20">
        <v>61750</v>
      </c>
      <c r="B176" s="17" t="s">
        <v>178</v>
      </c>
      <c r="C176" s="17" t="s">
        <v>160</v>
      </c>
      <c r="D176" s="24">
        <v>0</v>
      </c>
      <c r="E176" s="4">
        <f t="shared" si="13"/>
        <v>0</v>
      </c>
      <c r="F176" s="4">
        <f>'landesw Umlage § 4_Plan'!F176</f>
        <v>4401.1374740052433</v>
      </c>
      <c r="G176" s="4">
        <f t="shared" si="14"/>
        <v>0</v>
      </c>
      <c r="H176" s="4">
        <f t="shared" si="15"/>
        <v>0</v>
      </c>
      <c r="I176" s="42">
        <f t="shared" si="16"/>
        <v>0</v>
      </c>
      <c r="J176" s="4">
        <f t="shared" si="12"/>
        <v>4401.1374740052433</v>
      </c>
      <c r="K176" s="4">
        <f t="shared" si="17"/>
        <v>366.76145616710363</v>
      </c>
    </row>
    <row r="177" spans="1:11" x14ac:dyDescent="0.25">
      <c r="A177" s="20">
        <v>61751</v>
      </c>
      <c r="B177" s="17" t="s">
        <v>179</v>
      </c>
      <c r="C177" s="17" t="s">
        <v>160</v>
      </c>
      <c r="D177" s="24">
        <v>33959.508000000002</v>
      </c>
      <c r="E177" s="4">
        <f t="shared" si="13"/>
        <v>13583.803200000002</v>
      </c>
      <c r="F177" s="4">
        <f>'landesw Umlage § 4_Plan'!F177</f>
        <v>5702.356108093617</v>
      </c>
      <c r="G177" s="4">
        <f t="shared" si="14"/>
        <v>28257.151891906386</v>
      </c>
      <c r="H177" s="4">
        <f t="shared" si="15"/>
        <v>28257.151891906386</v>
      </c>
      <c r="I177" s="42">
        <f t="shared" si="16"/>
        <v>0</v>
      </c>
      <c r="J177" s="4">
        <f t="shared" si="12"/>
        <v>0</v>
      </c>
      <c r="K177" s="4">
        <f t="shared" si="17"/>
        <v>0</v>
      </c>
    </row>
    <row r="178" spans="1:11" x14ac:dyDescent="0.25">
      <c r="A178" s="20">
        <v>61756</v>
      </c>
      <c r="B178" s="17" t="s">
        <v>180</v>
      </c>
      <c r="C178" s="17" t="s">
        <v>160</v>
      </c>
      <c r="D178" s="24">
        <v>11437.14</v>
      </c>
      <c r="E178" s="4">
        <f t="shared" si="13"/>
        <v>4574.8559999999998</v>
      </c>
      <c r="F178" s="4">
        <f>'landesw Umlage § 4_Plan'!F178</f>
        <v>11475.367210883685</v>
      </c>
      <c r="G178" s="4">
        <f t="shared" si="14"/>
        <v>-38.227210883685984</v>
      </c>
      <c r="H178" s="4">
        <f t="shared" si="15"/>
        <v>0</v>
      </c>
      <c r="I178" s="42">
        <f t="shared" si="16"/>
        <v>-38.227210883685984</v>
      </c>
      <c r="J178" s="4">
        <f t="shared" si="12"/>
        <v>0</v>
      </c>
      <c r="K178" s="4">
        <f t="shared" si="17"/>
        <v>0</v>
      </c>
    </row>
    <row r="179" spans="1:11" x14ac:dyDescent="0.25">
      <c r="A179" s="20">
        <v>61757</v>
      </c>
      <c r="B179" s="17" t="s">
        <v>181</v>
      </c>
      <c r="C179" s="17" t="s">
        <v>160</v>
      </c>
      <c r="D179" s="24">
        <v>0</v>
      </c>
      <c r="E179" s="4">
        <f t="shared" si="13"/>
        <v>0</v>
      </c>
      <c r="F179" s="4">
        <f>'landesw Umlage § 4_Plan'!F179</f>
        <v>12832.712675145796</v>
      </c>
      <c r="G179" s="4">
        <f t="shared" si="14"/>
        <v>0</v>
      </c>
      <c r="H179" s="4">
        <f t="shared" si="15"/>
        <v>0</v>
      </c>
      <c r="I179" s="42">
        <f t="shared" si="16"/>
        <v>0</v>
      </c>
      <c r="J179" s="4">
        <f t="shared" si="12"/>
        <v>12832.712675145796</v>
      </c>
      <c r="K179" s="4">
        <f t="shared" si="17"/>
        <v>1069.3927229288163</v>
      </c>
    </row>
    <row r="180" spans="1:11" x14ac:dyDescent="0.25">
      <c r="A180" s="20">
        <v>61758</v>
      </c>
      <c r="B180" s="17" t="s">
        <v>182</v>
      </c>
      <c r="C180" s="17" t="s">
        <v>160</v>
      </c>
      <c r="D180" s="24">
        <v>7108.2891500000005</v>
      </c>
      <c r="E180" s="4">
        <f t="shared" si="13"/>
        <v>2843.3156600000002</v>
      </c>
      <c r="F180" s="4">
        <f>'landesw Umlage § 4_Plan'!F180</f>
        <v>5446.2273664354625</v>
      </c>
      <c r="G180" s="4">
        <f t="shared" si="14"/>
        <v>1662.061783564538</v>
      </c>
      <c r="H180" s="4">
        <f t="shared" si="15"/>
        <v>1662.061783564538</v>
      </c>
      <c r="I180" s="42">
        <f t="shared" si="16"/>
        <v>0</v>
      </c>
      <c r="J180" s="4">
        <f t="shared" si="12"/>
        <v>0</v>
      </c>
      <c r="K180" s="4">
        <f t="shared" si="17"/>
        <v>0</v>
      </c>
    </row>
    <row r="181" spans="1:11" x14ac:dyDescent="0.25">
      <c r="A181" s="20">
        <v>61759</v>
      </c>
      <c r="B181" s="17" t="s">
        <v>183</v>
      </c>
      <c r="C181" s="17" t="s">
        <v>160</v>
      </c>
      <c r="D181" s="24">
        <v>0</v>
      </c>
      <c r="E181" s="4">
        <f t="shared" si="13"/>
        <v>0</v>
      </c>
      <c r="F181" s="4">
        <f>'landesw Umlage § 4_Plan'!F181</f>
        <v>4661.3502194424582</v>
      </c>
      <c r="G181" s="4">
        <f t="shared" si="14"/>
        <v>0</v>
      </c>
      <c r="H181" s="4">
        <f t="shared" si="15"/>
        <v>0</v>
      </c>
      <c r="I181" s="42">
        <f t="shared" si="16"/>
        <v>0</v>
      </c>
      <c r="J181" s="4">
        <f t="shared" si="12"/>
        <v>4661.3502194424582</v>
      </c>
      <c r="K181" s="4">
        <f t="shared" si="17"/>
        <v>388.44585162020485</v>
      </c>
    </row>
    <row r="182" spans="1:11" x14ac:dyDescent="0.25">
      <c r="A182" s="20">
        <v>61760</v>
      </c>
      <c r="B182" s="17" t="s">
        <v>184</v>
      </c>
      <c r="C182" s="17" t="s">
        <v>160</v>
      </c>
      <c r="D182" s="24">
        <v>885164.98675000004</v>
      </c>
      <c r="E182" s="4">
        <f t="shared" si="13"/>
        <v>354065.99470000004</v>
      </c>
      <c r="F182" s="4">
        <f>'landesw Umlage § 4_Plan'!F182</f>
        <v>38165.801250229735</v>
      </c>
      <c r="G182" s="4">
        <f t="shared" si="14"/>
        <v>846999.18549977033</v>
      </c>
      <c r="H182" s="4">
        <f t="shared" si="15"/>
        <v>846999.18549977033</v>
      </c>
      <c r="I182" s="42">
        <f t="shared" si="16"/>
        <v>0</v>
      </c>
      <c r="J182" s="4">
        <f t="shared" si="12"/>
        <v>0</v>
      </c>
      <c r="K182" s="4">
        <f t="shared" si="17"/>
        <v>0</v>
      </c>
    </row>
    <row r="183" spans="1:11" x14ac:dyDescent="0.25">
      <c r="A183" s="20">
        <v>61761</v>
      </c>
      <c r="B183" s="17" t="s">
        <v>303</v>
      </c>
      <c r="C183" s="17" t="s">
        <v>160</v>
      </c>
      <c r="D183" s="24">
        <v>0</v>
      </c>
      <c r="E183" s="4">
        <f t="shared" si="13"/>
        <v>0</v>
      </c>
      <c r="F183" s="4">
        <f>'landesw Umlage § 4_Plan'!F183</f>
        <v>3474.1436624290668</v>
      </c>
      <c r="G183" s="4">
        <f t="shared" si="14"/>
        <v>0</v>
      </c>
      <c r="H183" s="4">
        <f t="shared" si="15"/>
        <v>0</v>
      </c>
      <c r="I183" s="42">
        <f t="shared" si="16"/>
        <v>0</v>
      </c>
      <c r="J183" s="4">
        <f t="shared" si="12"/>
        <v>3474.1436624290668</v>
      </c>
      <c r="K183" s="4">
        <f t="shared" si="17"/>
        <v>289.51197186908888</v>
      </c>
    </row>
    <row r="184" spans="1:11" x14ac:dyDescent="0.25">
      <c r="A184" s="20">
        <v>61762</v>
      </c>
      <c r="B184" s="17" t="s">
        <v>186</v>
      </c>
      <c r="C184" s="17" t="s">
        <v>160</v>
      </c>
      <c r="D184" s="24">
        <v>0</v>
      </c>
      <c r="E184" s="4">
        <f t="shared" si="13"/>
        <v>0</v>
      </c>
      <c r="F184" s="4">
        <f>'landesw Umlage § 4_Plan'!F184</f>
        <v>5192.2455412371673</v>
      </c>
      <c r="G184" s="4">
        <f t="shared" si="14"/>
        <v>0</v>
      </c>
      <c r="H184" s="4">
        <f t="shared" si="15"/>
        <v>0</v>
      </c>
      <c r="I184" s="42">
        <f t="shared" si="16"/>
        <v>0</v>
      </c>
      <c r="J184" s="4">
        <f t="shared" si="12"/>
        <v>5192.2455412371673</v>
      </c>
      <c r="K184" s="4">
        <f t="shared" si="17"/>
        <v>432.68712843643061</v>
      </c>
    </row>
    <row r="185" spans="1:11" x14ac:dyDescent="0.25">
      <c r="A185" s="20">
        <v>61763</v>
      </c>
      <c r="B185" s="17" t="s">
        <v>187</v>
      </c>
      <c r="C185" s="17" t="s">
        <v>160</v>
      </c>
      <c r="D185" s="24">
        <v>130028.71136</v>
      </c>
      <c r="E185" s="4">
        <f t="shared" si="13"/>
        <v>52011.484544000006</v>
      </c>
      <c r="F185" s="4">
        <f>'landesw Umlage § 4_Plan'!F185</f>
        <v>11361.728343128272</v>
      </c>
      <c r="G185" s="4">
        <f t="shared" si="14"/>
        <v>118666.98301687173</v>
      </c>
      <c r="H185" s="4">
        <f t="shared" si="15"/>
        <v>118666.98301687173</v>
      </c>
      <c r="I185" s="42">
        <f t="shared" si="16"/>
        <v>0</v>
      </c>
      <c r="J185" s="4">
        <f t="shared" si="12"/>
        <v>0</v>
      </c>
      <c r="K185" s="4">
        <f t="shared" si="17"/>
        <v>0</v>
      </c>
    </row>
    <row r="186" spans="1:11" x14ac:dyDescent="0.25">
      <c r="A186" s="20">
        <v>61764</v>
      </c>
      <c r="B186" s="17" t="s">
        <v>188</v>
      </c>
      <c r="C186" s="17" t="s">
        <v>160</v>
      </c>
      <c r="D186" s="24">
        <v>69011.70276</v>
      </c>
      <c r="E186" s="4">
        <f t="shared" si="13"/>
        <v>27604.681104000003</v>
      </c>
      <c r="F186" s="4">
        <f>'landesw Umlage § 4_Plan'!F186</f>
        <v>10717.142235501497</v>
      </c>
      <c r="G186" s="4">
        <f t="shared" si="14"/>
        <v>58294.560524498505</v>
      </c>
      <c r="H186" s="4">
        <f t="shared" si="15"/>
        <v>58294.560524498505</v>
      </c>
      <c r="I186" s="42">
        <f t="shared" si="16"/>
        <v>0</v>
      </c>
      <c r="J186" s="4">
        <f t="shared" si="12"/>
        <v>0</v>
      </c>
      <c r="K186" s="4">
        <f t="shared" si="17"/>
        <v>0</v>
      </c>
    </row>
    <row r="187" spans="1:11" x14ac:dyDescent="0.25">
      <c r="A187" s="20">
        <v>61765</v>
      </c>
      <c r="B187" s="17" t="s">
        <v>189</v>
      </c>
      <c r="C187" s="17" t="s">
        <v>160</v>
      </c>
      <c r="D187" s="24">
        <v>0</v>
      </c>
      <c r="E187" s="4">
        <f t="shared" si="13"/>
        <v>0</v>
      </c>
      <c r="F187" s="4">
        <f>'landesw Umlage § 4_Plan'!F187</f>
        <v>17132.751788543766</v>
      </c>
      <c r="G187" s="4">
        <f t="shared" si="14"/>
        <v>0</v>
      </c>
      <c r="H187" s="4">
        <f t="shared" si="15"/>
        <v>0</v>
      </c>
      <c r="I187" s="42">
        <f t="shared" si="16"/>
        <v>0</v>
      </c>
      <c r="J187" s="4">
        <f t="shared" si="12"/>
        <v>17132.751788543766</v>
      </c>
      <c r="K187" s="4">
        <f t="shared" si="17"/>
        <v>1427.7293157119805</v>
      </c>
    </row>
    <row r="188" spans="1:11" x14ac:dyDescent="0.25">
      <c r="A188" s="20">
        <v>61766</v>
      </c>
      <c r="B188" s="17" t="s">
        <v>160</v>
      </c>
      <c r="C188" s="17" t="s">
        <v>160</v>
      </c>
      <c r="D188" s="24">
        <v>722371.62859999994</v>
      </c>
      <c r="E188" s="4">
        <f t="shared" si="13"/>
        <v>288948.65143999999</v>
      </c>
      <c r="F188" s="4">
        <f>'landesw Umlage § 4_Plan'!F188</f>
        <v>51433.125652676885</v>
      </c>
      <c r="G188" s="4">
        <f t="shared" si="14"/>
        <v>670938.50294732302</v>
      </c>
      <c r="H188" s="4">
        <f t="shared" si="15"/>
        <v>670938.50294732302</v>
      </c>
      <c r="I188" s="42">
        <f t="shared" si="16"/>
        <v>0</v>
      </c>
      <c r="J188" s="4">
        <f t="shared" si="12"/>
        <v>0</v>
      </c>
      <c r="K188" s="4">
        <f t="shared" si="17"/>
        <v>0</v>
      </c>
    </row>
    <row r="189" spans="1:11" x14ac:dyDescent="0.25">
      <c r="A189" s="20">
        <v>62007</v>
      </c>
      <c r="B189" s="17" t="s">
        <v>190</v>
      </c>
      <c r="C189" s="17" t="s">
        <v>191</v>
      </c>
      <c r="D189" s="24">
        <v>0</v>
      </c>
      <c r="E189" s="4">
        <f t="shared" si="13"/>
        <v>0</v>
      </c>
      <c r="F189" s="4">
        <f>'landesw Umlage § 4_Plan'!F189</f>
        <v>21879.654833154746</v>
      </c>
      <c r="G189" s="4">
        <f t="shared" si="14"/>
        <v>0</v>
      </c>
      <c r="H189" s="4">
        <f t="shared" si="15"/>
        <v>0</v>
      </c>
      <c r="I189" s="42">
        <f t="shared" si="16"/>
        <v>0</v>
      </c>
      <c r="J189" s="4">
        <f t="shared" si="12"/>
        <v>21879.654833154746</v>
      </c>
      <c r="K189" s="4">
        <f t="shared" si="17"/>
        <v>1823.3045694295622</v>
      </c>
    </row>
    <row r="190" spans="1:11" x14ac:dyDescent="0.25">
      <c r="A190" s="20">
        <v>62008</v>
      </c>
      <c r="B190" s="17" t="s">
        <v>192</v>
      </c>
      <c r="C190" s="17" t="s">
        <v>191</v>
      </c>
      <c r="D190" s="24">
        <v>0</v>
      </c>
      <c r="E190" s="4">
        <f t="shared" si="13"/>
        <v>0</v>
      </c>
      <c r="F190" s="4">
        <f>'landesw Umlage § 4_Plan'!F190</f>
        <v>3247.9130313321834</v>
      </c>
      <c r="G190" s="4">
        <f t="shared" si="14"/>
        <v>0</v>
      </c>
      <c r="H190" s="4">
        <f t="shared" si="15"/>
        <v>0</v>
      </c>
      <c r="I190" s="42">
        <f t="shared" si="16"/>
        <v>0</v>
      </c>
      <c r="J190" s="4">
        <f t="shared" si="12"/>
        <v>3247.9130313321834</v>
      </c>
      <c r="K190" s="4">
        <f t="shared" si="17"/>
        <v>270.65941927768193</v>
      </c>
    </row>
    <row r="191" spans="1:11" x14ac:dyDescent="0.25">
      <c r="A191" s="20">
        <v>62010</v>
      </c>
      <c r="B191" s="17" t="s">
        <v>193</v>
      </c>
      <c r="C191" s="17" t="s">
        <v>191</v>
      </c>
      <c r="D191" s="24">
        <v>0</v>
      </c>
      <c r="E191" s="4">
        <f t="shared" si="13"/>
        <v>0</v>
      </c>
      <c r="F191" s="4">
        <f>'landesw Umlage § 4_Plan'!F191</f>
        <v>1233.2975420886116</v>
      </c>
      <c r="G191" s="4">
        <f t="shared" si="14"/>
        <v>0</v>
      </c>
      <c r="H191" s="4">
        <f t="shared" si="15"/>
        <v>0</v>
      </c>
      <c r="I191" s="42">
        <f t="shared" si="16"/>
        <v>0</v>
      </c>
      <c r="J191" s="4">
        <f t="shared" si="12"/>
        <v>1233.2975420886116</v>
      </c>
      <c r="K191" s="4">
        <f t="shared" si="17"/>
        <v>102.77479517405096</v>
      </c>
    </row>
    <row r="192" spans="1:11" x14ac:dyDescent="0.25">
      <c r="A192" s="20">
        <v>62014</v>
      </c>
      <c r="B192" s="17" t="s">
        <v>194</v>
      </c>
      <c r="C192" s="17" t="s">
        <v>191</v>
      </c>
      <c r="D192" s="24">
        <v>0</v>
      </c>
      <c r="E192" s="4">
        <f t="shared" si="13"/>
        <v>0</v>
      </c>
      <c r="F192" s="4">
        <f>'landesw Umlage § 4_Plan'!F192</f>
        <v>5289.5000576847997</v>
      </c>
      <c r="G192" s="4">
        <f t="shared" si="14"/>
        <v>0</v>
      </c>
      <c r="H192" s="4">
        <f t="shared" si="15"/>
        <v>0</v>
      </c>
      <c r="I192" s="42">
        <f t="shared" si="16"/>
        <v>0</v>
      </c>
      <c r="J192" s="4">
        <f t="shared" si="12"/>
        <v>5289.5000576847997</v>
      </c>
      <c r="K192" s="4">
        <f t="shared" si="17"/>
        <v>440.79167147373329</v>
      </c>
    </row>
    <row r="193" spans="1:11" x14ac:dyDescent="0.25">
      <c r="A193" s="20">
        <v>62021</v>
      </c>
      <c r="B193" s="17" t="s">
        <v>195</v>
      </c>
      <c r="C193" s="17" t="s">
        <v>191</v>
      </c>
      <c r="D193" s="24">
        <v>0</v>
      </c>
      <c r="E193" s="4">
        <f t="shared" si="13"/>
        <v>0</v>
      </c>
      <c r="F193" s="4">
        <f>'landesw Umlage § 4_Plan'!F193</f>
        <v>1048.9574810218003</v>
      </c>
      <c r="G193" s="4">
        <f t="shared" si="14"/>
        <v>0</v>
      </c>
      <c r="H193" s="4">
        <f t="shared" si="15"/>
        <v>0</v>
      </c>
      <c r="I193" s="42">
        <f t="shared" si="16"/>
        <v>0</v>
      </c>
      <c r="J193" s="4">
        <f t="shared" si="12"/>
        <v>1048.9574810218003</v>
      </c>
      <c r="K193" s="4">
        <f t="shared" si="17"/>
        <v>87.413123418483352</v>
      </c>
    </row>
    <row r="194" spans="1:11" x14ac:dyDescent="0.25">
      <c r="A194" s="20">
        <v>62026</v>
      </c>
      <c r="B194" s="17" t="s">
        <v>196</v>
      </c>
      <c r="C194" s="17" t="s">
        <v>191</v>
      </c>
      <c r="D194" s="24">
        <v>36511.563160000005</v>
      </c>
      <c r="E194" s="4">
        <f t="shared" si="13"/>
        <v>14604.625264000002</v>
      </c>
      <c r="F194" s="4">
        <f>'landesw Umlage § 4_Plan'!F194</f>
        <v>2173.5397067860654</v>
      </c>
      <c r="G194" s="4">
        <f t="shared" si="14"/>
        <v>34338.023453213937</v>
      </c>
      <c r="H194" s="4">
        <f t="shared" si="15"/>
        <v>34338.023453213937</v>
      </c>
      <c r="I194" s="42">
        <f t="shared" si="16"/>
        <v>0</v>
      </c>
      <c r="J194" s="4">
        <f t="shared" si="12"/>
        <v>0</v>
      </c>
      <c r="K194" s="4">
        <f t="shared" si="17"/>
        <v>0</v>
      </c>
    </row>
    <row r="195" spans="1:11" x14ac:dyDescent="0.25">
      <c r="A195" s="20">
        <v>62032</v>
      </c>
      <c r="B195" s="17" t="s">
        <v>197</v>
      </c>
      <c r="C195" s="17" t="s">
        <v>191</v>
      </c>
      <c r="D195" s="24">
        <v>0</v>
      </c>
      <c r="E195" s="4">
        <f t="shared" si="13"/>
        <v>0</v>
      </c>
      <c r="F195" s="4">
        <f>'landesw Umlage § 4_Plan'!F195</f>
        <v>2891.337620324935</v>
      </c>
      <c r="G195" s="4">
        <f t="shared" si="14"/>
        <v>0</v>
      </c>
      <c r="H195" s="4">
        <f t="shared" si="15"/>
        <v>0</v>
      </c>
      <c r="I195" s="42">
        <f t="shared" si="16"/>
        <v>0</v>
      </c>
      <c r="J195" s="4">
        <f t="shared" ref="J195:J258" si="18">IF(E195&lt;1,F195,0)</f>
        <v>2891.337620324935</v>
      </c>
      <c r="K195" s="4">
        <f t="shared" si="17"/>
        <v>240.94480169374458</v>
      </c>
    </row>
    <row r="196" spans="1:11" x14ac:dyDescent="0.25">
      <c r="A196" s="20">
        <v>62034</v>
      </c>
      <c r="B196" s="17" t="s">
        <v>198</v>
      </c>
      <c r="C196" s="17" t="s">
        <v>191</v>
      </c>
      <c r="D196" s="24">
        <v>0</v>
      </c>
      <c r="E196" s="4">
        <f t="shared" ref="E196:E259" si="19">D196*0.4</f>
        <v>0</v>
      </c>
      <c r="F196" s="4">
        <f>'landesw Umlage § 4_Plan'!F196</f>
        <v>3065.9674989765745</v>
      </c>
      <c r="G196" s="4">
        <f t="shared" ref="G196:G259" si="20">IF(D196&gt;0,D196-F196,0)</f>
        <v>0</v>
      </c>
      <c r="H196" s="4">
        <f t="shared" ref="H196:H259" si="21">IF(G196&lt;0,0,G196)</f>
        <v>0</v>
      </c>
      <c r="I196" s="42">
        <f t="shared" ref="I196:I259" si="22">IF(G196&lt;0,G196,0)</f>
        <v>0</v>
      </c>
      <c r="J196" s="4">
        <f t="shared" si="18"/>
        <v>3065.9674989765745</v>
      </c>
      <c r="K196" s="4">
        <f t="shared" ref="K196:K259" si="23">J196/12</f>
        <v>255.49729158138121</v>
      </c>
    </row>
    <row r="197" spans="1:11" x14ac:dyDescent="0.25">
      <c r="A197" s="20">
        <v>62036</v>
      </c>
      <c r="B197" s="17" t="s">
        <v>199</v>
      </c>
      <c r="C197" s="17" t="s">
        <v>191</v>
      </c>
      <c r="D197" s="24">
        <v>0</v>
      </c>
      <c r="E197" s="4">
        <f t="shared" si="19"/>
        <v>0</v>
      </c>
      <c r="F197" s="4">
        <f>'landesw Umlage § 4_Plan'!F197</f>
        <v>3395.3784902873267</v>
      </c>
      <c r="G197" s="4">
        <f t="shared" si="20"/>
        <v>0</v>
      </c>
      <c r="H197" s="4">
        <f t="shared" si="21"/>
        <v>0</v>
      </c>
      <c r="I197" s="42">
        <f t="shared" si="22"/>
        <v>0</v>
      </c>
      <c r="J197" s="4">
        <f t="shared" si="18"/>
        <v>3395.3784902873267</v>
      </c>
      <c r="K197" s="4">
        <f t="shared" si="23"/>
        <v>282.94820752394389</v>
      </c>
    </row>
    <row r="198" spans="1:11" x14ac:dyDescent="0.25">
      <c r="A198" s="20">
        <v>62038</v>
      </c>
      <c r="B198" s="17" t="s">
        <v>200</v>
      </c>
      <c r="C198" s="17" t="s">
        <v>191</v>
      </c>
      <c r="D198" s="24">
        <v>0</v>
      </c>
      <c r="E198" s="4">
        <f t="shared" si="19"/>
        <v>0</v>
      </c>
      <c r="F198" s="4">
        <f>'landesw Umlage § 4_Plan'!F198</f>
        <v>24472.431814961059</v>
      </c>
      <c r="G198" s="4">
        <f t="shared" si="20"/>
        <v>0</v>
      </c>
      <c r="H198" s="4">
        <f t="shared" si="21"/>
        <v>0</v>
      </c>
      <c r="I198" s="42">
        <f t="shared" si="22"/>
        <v>0</v>
      </c>
      <c r="J198" s="4">
        <f t="shared" si="18"/>
        <v>24472.431814961059</v>
      </c>
      <c r="K198" s="4">
        <f t="shared" si="23"/>
        <v>2039.3693179134216</v>
      </c>
    </row>
    <row r="199" spans="1:11" x14ac:dyDescent="0.25">
      <c r="A199" s="20">
        <v>62039</v>
      </c>
      <c r="B199" s="17" t="s">
        <v>201</v>
      </c>
      <c r="C199" s="17" t="s">
        <v>191</v>
      </c>
      <c r="D199" s="24">
        <v>0</v>
      </c>
      <c r="E199" s="4">
        <f t="shared" si="19"/>
        <v>0</v>
      </c>
      <c r="F199" s="4">
        <f>'landesw Umlage § 4_Plan'!F199</f>
        <v>4533.7621815607245</v>
      </c>
      <c r="G199" s="4">
        <f t="shared" si="20"/>
        <v>0</v>
      </c>
      <c r="H199" s="4">
        <f t="shared" si="21"/>
        <v>0</v>
      </c>
      <c r="I199" s="42">
        <f t="shared" si="22"/>
        <v>0</v>
      </c>
      <c r="J199" s="4">
        <f t="shared" si="18"/>
        <v>4533.7621815607245</v>
      </c>
      <c r="K199" s="4">
        <f t="shared" si="23"/>
        <v>377.81351513006035</v>
      </c>
    </row>
    <row r="200" spans="1:11" x14ac:dyDescent="0.25">
      <c r="A200" s="20">
        <v>62040</v>
      </c>
      <c r="B200" s="17" t="s">
        <v>202</v>
      </c>
      <c r="C200" s="17" t="s">
        <v>191</v>
      </c>
      <c r="D200" s="24">
        <v>345361.33140999998</v>
      </c>
      <c r="E200" s="4">
        <f t="shared" si="19"/>
        <v>138144.53256399999</v>
      </c>
      <c r="F200" s="4">
        <f>'landesw Umlage § 4_Plan'!F200</f>
        <v>31042.932209594477</v>
      </c>
      <c r="G200" s="4">
        <f t="shared" si="20"/>
        <v>314318.39920040552</v>
      </c>
      <c r="H200" s="4">
        <f t="shared" si="21"/>
        <v>314318.39920040552</v>
      </c>
      <c r="I200" s="42">
        <f t="shared" si="22"/>
        <v>0</v>
      </c>
      <c r="J200" s="4">
        <f t="shared" si="18"/>
        <v>0</v>
      </c>
      <c r="K200" s="4">
        <f t="shared" si="23"/>
        <v>0</v>
      </c>
    </row>
    <row r="201" spans="1:11" x14ac:dyDescent="0.25">
      <c r="A201" s="20">
        <v>62041</v>
      </c>
      <c r="B201" s="17" t="s">
        <v>203</v>
      </c>
      <c r="C201" s="17" t="s">
        <v>191</v>
      </c>
      <c r="D201" s="24">
        <v>0</v>
      </c>
      <c r="E201" s="4">
        <f t="shared" si="19"/>
        <v>0</v>
      </c>
      <c r="F201" s="4">
        <f>'landesw Umlage § 4_Plan'!F201</f>
        <v>38282.530533794998</v>
      </c>
      <c r="G201" s="4">
        <f t="shared" si="20"/>
        <v>0</v>
      </c>
      <c r="H201" s="4">
        <f t="shared" si="21"/>
        <v>0</v>
      </c>
      <c r="I201" s="42">
        <f t="shared" si="22"/>
        <v>0</v>
      </c>
      <c r="J201" s="4">
        <f t="shared" si="18"/>
        <v>38282.530533794998</v>
      </c>
      <c r="K201" s="4">
        <f t="shared" si="23"/>
        <v>3190.2108778162496</v>
      </c>
    </row>
    <row r="202" spans="1:11" x14ac:dyDescent="0.25">
      <c r="A202" s="20">
        <v>62042</v>
      </c>
      <c r="B202" s="17" t="s">
        <v>204</v>
      </c>
      <c r="C202" s="17" t="s">
        <v>191</v>
      </c>
      <c r="D202" s="24">
        <v>0</v>
      </c>
      <c r="E202" s="4">
        <f t="shared" si="19"/>
        <v>0</v>
      </c>
      <c r="F202" s="4">
        <f>'landesw Umlage § 4_Plan'!F202</f>
        <v>10633.367219309443</v>
      </c>
      <c r="G202" s="4">
        <f t="shared" si="20"/>
        <v>0</v>
      </c>
      <c r="H202" s="4">
        <f t="shared" si="21"/>
        <v>0</v>
      </c>
      <c r="I202" s="42">
        <f t="shared" si="22"/>
        <v>0</v>
      </c>
      <c r="J202" s="4">
        <f t="shared" si="18"/>
        <v>10633.367219309443</v>
      </c>
      <c r="K202" s="4">
        <f t="shared" si="23"/>
        <v>886.11393494245351</v>
      </c>
    </row>
    <row r="203" spans="1:11" x14ac:dyDescent="0.25">
      <c r="A203" s="20">
        <v>62043</v>
      </c>
      <c r="B203" s="17" t="s">
        <v>205</v>
      </c>
      <c r="C203" s="17" t="s">
        <v>191</v>
      </c>
      <c r="D203" s="24">
        <v>0</v>
      </c>
      <c r="E203" s="4">
        <f t="shared" si="19"/>
        <v>0</v>
      </c>
      <c r="F203" s="4">
        <f>'landesw Umlage § 4_Plan'!F203</f>
        <v>8715.506207649114</v>
      </c>
      <c r="G203" s="4">
        <f t="shared" si="20"/>
        <v>0</v>
      </c>
      <c r="H203" s="4">
        <f t="shared" si="21"/>
        <v>0</v>
      </c>
      <c r="I203" s="42">
        <f t="shared" si="22"/>
        <v>0</v>
      </c>
      <c r="J203" s="4">
        <f t="shared" si="18"/>
        <v>8715.506207649114</v>
      </c>
      <c r="K203" s="4">
        <f t="shared" si="23"/>
        <v>726.29218397075954</v>
      </c>
    </row>
    <row r="204" spans="1:11" x14ac:dyDescent="0.25">
      <c r="A204" s="20">
        <v>62044</v>
      </c>
      <c r="B204" s="17" t="s">
        <v>206</v>
      </c>
      <c r="C204" s="17" t="s">
        <v>191</v>
      </c>
      <c r="D204" s="24">
        <v>0</v>
      </c>
      <c r="E204" s="4">
        <f t="shared" si="19"/>
        <v>0</v>
      </c>
      <c r="F204" s="4">
        <f>'landesw Umlage § 4_Plan'!F204</f>
        <v>6834.1488033872647</v>
      </c>
      <c r="G204" s="4">
        <f t="shared" si="20"/>
        <v>0</v>
      </c>
      <c r="H204" s="4">
        <f t="shared" si="21"/>
        <v>0</v>
      </c>
      <c r="I204" s="42">
        <f t="shared" si="22"/>
        <v>0</v>
      </c>
      <c r="J204" s="4">
        <f t="shared" si="18"/>
        <v>6834.1488033872647</v>
      </c>
      <c r="K204" s="4">
        <f t="shared" si="23"/>
        <v>569.5124002822721</v>
      </c>
    </row>
    <row r="205" spans="1:11" x14ac:dyDescent="0.25">
      <c r="A205" s="20">
        <v>62045</v>
      </c>
      <c r="B205" s="17" t="s">
        <v>207</v>
      </c>
      <c r="C205" s="17" t="s">
        <v>191</v>
      </c>
      <c r="D205" s="24">
        <v>0</v>
      </c>
      <c r="E205" s="4">
        <f t="shared" si="19"/>
        <v>0</v>
      </c>
      <c r="F205" s="4">
        <f>'landesw Umlage § 4_Plan'!F205</f>
        <v>4817.5991346989649</v>
      </c>
      <c r="G205" s="4">
        <f t="shared" si="20"/>
        <v>0</v>
      </c>
      <c r="H205" s="4">
        <f t="shared" si="21"/>
        <v>0</v>
      </c>
      <c r="I205" s="42">
        <f t="shared" si="22"/>
        <v>0</v>
      </c>
      <c r="J205" s="4">
        <f t="shared" si="18"/>
        <v>4817.5991346989649</v>
      </c>
      <c r="K205" s="4">
        <f t="shared" si="23"/>
        <v>401.4665945582471</v>
      </c>
    </row>
    <row r="206" spans="1:11" x14ac:dyDescent="0.25">
      <c r="A206" s="20">
        <v>62046</v>
      </c>
      <c r="B206" s="17" t="s">
        <v>208</v>
      </c>
      <c r="C206" s="17" t="s">
        <v>191</v>
      </c>
      <c r="D206" s="24">
        <v>0</v>
      </c>
      <c r="E206" s="4">
        <f t="shared" si="19"/>
        <v>0</v>
      </c>
      <c r="F206" s="4">
        <f>'landesw Umlage § 4_Plan'!F206</f>
        <v>6660.2802678960552</v>
      </c>
      <c r="G206" s="4">
        <f t="shared" si="20"/>
        <v>0</v>
      </c>
      <c r="H206" s="4">
        <f t="shared" si="21"/>
        <v>0</v>
      </c>
      <c r="I206" s="42">
        <f t="shared" si="22"/>
        <v>0</v>
      </c>
      <c r="J206" s="4">
        <f t="shared" si="18"/>
        <v>6660.2802678960552</v>
      </c>
      <c r="K206" s="4">
        <f t="shared" si="23"/>
        <v>555.02335565800456</v>
      </c>
    </row>
    <row r="207" spans="1:11" x14ac:dyDescent="0.25">
      <c r="A207" s="20">
        <v>62047</v>
      </c>
      <c r="B207" s="17" t="s">
        <v>209</v>
      </c>
      <c r="C207" s="17" t="s">
        <v>191</v>
      </c>
      <c r="D207" s="24">
        <v>14201.248800000001</v>
      </c>
      <c r="E207" s="4">
        <f t="shared" si="19"/>
        <v>5680.4995200000012</v>
      </c>
      <c r="F207" s="4">
        <f>'landesw Umlage § 4_Plan'!F207</f>
        <v>17078.256449265486</v>
      </c>
      <c r="G207" s="4">
        <f t="shared" si="20"/>
        <v>-2877.0076492654844</v>
      </c>
      <c r="H207" s="4">
        <f t="shared" si="21"/>
        <v>0</v>
      </c>
      <c r="I207" s="42">
        <f t="shared" si="22"/>
        <v>-2877.0076492654844</v>
      </c>
      <c r="J207" s="4">
        <f t="shared" si="18"/>
        <v>0</v>
      </c>
      <c r="K207" s="4">
        <f t="shared" si="23"/>
        <v>0</v>
      </c>
    </row>
    <row r="208" spans="1:11" x14ac:dyDescent="0.25">
      <c r="A208" s="20">
        <v>62048</v>
      </c>
      <c r="B208" s="17" t="s">
        <v>210</v>
      </c>
      <c r="C208" s="17" t="s">
        <v>191</v>
      </c>
      <c r="D208" s="24">
        <v>0</v>
      </c>
      <c r="E208" s="4">
        <f t="shared" si="19"/>
        <v>0</v>
      </c>
      <c r="F208" s="4">
        <f>'landesw Umlage § 4_Plan'!F208</f>
        <v>12467.772387701485</v>
      </c>
      <c r="G208" s="4">
        <f t="shared" si="20"/>
        <v>0</v>
      </c>
      <c r="H208" s="4">
        <f t="shared" si="21"/>
        <v>0</v>
      </c>
      <c r="I208" s="42">
        <f t="shared" si="22"/>
        <v>0</v>
      </c>
      <c r="J208" s="4">
        <f t="shared" si="18"/>
        <v>12467.772387701485</v>
      </c>
      <c r="K208" s="4">
        <f t="shared" si="23"/>
        <v>1038.9810323084571</v>
      </c>
    </row>
    <row r="209" spans="1:11" x14ac:dyDescent="0.25">
      <c r="A209" s="20">
        <v>62105</v>
      </c>
      <c r="B209" s="17" t="s">
        <v>211</v>
      </c>
      <c r="C209" s="17" t="s">
        <v>212</v>
      </c>
      <c r="D209" s="24">
        <v>0</v>
      </c>
      <c r="E209" s="4">
        <f t="shared" si="19"/>
        <v>0</v>
      </c>
      <c r="F209" s="4">
        <f>'landesw Umlage § 4_Plan'!F209</f>
        <v>4484.889804924931</v>
      </c>
      <c r="G209" s="4">
        <f t="shared" si="20"/>
        <v>0</v>
      </c>
      <c r="H209" s="4">
        <f t="shared" si="21"/>
        <v>0</v>
      </c>
      <c r="I209" s="42">
        <f t="shared" si="22"/>
        <v>0</v>
      </c>
      <c r="J209" s="4">
        <f t="shared" si="18"/>
        <v>4484.889804924931</v>
      </c>
      <c r="K209" s="4">
        <f t="shared" si="23"/>
        <v>373.74081707707757</v>
      </c>
    </row>
    <row r="210" spans="1:11" x14ac:dyDescent="0.25">
      <c r="A210" s="20">
        <v>62115</v>
      </c>
      <c r="B210" s="17" t="s">
        <v>213</v>
      </c>
      <c r="C210" s="17" t="s">
        <v>212</v>
      </c>
      <c r="D210" s="24">
        <v>225699.61432000002</v>
      </c>
      <c r="E210" s="4">
        <f t="shared" si="19"/>
        <v>90279.845728000015</v>
      </c>
      <c r="F210" s="4">
        <f>'landesw Umlage § 4_Plan'!F210</f>
        <v>14260.853309059836</v>
      </c>
      <c r="G210" s="4">
        <f t="shared" si="20"/>
        <v>211438.76101094019</v>
      </c>
      <c r="H210" s="4">
        <f t="shared" si="21"/>
        <v>211438.76101094019</v>
      </c>
      <c r="I210" s="42">
        <f t="shared" si="22"/>
        <v>0</v>
      </c>
      <c r="J210" s="4">
        <f t="shared" si="18"/>
        <v>0</v>
      </c>
      <c r="K210" s="4">
        <f t="shared" si="23"/>
        <v>0</v>
      </c>
    </row>
    <row r="211" spans="1:11" x14ac:dyDescent="0.25">
      <c r="A211" s="20">
        <v>62116</v>
      </c>
      <c r="B211" s="17" t="s">
        <v>214</v>
      </c>
      <c r="C211" s="17" t="s">
        <v>212</v>
      </c>
      <c r="D211" s="24">
        <v>26697.857200000002</v>
      </c>
      <c r="E211" s="4">
        <f t="shared" si="19"/>
        <v>10679.142880000001</v>
      </c>
      <c r="F211" s="4">
        <f>'landesw Umlage § 4_Plan'!F211</f>
        <v>9841.5964840746474</v>
      </c>
      <c r="G211" s="4">
        <f t="shared" si="20"/>
        <v>16856.260715925353</v>
      </c>
      <c r="H211" s="4">
        <f t="shared" si="21"/>
        <v>16856.260715925353</v>
      </c>
      <c r="I211" s="42">
        <f t="shared" si="22"/>
        <v>0</v>
      </c>
      <c r="J211" s="4">
        <f t="shared" si="18"/>
        <v>0</v>
      </c>
      <c r="K211" s="4">
        <f t="shared" si="23"/>
        <v>0</v>
      </c>
    </row>
    <row r="212" spans="1:11" x14ac:dyDescent="0.25">
      <c r="A212" s="20">
        <v>62125</v>
      </c>
      <c r="B212" s="17" t="s">
        <v>215</v>
      </c>
      <c r="C212" s="17" t="s">
        <v>212</v>
      </c>
      <c r="D212" s="24">
        <v>12646.677539999999</v>
      </c>
      <c r="E212" s="4">
        <f t="shared" si="19"/>
        <v>5058.6710160000002</v>
      </c>
      <c r="F212" s="4">
        <f>'landesw Umlage § 4_Plan'!F212</f>
        <v>5937.5239854622505</v>
      </c>
      <c r="G212" s="4">
        <f t="shared" si="20"/>
        <v>6709.1535545377483</v>
      </c>
      <c r="H212" s="4">
        <f t="shared" si="21"/>
        <v>6709.1535545377483</v>
      </c>
      <c r="I212" s="42">
        <f t="shared" si="22"/>
        <v>0</v>
      </c>
      <c r="J212" s="4">
        <f t="shared" si="18"/>
        <v>0</v>
      </c>
      <c r="K212" s="4">
        <f t="shared" si="23"/>
        <v>0</v>
      </c>
    </row>
    <row r="213" spans="1:11" x14ac:dyDescent="0.25">
      <c r="A213" s="20">
        <v>62128</v>
      </c>
      <c r="B213" s="17" t="s">
        <v>216</v>
      </c>
      <c r="C213" s="17" t="s">
        <v>212</v>
      </c>
      <c r="D213" s="24">
        <v>0</v>
      </c>
      <c r="E213" s="4">
        <f t="shared" si="19"/>
        <v>0</v>
      </c>
      <c r="F213" s="4">
        <f>'landesw Umlage § 4_Plan'!F213</f>
        <v>9425.5367840686122</v>
      </c>
      <c r="G213" s="4">
        <f t="shared" si="20"/>
        <v>0</v>
      </c>
      <c r="H213" s="4">
        <f t="shared" si="21"/>
        <v>0</v>
      </c>
      <c r="I213" s="42">
        <f t="shared" si="22"/>
        <v>0</v>
      </c>
      <c r="J213" s="4">
        <f t="shared" si="18"/>
        <v>9425.5367840686122</v>
      </c>
      <c r="K213" s="4">
        <f t="shared" si="23"/>
        <v>785.46139867238435</v>
      </c>
    </row>
    <row r="214" spans="1:11" x14ac:dyDescent="0.25">
      <c r="A214" s="20">
        <v>62131</v>
      </c>
      <c r="B214" s="17" t="s">
        <v>217</v>
      </c>
      <c r="C214" s="17" t="s">
        <v>212</v>
      </c>
      <c r="D214" s="24">
        <v>0</v>
      </c>
      <c r="E214" s="4">
        <f t="shared" si="19"/>
        <v>0</v>
      </c>
      <c r="F214" s="4">
        <f>'landesw Umlage § 4_Plan'!F214</f>
        <v>6561.1235778803275</v>
      </c>
      <c r="G214" s="4">
        <f t="shared" si="20"/>
        <v>0</v>
      </c>
      <c r="H214" s="4">
        <f t="shared" si="21"/>
        <v>0</v>
      </c>
      <c r="I214" s="42">
        <f t="shared" si="22"/>
        <v>0</v>
      </c>
      <c r="J214" s="4">
        <f t="shared" si="18"/>
        <v>6561.1235778803275</v>
      </c>
      <c r="K214" s="4">
        <f t="shared" si="23"/>
        <v>546.76029815669392</v>
      </c>
    </row>
    <row r="215" spans="1:11" x14ac:dyDescent="0.25">
      <c r="A215" s="20">
        <v>62132</v>
      </c>
      <c r="B215" s="17" t="s">
        <v>218</v>
      </c>
      <c r="C215" s="17" t="s">
        <v>212</v>
      </c>
      <c r="D215" s="24">
        <v>0</v>
      </c>
      <c r="E215" s="4">
        <f t="shared" si="19"/>
        <v>0</v>
      </c>
      <c r="F215" s="4">
        <f>'landesw Umlage § 4_Plan'!F215</f>
        <v>4169.8709050175921</v>
      </c>
      <c r="G215" s="4">
        <f t="shared" si="20"/>
        <v>0</v>
      </c>
      <c r="H215" s="4">
        <f t="shared" si="21"/>
        <v>0</v>
      </c>
      <c r="I215" s="42">
        <f t="shared" si="22"/>
        <v>0</v>
      </c>
      <c r="J215" s="4">
        <f t="shared" si="18"/>
        <v>4169.8709050175921</v>
      </c>
      <c r="K215" s="4">
        <f t="shared" si="23"/>
        <v>347.48924208479934</v>
      </c>
    </row>
    <row r="216" spans="1:11" x14ac:dyDescent="0.25">
      <c r="A216" s="20">
        <v>62135</v>
      </c>
      <c r="B216" s="17" t="s">
        <v>219</v>
      </c>
      <c r="C216" s="17" t="s">
        <v>212</v>
      </c>
      <c r="D216" s="24">
        <v>0</v>
      </c>
      <c r="E216" s="4">
        <f t="shared" si="19"/>
        <v>0</v>
      </c>
      <c r="F216" s="4">
        <f>'landesw Umlage § 4_Plan'!F216</f>
        <v>3868.0657333421304</v>
      </c>
      <c r="G216" s="4">
        <f t="shared" si="20"/>
        <v>0</v>
      </c>
      <c r="H216" s="4">
        <f t="shared" si="21"/>
        <v>0</v>
      </c>
      <c r="I216" s="42">
        <f t="shared" si="22"/>
        <v>0</v>
      </c>
      <c r="J216" s="4">
        <f t="shared" si="18"/>
        <v>3868.0657333421304</v>
      </c>
      <c r="K216" s="4">
        <f t="shared" si="23"/>
        <v>322.33881111184422</v>
      </c>
    </row>
    <row r="217" spans="1:11" x14ac:dyDescent="0.25">
      <c r="A217" s="20">
        <v>62138</v>
      </c>
      <c r="B217" s="17" t="s">
        <v>220</v>
      </c>
      <c r="C217" s="17" t="s">
        <v>212</v>
      </c>
      <c r="D217" s="24">
        <v>0</v>
      </c>
      <c r="E217" s="4">
        <f t="shared" si="19"/>
        <v>0</v>
      </c>
      <c r="F217" s="4">
        <f>'landesw Umlage § 4_Plan'!F217</f>
        <v>6187.6682829434649</v>
      </c>
      <c r="G217" s="4">
        <f t="shared" si="20"/>
        <v>0</v>
      </c>
      <c r="H217" s="4">
        <f t="shared" si="21"/>
        <v>0</v>
      </c>
      <c r="I217" s="42">
        <f t="shared" si="22"/>
        <v>0</v>
      </c>
      <c r="J217" s="4">
        <f t="shared" si="18"/>
        <v>6187.6682829434649</v>
      </c>
      <c r="K217" s="4">
        <f t="shared" si="23"/>
        <v>515.63902357862207</v>
      </c>
    </row>
    <row r="218" spans="1:11" x14ac:dyDescent="0.25">
      <c r="A218" s="20">
        <v>62139</v>
      </c>
      <c r="B218" s="17" t="s">
        <v>221</v>
      </c>
      <c r="C218" s="17" t="s">
        <v>212</v>
      </c>
      <c r="D218" s="24">
        <v>69438.995909999998</v>
      </c>
      <c r="E218" s="4">
        <f t="shared" si="19"/>
        <v>27775.598364000001</v>
      </c>
      <c r="F218" s="4">
        <f>'landesw Umlage § 4_Plan'!F218</f>
        <v>51030.617148400983</v>
      </c>
      <c r="G218" s="4">
        <f t="shared" si="20"/>
        <v>18408.378761599015</v>
      </c>
      <c r="H218" s="4">
        <f t="shared" si="21"/>
        <v>18408.378761599015</v>
      </c>
      <c r="I218" s="42">
        <f t="shared" si="22"/>
        <v>0</v>
      </c>
      <c r="J218" s="4">
        <f t="shared" si="18"/>
        <v>0</v>
      </c>
      <c r="K218" s="4">
        <f t="shared" si="23"/>
        <v>0</v>
      </c>
    </row>
    <row r="219" spans="1:11" x14ac:dyDescent="0.25">
      <c r="A219" s="20">
        <v>62140</v>
      </c>
      <c r="B219" s="17" t="s">
        <v>222</v>
      </c>
      <c r="C219" s="17" t="s">
        <v>212</v>
      </c>
      <c r="D219" s="24">
        <v>392919.06566999998</v>
      </c>
      <c r="E219" s="4">
        <f t="shared" si="19"/>
        <v>157167.62626799999</v>
      </c>
      <c r="F219" s="4">
        <f>'landesw Umlage § 4_Plan'!F219</f>
        <v>91366.748139376999</v>
      </c>
      <c r="G219" s="4">
        <f t="shared" si="20"/>
        <v>301552.317530623</v>
      </c>
      <c r="H219" s="4">
        <f t="shared" si="21"/>
        <v>301552.317530623</v>
      </c>
      <c r="I219" s="42">
        <f t="shared" si="22"/>
        <v>0</v>
      </c>
      <c r="J219" s="4">
        <f t="shared" si="18"/>
        <v>0</v>
      </c>
      <c r="K219" s="4">
        <f t="shared" si="23"/>
        <v>0</v>
      </c>
    </row>
    <row r="220" spans="1:11" x14ac:dyDescent="0.25">
      <c r="A220" s="20">
        <v>62141</v>
      </c>
      <c r="B220" s="17" t="s">
        <v>223</v>
      </c>
      <c r="C220" s="17" t="s">
        <v>212</v>
      </c>
      <c r="D220" s="24">
        <v>50063.880900000004</v>
      </c>
      <c r="E220" s="4">
        <f t="shared" si="19"/>
        <v>20025.552360000001</v>
      </c>
      <c r="F220" s="4">
        <f>'landesw Umlage § 4_Plan'!F220</f>
        <v>23047.651316657179</v>
      </c>
      <c r="G220" s="4">
        <f t="shared" si="20"/>
        <v>27016.229583342825</v>
      </c>
      <c r="H220" s="4">
        <f t="shared" si="21"/>
        <v>27016.229583342825</v>
      </c>
      <c r="I220" s="42">
        <f t="shared" si="22"/>
        <v>0</v>
      </c>
      <c r="J220" s="4">
        <f t="shared" si="18"/>
        <v>0</v>
      </c>
      <c r="K220" s="4">
        <f t="shared" si="23"/>
        <v>0</v>
      </c>
    </row>
    <row r="221" spans="1:11" x14ac:dyDescent="0.25">
      <c r="A221" s="20">
        <v>62142</v>
      </c>
      <c r="B221" s="17" t="s">
        <v>224</v>
      </c>
      <c r="C221" s="17" t="s">
        <v>212</v>
      </c>
      <c r="D221" s="24">
        <v>0</v>
      </c>
      <c r="E221" s="4">
        <f t="shared" si="19"/>
        <v>0</v>
      </c>
      <c r="F221" s="4">
        <f>'landesw Umlage § 4_Plan'!F221</f>
        <v>10869.035578463743</v>
      </c>
      <c r="G221" s="4">
        <f t="shared" si="20"/>
        <v>0</v>
      </c>
      <c r="H221" s="4">
        <f t="shared" si="21"/>
        <v>0</v>
      </c>
      <c r="I221" s="42">
        <f t="shared" si="22"/>
        <v>0</v>
      </c>
      <c r="J221" s="4">
        <f t="shared" si="18"/>
        <v>10869.035578463743</v>
      </c>
      <c r="K221" s="4">
        <f t="shared" si="23"/>
        <v>905.75296487197863</v>
      </c>
    </row>
    <row r="222" spans="1:11" x14ac:dyDescent="0.25">
      <c r="A222" s="20">
        <v>62143</v>
      </c>
      <c r="B222" s="17" t="s">
        <v>225</v>
      </c>
      <c r="C222" s="17" t="s">
        <v>212</v>
      </c>
      <c r="D222" s="24">
        <v>0</v>
      </c>
      <c r="E222" s="4">
        <f t="shared" si="19"/>
        <v>0</v>
      </c>
      <c r="F222" s="4">
        <f>'landesw Umlage § 4_Plan'!F222</f>
        <v>24794.911877840615</v>
      </c>
      <c r="G222" s="4">
        <f t="shared" si="20"/>
        <v>0</v>
      </c>
      <c r="H222" s="4">
        <f t="shared" si="21"/>
        <v>0</v>
      </c>
      <c r="I222" s="42">
        <f t="shared" si="22"/>
        <v>0</v>
      </c>
      <c r="J222" s="4">
        <f t="shared" si="18"/>
        <v>24794.911877840615</v>
      </c>
      <c r="K222" s="4">
        <f t="shared" si="23"/>
        <v>2066.2426564867178</v>
      </c>
    </row>
    <row r="223" spans="1:11" x14ac:dyDescent="0.25">
      <c r="A223" s="20">
        <v>62144</v>
      </c>
      <c r="B223" s="17" t="s">
        <v>226</v>
      </c>
      <c r="C223" s="17" t="s">
        <v>212</v>
      </c>
      <c r="D223" s="24">
        <v>0</v>
      </c>
      <c r="E223" s="4">
        <f t="shared" si="19"/>
        <v>0</v>
      </c>
      <c r="F223" s="4">
        <f>'landesw Umlage § 4_Plan'!F223</f>
        <v>6406.2203152359707</v>
      </c>
      <c r="G223" s="4">
        <f t="shared" si="20"/>
        <v>0</v>
      </c>
      <c r="H223" s="4">
        <f t="shared" si="21"/>
        <v>0</v>
      </c>
      <c r="I223" s="42">
        <f t="shared" si="22"/>
        <v>0</v>
      </c>
      <c r="J223" s="4">
        <f t="shared" si="18"/>
        <v>6406.2203152359707</v>
      </c>
      <c r="K223" s="4">
        <f t="shared" si="23"/>
        <v>533.85169293633089</v>
      </c>
    </row>
    <row r="224" spans="1:11" x14ac:dyDescent="0.25">
      <c r="A224" s="20">
        <v>62145</v>
      </c>
      <c r="B224" s="17" t="s">
        <v>227</v>
      </c>
      <c r="C224" s="17" t="s">
        <v>212</v>
      </c>
      <c r="D224" s="24">
        <v>0</v>
      </c>
      <c r="E224" s="4">
        <f t="shared" si="19"/>
        <v>0</v>
      </c>
      <c r="F224" s="4">
        <f>'landesw Umlage § 4_Plan'!F224</f>
        <v>18621.406291593921</v>
      </c>
      <c r="G224" s="4">
        <f t="shared" si="20"/>
        <v>0</v>
      </c>
      <c r="H224" s="4">
        <f t="shared" si="21"/>
        <v>0</v>
      </c>
      <c r="I224" s="42">
        <f t="shared" si="22"/>
        <v>0</v>
      </c>
      <c r="J224" s="4">
        <f t="shared" si="18"/>
        <v>18621.406291593921</v>
      </c>
      <c r="K224" s="4">
        <f t="shared" si="23"/>
        <v>1551.7838576328268</v>
      </c>
    </row>
    <row r="225" spans="1:11" x14ac:dyDescent="0.25">
      <c r="A225" s="20">
        <v>62146</v>
      </c>
      <c r="B225" s="17" t="s">
        <v>228</v>
      </c>
      <c r="C225" s="17" t="s">
        <v>212</v>
      </c>
      <c r="D225" s="24">
        <v>0</v>
      </c>
      <c r="E225" s="4">
        <f t="shared" si="19"/>
        <v>0</v>
      </c>
      <c r="F225" s="4">
        <f>'landesw Umlage § 4_Plan'!F225</f>
        <v>6991.0916414828498</v>
      </c>
      <c r="G225" s="4">
        <f t="shared" si="20"/>
        <v>0</v>
      </c>
      <c r="H225" s="4">
        <f t="shared" si="21"/>
        <v>0</v>
      </c>
      <c r="I225" s="42">
        <f t="shared" si="22"/>
        <v>0</v>
      </c>
      <c r="J225" s="4">
        <f t="shared" si="18"/>
        <v>6991.0916414828498</v>
      </c>
      <c r="K225" s="4">
        <f t="shared" si="23"/>
        <v>582.59097012357086</v>
      </c>
    </row>
    <row r="226" spans="1:11" x14ac:dyDescent="0.25">
      <c r="A226" s="20">
        <v>62147</v>
      </c>
      <c r="B226" s="17" t="s">
        <v>229</v>
      </c>
      <c r="C226" s="17" t="s">
        <v>212</v>
      </c>
      <c r="D226" s="24">
        <v>0</v>
      </c>
      <c r="E226" s="4">
        <f t="shared" si="19"/>
        <v>0</v>
      </c>
      <c r="F226" s="4">
        <f>'landesw Umlage § 4_Plan'!F226</f>
        <v>6039.8448473091948</v>
      </c>
      <c r="G226" s="4">
        <f t="shared" si="20"/>
        <v>0</v>
      </c>
      <c r="H226" s="4">
        <f t="shared" si="21"/>
        <v>0</v>
      </c>
      <c r="I226" s="42">
        <f t="shared" si="22"/>
        <v>0</v>
      </c>
      <c r="J226" s="4">
        <f t="shared" si="18"/>
        <v>6039.8448473091948</v>
      </c>
      <c r="K226" s="4">
        <f t="shared" si="23"/>
        <v>503.3204039424329</v>
      </c>
    </row>
    <row r="227" spans="1:11" x14ac:dyDescent="0.25">
      <c r="A227" s="20">
        <v>62148</v>
      </c>
      <c r="B227" s="17" t="s">
        <v>230</v>
      </c>
      <c r="C227" s="17" t="s">
        <v>212</v>
      </c>
      <c r="D227" s="24">
        <v>0</v>
      </c>
      <c r="E227" s="4">
        <f t="shared" si="19"/>
        <v>0</v>
      </c>
      <c r="F227" s="4">
        <f>'landesw Umlage § 4_Plan'!F227</f>
        <v>4502.3237833721905</v>
      </c>
      <c r="G227" s="4">
        <f t="shared" si="20"/>
        <v>0</v>
      </c>
      <c r="H227" s="4">
        <f t="shared" si="21"/>
        <v>0</v>
      </c>
      <c r="I227" s="42">
        <f t="shared" si="22"/>
        <v>0</v>
      </c>
      <c r="J227" s="4">
        <f t="shared" si="18"/>
        <v>4502.3237833721905</v>
      </c>
      <c r="K227" s="4">
        <f t="shared" si="23"/>
        <v>375.19364861434923</v>
      </c>
    </row>
    <row r="228" spans="1:11" x14ac:dyDescent="0.25">
      <c r="A228" s="20">
        <v>62202</v>
      </c>
      <c r="B228" s="17" t="s">
        <v>231</v>
      </c>
      <c r="C228" s="17" t="s">
        <v>232</v>
      </c>
      <c r="D228" s="24">
        <v>0</v>
      </c>
      <c r="E228" s="4">
        <f t="shared" si="19"/>
        <v>0</v>
      </c>
      <c r="F228" s="4">
        <f>'landesw Umlage § 4_Plan'!F228</f>
        <v>5333.7652634834994</v>
      </c>
      <c r="G228" s="4">
        <f t="shared" si="20"/>
        <v>0</v>
      </c>
      <c r="H228" s="4">
        <f t="shared" si="21"/>
        <v>0</v>
      </c>
      <c r="I228" s="42">
        <f t="shared" si="22"/>
        <v>0</v>
      </c>
      <c r="J228" s="4">
        <f t="shared" si="18"/>
        <v>5333.7652634834994</v>
      </c>
      <c r="K228" s="4">
        <f t="shared" si="23"/>
        <v>444.48043862362493</v>
      </c>
    </row>
    <row r="229" spans="1:11" x14ac:dyDescent="0.25">
      <c r="A229" s="20">
        <v>62205</v>
      </c>
      <c r="B229" s="17" t="s">
        <v>233</v>
      </c>
      <c r="C229" s="17" t="s">
        <v>232</v>
      </c>
      <c r="D229" s="24">
        <v>0</v>
      </c>
      <c r="E229" s="4">
        <f t="shared" si="19"/>
        <v>0</v>
      </c>
      <c r="F229" s="4">
        <f>'landesw Umlage § 4_Plan'!F229</f>
        <v>5118.6135185777939</v>
      </c>
      <c r="G229" s="4">
        <f t="shared" si="20"/>
        <v>0</v>
      </c>
      <c r="H229" s="4">
        <f t="shared" si="21"/>
        <v>0</v>
      </c>
      <c r="I229" s="42">
        <f t="shared" si="22"/>
        <v>0</v>
      </c>
      <c r="J229" s="4">
        <f t="shared" si="18"/>
        <v>5118.6135185777939</v>
      </c>
      <c r="K229" s="4">
        <f t="shared" si="23"/>
        <v>426.55112654814951</v>
      </c>
    </row>
    <row r="230" spans="1:11" x14ac:dyDescent="0.25">
      <c r="A230" s="20">
        <v>62206</v>
      </c>
      <c r="B230" s="17" t="s">
        <v>234</v>
      </c>
      <c r="C230" s="17" t="s">
        <v>232</v>
      </c>
      <c r="D230" s="24">
        <v>0</v>
      </c>
      <c r="E230" s="4">
        <f t="shared" si="19"/>
        <v>0</v>
      </c>
      <c r="F230" s="4">
        <f>'landesw Umlage § 4_Plan'!F230</f>
        <v>2830.4941792437685</v>
      </c>
      <c r="G230" s="4">
        <f t="shared" si="20"/>
        <v>0</v>
      </c>
      <c r="H230" s="4">
        <f t="shared" si="21"/>
        <v>0</v>
      </c>
      <c r="I230" s="42">
        <f t="shared" si="22"/>
        <v>0</v>
      </c>
      <c r="J230" s="4">
        <f t="shared" si="18"/>
        <v>2830.4941792437685</v>
      </c>
      <c r="K230" s="4">
        <f t="shared" si="23"/>
        <v>235.87451493698072</v>
      </c>
    </row>
    <row r="231" spans="1:11" x14ac:dyDescent="0.25">
      <c r="A231" s="20">
        <v>62209</v>
      </c>
      <c r="B231" s="17" t="s">
        <v>235</v>
      </c>
      <c r="C231" s="17" t="s">
        <v>232</v>
      </c>
      <c r="D231" s="24">
        <v>0</v>
      </c>
      <c r="E231" s="4">
        <f t="shared" si="19"/>
        <v>0</v>
      </c>
      <c r="F231" s="4">
        <f>'landesw Umlage § 4_Plan'!F231</f>
        <v>3318.6628496968269</v>
      </c>
      <c r="G231" s="4">
        <f t="shared" si="20"/>
        <v>0</v>
      </c>
      <c r="H231" s="4">
        <f t="shared" si="21"/>
        <v>0</v>
      </c>
      <c r="I231" s="42">
        <f t="shared" si="22"/>
        <v>0</v>
      </c>
      <c r="J231" s="4">
        <f t="shared" si="18"/>
        <v>3318.6628496968269</v>
      </c>
      <c r="K231" s="4">
        <f t="shared" si="23"/>
        <v>276.55523747473558</v>
      </c>
    </row>
    <row r="232" spans="1:11" x14ac:dyDescent="0.25">
      <c r="A232" s="20">
        <v>62211</v>
      </c>
      <c r="B232" s="17" t="s">
        <v>236</v>
      </c>
      <c r="C232" s="17" t="s">
        <v>232</v>
      </c>
      <c r="D232" s="24">
        <v>60468.039210000003</v>
      </c>
      <c r="E232" s="4">
        <f t="shared" si="19"/>
        <v>24187.215684000003</v>
      </c>
      <c r="F232" s="4">
        <f>'landesw Umlage § 4_Plan'!F232</f>
        <v>6391.0918383232192</v>
      </c>
      <c r="G232" s="4">
        <f t="shared" si="20"/>
        <v>54076.947371676782</v>
      </c>
      <c r="H232" s="4">
        <f t="shared" si="21"/>
        <v>54076.947371676782</v>
      </c>
      <c r="I232" s="42">
        <f t="shared" si="22"/>
        <v>0</v>
      </c>
      <c r="J232" s="4">
        <f t="shared" si="18"/>
        <v>0</v>
      </c>
      <c r="K232" s="4">
        <f t="shared" si="23"/>
        <v>0</v>
      </c>
    </row>
    <row r="233" spans="1:11" x14ac:dyDescent="0.25">
      <c r="A233" s="20">
        <v>62214</v>
      </c>
      <c r="B233" s="17" t="s">
        <v>237</v>
      </c>
      <c r="C233" s="17" t="s">
        <v>232</v>
      </c>
      <c r="D233" s="24">
        <v>0</v>
      </c>
      <c r="E233" s="4">
        <f t="shared" si="19"/>
        <v>0</v>
      </c>
      <c r="F233" s="4">
        <f>'landesw Umlage § 4_Plan'!F233</f>
        <v>5346.1336090569785</v>
      </c>
      <c r="G233" s="4">
        <f t="shared" si="20"/>
        <v>0</v>
      </c>
      <c r="H233" s="4">
        <f t="shared" si="21"/>
        <v>0</v>
      </c>
      <c r="I233" s="42">
        <f t="shared" si="22"/>
        <v>0</v>
      </c>
      <c r="J233" s="4">
        <f t="shared" si="18"/>
        <v>5346.1336090569785</v>
      </c>
      <c r="K233" s="4">
        <f t="shared" si="23"/>
        <v>445.51113408808152</v>
      </c>
    </row>
    <row r="234" spans="1:11" x14ac:dyDescent="0.25">
      <c r="A234" s="20">
        <v>62216</v>
      </c>
      <c r="B234" s="17" t="s">
        <v>238</v>
      </c>
      <c r="C234" s="17" t="s">
        <v>232</v>
      </c>
      <c r="D234" s="24">
        <v>0</v>
      </c>
      <c r="E234" s="4">
        <f t="shared" si="19"/>
        <v>0</v>
      </c>
      <c r="F234" s="4">
        <f>'landesw Umlage § 4_Plan'!F234</f>
        <v>3134.0128207658377</v>
      </c>
      <c r="G234" s="4">
        <f t="shared" si="20"/>
        <v>0</v>
      </c>
      <c r="H234" s="4">
        <f t="shared" si="21"/>
        <v>0</v>
      </c>
      <c r="I234" s="42">
        <f t="shared" si="22"/>
        <v>0</v>
      </c>
      <c r="J234" s="4">
        <f t="shared" si="18"/>
        <v>3134.0128207658377</v>
      </c>
      <c r="K234" s="4">
        <f t="shared" si="23"/>
        <v>261.1677350638198</v>
      </c>
    </row>
    <row r="235" spans="1:11" x14ac:dyDescent="0.25">
      <c r="A235" s="20">
        <v>62219</v>
      </c>
      <c r="B235" s="17" t="s">
        <v>239</v>
      </c>
      <c r="C235" s="17" t="s">
        <v>232</v>
      </c>
      <c r="D235" s="24">
        <v>389391.42779999995</v>
      </c>
      <c r="E235" s="4">
        <f t="shared" si="19"/>
        <v>155756.57111999998</v>
      </c>
      <c r="F235" s="4">
        <f>'landesw Umlage § 4_Plan'!F235</f>
        <v>24273.099773764625</v>
      </c>
      <c r="G235" s="4">
        <f t="shared" si="20"/>
        <v>365118.32802623534</v>
      </c>
      <c r="H235" s="4">
        <f t="shared" si="21"/>
        <v>365118.32802623534</v>
      </c>
      <c r="I235" s="42">
        <f t="shared" si="22"/>
        <v>0</v>
      </c>
      <c r="J235" s="4">
        <f t="shared" si="18"/>
        <v>0</v>
      </c>
      <c r="K235" s="4">
        <f t="shared" si="23"/>
        <v>0</v>
      </c>
    </row>
    <row r="236" spans="1:11" x14ac:dyDescent="0.25">
      <c r="A236" s="20">
        <v>62220</v>
      </c>
      <c r="B236" s="17" t="s">
        <v>240</v>
      </c>
      <c r="C236" s="17" t="s">
        <v>232</v>
      </c>
      <c r="D236" s="24">
        <v>0</v>
      </c>
      <c r="E236" s="4">
        <f t="shared" si="19"/>
        <v>0</v>
      </c>
      <c r="F236" s="4">
        <f>'landesw Umlage § 4_Plan'!F236</f>
        <v>6414.6037751092263</v>
      </c>
      <c r="G236" s="4">
        <f t="shared" si="20"/>
        <v>0</v>
      </c>
      <c r="H236" s="4">
        <f t="shared" si="21"/>
        <v>0</v>
      </c>
      <c r="I236" s="42">
        <f t="shared" si="22"/>
        <v>0</v>
      </c>
      <c r="J236" s="4">
        <f t="shared" si="18"/>
        <v>6414.6037751092263</v>
      </c>
      <c r="K236" s="4">
        <f t="shared" si="23"/>
        <v>534.55031459243548</v>
      </c>
    </row>
    <row r="237" spans="1:11" x14ac:dyDescent="0.25">
      <c r="A237" s="20">
        <v>62226</v>
      </c>
      <c r="B237" s="17" t="s">
        <v>241</v>
      </c>
      <c r="C237" s="17" t="s">
        <v>232</v>
      </c>
      <c r="D237" s="24">
        <v>50756.641000000003</v>
      </c>
      <c r="E237" s="4">
        <f t="shared" si="19"/>
        <v>20302.656400000003</v>
      </c>
      <c r="F237" s="4">
        <f>'landesw Umlage § 4_Plan'!F237</f>
        <v>5425.9732697020545</v>
      </c>
      <c r="G237" s="4">
        <f t="shared" si="20"/>
        <v>45330.667730297951</v>
      </c>
      <c r="H237" s="4">
        <f t="shared" si="21"/>
        <v>45330.667730297951</v>
      </c>
      <c r="I237" s="42">
        <f t="shared" si="22"/>
        <v>0</v>
      </c>
      <c r="J237" s="4">
        <f t="shared" si="18"/>
        <v>0</v>
      </c>
      <c r="K237" s="4">
        <f t="shared" si="23"/>
        <v>0</v>
      </c>
    </row>
    <row r="238" spans="1:11" x14ac:dyDescent="0.25">
      <c r="A238" s="20">
        <v>62232</v>
      </c>
      <c r="B238" s="17" t="s">
        <v>242</v>
      </c>
      <c r="C238" s="17" t="s">
        <v>232</v>
      </c>
      <c r="D238" s="24">
        <v>0</v>
      </c>
      <c r="E238" s="4">
        <f t="shared" si="19"/>
        <v>0</v>
      </c>
      <c r="F238" s="4">
        <f>'landesw Umlage § 4_Plan'!F238</f>
        <v>3530.0964052834584</v>
      </c>
      <c r="G238" s="4">
        <f t="shared" si="20"/>
        <v>0</v>
      </c>
      <c r="H238" s="4">
        <f t="shared" si="21"/>
        <v>0</v>
      </c>
      <c r="I238" s="42">
        <f t="shared" si="22"/>
        <v>0</v>
      </c>
      <c r="J238" s="4">
        <f t="shared" si="18"/>
        <v>3530.0964052834584</v>
      </c>
      <c r="K238" s="4">
        <f t="shared" si="23"/>
        <v>294.17470044028818</v>
      </c>
    </row>
    <row r="239" spans="1:11" x14ac:dyDescent="0.25">
      <c r="A239" s="20">
        <v>62233</v>
      </c>
      <c r="B239" s="17" t="s">
        <v>243</v>
      </c>
      <c r="C239" s="17" t="s">
        <v>232</v>
      </c>
      <c r="D239" s="24">
        <v>0</v>
      </c>
      <c r="E239" s="4">
        <f t="shared" si="19"/>
        <v>0</v>
      </c>
      <c r="F239" s="4">
        <f>'landesw Umlage § 4_Plan'!F239</f>
        <v>8560.968066196654</v>
      </c>
      <c r="G239" s="4">
        <f t="shared" si="20"/>
        <v>0</v>
      </c>
      <c r="H239" s="4">
        <f t="shared" si="21"/>
        <v>0</v>
      </c>
      <c r="I239" s="42">
        <f t="shared" si="22"/>
        <v>0</v>
      </c>
      <c r="J239" s="4">
        <f t="shared" si="18"/>
        <v>8560.968066196654</v>
      </c>
      <c r="K239" s="4">
        <f t="shared" si="23"/>
        <v>713.41400551638787</v>
      </c>
    </row>
    <row r="240" spans="1:11" x14ac:dyDescent="0.25">
      <c r="A240" s="20">
        <v>62235</v>
      </c>
      <c r="B240" s="17" t="s">
        <v>244</v>
      </c>
      <c r="C240" s="17" t="s">
        <v>232</v>
      </c>
      <c r="D240" s="24">
        <v>0</v>
      </c>
      <c r="E240" s="4">
        <f t="shared" si="19"/>
        <v>0</v>
      </c>
      <c r="F240" s="4">
        <f>'landesw Umlage § 4_Plan'!F240</f>
        <v>5045.5070123849691</v>
      </c>
      <c r="G240" s="4">
        <f t="shared" si="20"/>
        <v>0</v>
      </c>
      <c r="H240" s="4">
        <f t="shared" si="21"/>
        <v>0</v>
      </c>
      <c r="I240" s="42">
        <f t="shared" si="22"/>
        <v>0</v>
      </c>
      <c r="J240" s="4">
        <f t="shared" si="18"/>
        <v>5045.5070123849691</v>
      </c>
      <c r="K240" s="4">
        <f t="shared" si="23"/>
        <v>420.45891769874743</v>
      </c>
    </row>
    <row r="241" spans="1:11" x14ac:dyDescent="0.25">
      <c r="A241" s="20">
        <v>62242</v>
      </c>
      <c r="B241" s="17" t="s">
        <v>245</v>
      </c>
      <c r="C241" s="17" t="s">
        <v>232</v>
      </c>
      <c r="D241" s="24">
        <v>0</v>
      </c>
      <c r="E241" s="4">
        <f t="shared" si="19"/>
        <v>0</v>
      </c>
      <c r="F241" s="4">
        <f>'landesw Umlage § 4_Plan'!F241</f>
        <v>2572.5507313410199</v>
      </c>
      <c r="G241" s="4">
        <f t="shared" si="20"/>
        <v>0</v>
      </c>
      <c r="H241" s="4">
        <f t="shared" si="21"/>
        <v>0</v>
      </c>
      <c r="I241" s="42">
        <f t="shared" si="22"/>
        <v>0</v>
      </c>
      <c r="J241" s="4">
        <f t="shared" si="18"/>
        <v>2572.5507313410199</v>
      </c>
      <c r="K241" s="4">
        <f t="shared" si="23"/>
        <v>214.37922761175165</v>
      </c>
    </row>
    <row r="242" spans="1:11" x14ac:dyDescent="0.25">
      <c r="A242" s="20">
        <v>62244</v>
      </c>
      <c r="B242" s="17" t="s">
        <v>246</v>
      </c>
      <c r="C242" s="17" t="s">
        <v>232</v>
      </c>
      <c r="D242" s="24">
        <v>39824.441399999996</v>
      </c>
      <c r="E242" s="4">
        <f t="shared" si="19"/>
        <v>15929.776559999998</v>
      </c>
      <c r="F242" s="4">
        <f>'landesw Umlage § 4_Plan'!F242</f>
        <v>7229.6101220254632</v>
      </c>
      <c r="G242" s="4">
        <f t="shared" si="20"/>
        <v>32594.831277974532</v>
      </c>
      <c r="H242" s="4">
        <f t="shared" si="21"/>
        <v>32594.831277974532</v>
      </c>
      <c r="I242" s="42">
        <f t="shared" si="22"/>
        <v>0</v>
      </c>
      <c r="J242" s="4">
        <f t="shared" si="18"/>
        <v>0</v>
      </c>
      <c r="K242" s="4">
        <f t="shared" si="23"/>
        <v>0</v>
      </c>
    </row>
    <row r="243" spans="1:11" x14ac:dyDescent="0.25">
      <c r="A243" s="20">
        <v>62245</v>
      </c>
      <c r="B243" s="17" t="s">
        <v>247</v>
      </c>
      <c r="C243" s="17" t="s">
        <v>232</v>
      </c>
      <c r="D243" s="24">
        <v>0</v>
      </c>
      <c r="E243" s="4">
        <f t="shared" si="19"/>
        <v>0</v>
      </c>
      <c r="F243" s="4">
        <f>'landesw Umlage § 4_Plan'!F243</f>
        <v>3403.6321934838393</v>
      </c>
      <c r="G243" s="4">
        <f t="shared" si="20"/>
        <v>0</v>
      </c>
      <c r="H243" s="4">
        <f t="shared" si="21"/>
        <v>0</v>
      </c>
      <c r="I243" s="42">
        <f t="shared" si="22"/>
        <v>0</v>
      </c>
      <c r="J243" s="4">
        <f t="shared" si="18"/>
        <v>3403.6321934838393</v>
      </c>
      <c r="K243" s="4">
        <f t="shared" si="23"/>
        <v>283.63601612365329</v>
      </c>
    </row>
    <row r="244" spans="1:11" x14ac:dyDescent="0.25">
      <c r="A244" s="20">
        <v>62247</v>
      </c>
      <c r="B244" s="17" t="s">
        <v>248</v>
      </c>
      <c r="C244" s="17" t="s">
        <v>232</v>
      </c>
      <c r="D244" s="24">
        <v>38262.698600000003</v>
      </c>
      <c r="E244" s="4">
        <f t="shared" si="19"/>
        <v>15305.079440000001</v>
      </c>
      <c r="F244" s="4">
        <f>'landesw Umlage § 4_Plan'!F244</f>
        <v>3297.3843915941825</v>
      </c>
      <c r="G244" s="4">
        <f t="shared" si="20"/>
        <v>34965.31420840582</v>
      </c>
      <c r="H244" s="4">
        <f t="shared" si="21"/>
        <v>34965.31420840582</v>
      </c>
      <c r="I244" s="42">
        <f t="shared" si="22"/>
        <v>0</v>
      </c>
      <c r="J244" s="4">
        <f t="shared" si="18"/>
        <v>0</v>
      </c>
      <c r="K244" s="4">
        <f t="shared" si="23"/>
        <v>0</v>
      </c>
    </row>
    <row r="245" spans="1:11" x14ac:dyDescent="0.25">
      <c r="A245" s="20">
        <v>62252</v>
      </c>
      <c r="B245" s="17" t="s">
        <v>249</v>
      </c>
      <c r="C245" s="17" t="s">
        <v>232</v>
      </c>
      <c r="D245" s="24">
        <v>0</v>
      </c>
      <c r="E245" s="4">
        <f t="shared" si="19"/>
        <v>0</v>
      </c>
      <c r="F245" s="4">
        <f>'landesw Umlage § 4_Plan'!F245</f>
        <v>3367.0164499724633</v>
      </c>
      <c r="G245" s="4">
        <f t="shared" si="20"/>
        <v>0</v>
      </c>
      <c r="H245" s="4">
        <f t="shared" si="21"/>
        <v>0</v>
      </c>
      <c r="I245" s="42">
        <f t="shared" si="22"/>
        <v>0</v>
      </c>
      <c r="J245" s="4">
        <f t="shared" si="18"/>
        <v>3367.0164499724633</v>
      </c>
      <c r="K245" s="4">
        <f t="shared" si="23"/>
        <v>280.58470416437194</v>
      </c>
    </row>
    <row r="246" spans="1:11" x14ac:dyDescent="0.25">
      <c r="A246" s="20">
        <v>62256</v>
      </c>
      <c r="B246" s="17" t="s">
        <v>250</v>
      </c>
      <c r="C246" s="17" t="s">
        <v>232</v>
      </c>
      <c r="D246" s="24">
        <v>0</v>
      </c>
      <c r="E246" s="4">
        <f t="shared" si="19"/>
        <v>0</v>
      </c>
      <c r="F246" s="4">
        <f>'landesw Umlage § 4_Plan'!F246</f>
        <v>5817.1860296780287</v>
      </c>
      <c r="G246" s="4">
        <f t="shared" si="20"/>
        <v>0</v>
      </c>
      <c r="H246" s="4">
        <f t="shared" si="21"/>
        <v>0</v>
      </c>
      <c r="I246" s="42">
        <f t="shared" si="22"/>
        <v>0</v>
      </c>
      <c r="J246" s="4">
        <f t="shared" si="18"/>
        <v>5817.1860296780287</v>
      </c>
      <c r="K246" s="4">
        <f t="shared" si="23"/>
        <v>484.76550247316908</v>
      </c>
    </row>
    <row r="247" spans="1:11" x14ac:dyDescent="0.25">
      <c r="A247" s="20">
        <v>62262</v>
      </c>
      <c r="B247" s="17" t="s">
        <v>251</v>
      </c>
      <c r="C247" s="17" t="s">
        <v>232</v>
      </c>
      <c r="D247" s="24">
        <v>0</v>
      </c>
      <c r="E247" s="4">
        <f t="shared" si="19"/>
        <v>0</v>
      </c>
      <c r="F247" s="4">
        <f>'landesw Umlage § 4_Plan'!F247</f>
        <v>3486.4147386386062</v>
      </c>
      <c r="G247" s="4">
        <f t="shared" si="20"/>
        <v>0</v>
      </c>
      <c r="H247" s="4">
        <f t="shared" si="21"/>
        <v>0</v>
      </c>
      <c r="I247" s="42">
        <f t="shared" si="22"/>
        <v>0</v>
      </c>
      <c r="J247" s="4">
        <f t="shared" si="18"/>
        <v>3486.4147386386062</v>
      </c>
      <c r="K247" s="4">
        <f t="shared" si="23"/>
        <v>290.5345615532172</v>
      </c>
    </row>
    <row r="248" spans="1:11" x14ac:dyDescent="0.25">
      <c r="A248" s="20">
        <v>62264</v>
      </c>
      <c r="B248" s="17" t="s">
        <v>252</v>
      </c>
      <c r="C248" s="17" t="s">
        <v>232</v>
      </c>
      <c r="D248" s="24">
        <v>78087.14</v>
      </c>
      <c r="E248" s="4">
        <f t="shared" si="19"/>
        <v>31234.856</v>
      </c>
      <c r="F248" s="4">
        <f>'landesw Umlage § 4_Plan'!F248</f>
        <v>11609.332024906631</v>
      </c>
      <c r="G248" s="4">
        <f t="shared" si="20"/>
        <v>66477.807975093368</v>
      </c>
      <c r="H248" s="4">
        <f t="shared" si="21"/>
        <v>66477.807975093368</v>
      </c>
      <c r="I248" s="42">
        <f t="shared" si="22"/>
        <v>0</v>
      </c>
      <c r="J248" s="4">
        <f t="shared" si="18"/>
        <v>0</v>
      </c>
      <c r="K248" s="4">
        <f t="shared" si="23"/>
        <v>0</v>
      </c>
    </row>
    <row r="249" spans="1:11" x14ac:dyDescent="0.25">
      <c r="A249" s="20">
        <v>62265</v>
      </c>
      <c r="B249" s="17" t="s">
        <v>253</v>
      </c>
      <c r="C249" s="17" t="s">
        <v>232</v>
      </c>
      <c r="D249" s="24">
        <v>0</v>
      </c>
      <c r="E249" s="4">
        <f t="shared" si="19"/>
        <v>0</v>
      </c>
      <c r="F249" s="4">
        <f>'landesw Umlage § 4_Plan'!F249</f>
        <v>4813.5756378178467</v>
      </c>
      <c r="G249" s="4">
        <f t="shared" si="20"/>
        <v>0</v>
      </c>
      <c r="H249" s="4">
        <f t="shared" si="21"/>
        <v>0</v>
      </c>
      <c r="I249" s="42">
        <f t="shared" si="22"/>
        <v>0</v>
      </c>
      <c r="J249" s="4">
        <f t="shared" si="18"/>
        <v>4813.5756378178467</v>
      </c>
      <c r="K249" s="4">
        <f t="shared" si="23"/>
        <v>401.1313031514872</v>
      </c>
    </row>
    <row r="250" spans="1:11" x14ac:dyDescent="0.25">
      <c r="A250" s="20">
        <v>62266</v>
      </c>
      <c r="B250" s="17" t="s">
        <v>254</v>
      </c>
      <c r="C250" s="17" t="s">
        <v>232</v>
      </c>
      <c r="D250" s="24">
        <v>0</v>
      </c>
      <c r="E250" s="4">
        <f t="shared" si="19"/>
        <v>0</v>
      </c>
      <c r="F250" s="4">
        <f>'landesw Umlage § 4_Plan'!F250</f>
        <v>6178.983771403914</v>
      </c>
      <c r="G250" s="4">
        <f t="shared" si="20"/>
        <v>0</v>
      </c>
      <c r="H250" s="4">
        <f t="shared" si="21"/>
        <v>0</v>
      </c>
      <c r="I250" s="42">
        <f t="shared" si="22"/>
        <v>0</v>
      </c>
      <c r="J250" s="4">
        <f t="shared" si="18"/>
        <v>6178.983771403914</v>
      </c>
      <c r="K250" s="4">
        <f t="shared" si="23"/>
        <v>514.91531428365954</v>
      </c>
    </row>
    <row r="251" spans="1:11" x14ac:dyDescent="0.25">
      <c r="A251" s="20">
        <v>62267</v>
      </c>
      <c r="B251" s="17" t="s">
        <v>255</v>
      </c>
      <c r="C251" s="17" t="s">
        <v>232</v>
      </c>
      <c r="D251" s="24">
        <v>35324.92656</v>
      </c>
      <c r="E251" s="4">
        <f t="shared" si="19"/>
        <v>14129.970624000001</v>
      </c>
      <c r="F251" s="4">
        <f>'landesw Umlage § 4_Plan'!F251</f>
        <v>28123.572596950806</v>
      </c>
      <c r="G251" s="4">
        <f t="shared" si="20"/>
        <v>7201.3539630491941</v>
      </c>
      <c r="H251" s="4">
        <f t="shared" si="21"/>
        <v>7201.3539630491941</v>
      </c>
      <c r="I251" s="42">
        <f t="shared" si="22"/>
        <v>0</v>
      </c>
      <c r="J251" s="4">
        <f t="shared" si="18"/>
        <v>0</v>
      </c>
      <c r="K251" s="4">
        <f t="shared" si="23"/>
        <v>0</v>
      </c>
    </row>
    <row r="252" spans="1:11" x14ac:dyDescent="0.25">
      <c r="A252" s="20">
        <v>62268</v>
      </c>
      <c r="B252" s="17" t="s">
        <v>256</v>
      </c>
      <c r="C252" s="17" t="s">
        <v>232</v>
      </c>
      <c r="D252" s="24">
        <v>0</v>
      </c>
      <c r="E252" s="4">
        <f t="shared" si="19"/>
        <v>0</v>
      </c>
      <c r="F252" s="4">
        <f>'landesw Umlage § 4_Plan'!F252</f>
        <v>8606.0341121792335</v>
      </c>
      <c r="G252" s="4">
        <f t="shared" si="20"/>
        <v>0</v>
      </c>
      <c r="H252" s="4">
        <f t="shared" si="21"/>
        <v>0</v>
      </c>
      <c r="I252" s="42">
        <f t="shared" si="22"/>
        <v>0</v>
      </c>
      <c r="J252" s="4">
        <f t="shared" si="18"/>
        <v>8606.0341121792335</v>
      </c>
      <c r="K252" s="4">
        <f t="shared" si="23"/>
        <v>717.16950934826946</v>
      </c>
    </row>
    <row r="253" spans="1:11" x14ac:dyDescent="0.25">
      <c r="A253" s="20">
        <v>62269</v>
      </c>
      <c r="B253" s="17" t="s">
        <v>257</v>
      </c>
      <c r="C253" s="17" t="s">
        <v>232</v>
      </c>
      <c r="D253" s="24">
        <v>0</v>
      </c>
      <c r="E253" s="4">
        <f t="shared" si="19"/>
        <v>0</v>
      </c>
      <c r="F253" s="4">
        <f>'landesw Umlage § 4_Plan'!F253</f>
        <v>6909.5554960592717</v>
      </c>
      <c r="G253" s="4">
        <f t="shared" si="20"/>
        <v>0</v>
      </c>
      <c r="H253" s="4">
        <f t="shared" si="21"/>
        <v>0</v>
      </c>
      <c r="I253" s="42">
        <f t="shared" si="22"/>
        <v>0</v>
      </c>
      <c r="J253" s="4">
        <f t="shared" si="18"/>
        <v>6909.5554960592717</v>
      </c>
      <c r="K253" s="4">
        <f t="shared" si="23"/>
        <v>575.79629133827268</v>
      </c>
    </row>
    <row r="254" spans="1:11" x14ac:dyDescent="0.25">
      <c r="A254" s="20">
        <v>62270</v>
      </c>
      <c r="B254" s="17" t="s">
        <v>258</v>
      </c>
      <c r="C254" s="17" t="s">
        <v>232</v>
      </c>
      <c r="D254" s="24">
        <v>0</v>
      </c>
      <c r="E254" s="4">
        <f t="shared" si="19"/>
        <v>0</v>
      </c>
      <c r="F254" s="4">
        <f>'landesw Umlage § 4_Plan'!F254</f>
        <v>6649.0257345323389</v>
      </c>
      <c r="G254" s="4">
        <f t="shared" si="20"/>
        <v>0</v>
      </c>
      <c r="H254" s="4">
        <f t="shared" si="21"/>
        <v>0</v>
      </c>
      <c r="I254" s="42">
        <f t="shared" si="22"/>
        <v>0</v>
      </c>
      <c r="J254" s="4">
        <f t="shared" si="18"/>
        <v>6649.0257345323389</v>
      </c>
      <c r="K254" s="4">
        <f t="shared" si="23"/>
        <v>554.08547787769487</v>
      </c>
    </row>
    <row r="255" spans="1:11" x14ac:dyDescent="0.25">
      <c r="A255" s="20">
        <v>62271</v>
      </c>
      <c r="B255" s="17" t="s">
        <v>259</v>
      </c>
      <c r="C255" s="17" t="s">
        <v>232</v>
      </c>
      <c r="D255" s="24">
        <v>0</v>
      </c>
      <c r="E255" s="4">
        <f t="shared" si="19"/>
        <v>0</v>
      </c>
      <c r="F255" s="4">
        <f>'landesw Umlage § 4_Plan'!F255</f>
        <v>14512.023104099648</v>
      </c>
      <c r="G255" s="4">
        <f t="shared" si="20"/>
        <v>0</v>
      </c>
      <c r="H255" s="4">
        <f t="shared" si="21"/>
        <v>0</v>
      </c>
      <c r="I255" s="42">
        <f t="shared" si="22"/>
        <v>0</v>
      </c>
      <c r="J255" s="4">
        <f t="shared" si="18"/>
        <v>14512.023104099648</v>
      </c>
      <c r="K255" s="4">
        <f t="shared" si="23"/>
        <v>1209.3352586749706</v>
      </c>
    </row>
    <row r="256" spans="1:11" x14ac:dyDescent="0.25">
      <c r="A256" s="20">
        <v>62272</v>
      </c>
      <c r="B256" s="17" t="s">
        <v>260</v>
      </c>
      <c r="C256" s="17" t="s">
        <v>232</v>
      </c>
      <c r="D256" s="24">
        <v>53880.126599999996</v>
      </c>
      <c r="E256" s="4">
        <f t="shared" si="19"/>
        <v>21552.050640000001</v>
      </c>
      <c r="F256" s="4">
        <f>'landesw Umlage § 4_Plan'!F256</f>
        <v>7934.3592281071105</v>
      </c>
      <c r="G256" s="4">
        <f t="shared" si="20"/>
        <v>45945.767371892885</v>
      </c>
      <c r="H256" s="4">
        <f t="shared" si="21"/>
        <v>45945.767371892885</v>
      </c>
      <c r="I256" s="42">
        <f t="shared" si="22"/>
        <v>0</v>
      </c>
      <c r="J256" s="4">
        <f t="shared" si="18"/>
        <v>0</v>
      </c>
      <c r="K256" s="4">
        <f t="shared" si="23"/>
        <v>0</v>
      </c>
    </row>
    <row r="257" spans="1:11" x14ac:dyDescent="0.25">
      <c r="A257" s="20">
        <v>62273</v>
      </c>
      <c r="B257" s="17" t="s">
        <v>261</v>
      </c>
      <c r="C257" s="17" t="s">
        <v>232</v>
      </c>
      <c r="D257" s="24">
        <v>0</v>
      </c>
      <c r="E257" s="4">
        <f t="shared" si="19"/>
        <v>0</v>
      </c>
      <c r="F257" s="4">
        <f>'landesw Umlage § 4_Plan'!F257</f>
        <v>5701.7060344609718</v>
      </c>
      <c r="G257" s="4">
        <f t="shared" si="20"/>
        <v>0</v>
      </c>
      <c r="H257" s="4">
        <f t="shared" si="21"/>
        <v>0</v>
      </c>
      <c r="I257" s="42">
        <f t="shared" si="22"/>
        <v>0</v>
      </c>
      <c r="J257" s="4">
        <f t="shared" si="18"/>
        <v>5701.7060344609718</v>
      </c>
      <c r="K257" s="4">
        <f t="shared" si="23"/>
        <v>475.14216953841429</v>
      </c>
    </row>
    <row r="258" spans="1:11" x14ac:dyDescent="0.25">
      <c r="A258" s="20">
        <v>62274</v>
      </c>
      <c r="B258" s="17" t="s">
        <v>262</v>
      </c>
      <c r="C258" s="17" t="s">
        <v>232</v>
      </c>
      <c r="D258" s="24">
        <v>0</v>
      </c>
      <c r="E258" s="4">
        <f t="shared" si="19"/>
        <v>0</v>
      </c>
      <c r="F258" s="4">
        <f>'landesw Umlage § 4_Plan'!F258</f>
        <v>3578.9118569064226</v>
      </c>
      <c r="G258" s="4">
        <f t="shared" si="20"/>
        <v>0</v>
      </c>
      <c r="H258" s="4">
        <f t="shared" si="21"/>
        <v>0</v>
      </c>
      <c r="I258" s="42">
        <f t="shared" si="22"/>
        <v>0</v>
      </c>
      <c r="J258" s="4">
        <f t="shared" si="18"/>
        <v>3578.9118569064226</v>
      </c>
      <c r="K258" s="4">
        <f t="shared" si="23"/>
        <v>298.24265474220186</v>
      </c>
    </row>
    <row r="259" spans="1:11" x14ac:dyDescent="0.25">
      <c r="A259" s="20">
        <v>62275</v>
      </c>
      <c r="B259" s="17" t="s">
        <v>263</v>
      </c>
      <c r="C259" s="17" t="s">
        <v>232</v>
      </c>
      <c r="D259" s="24">
        <v>104846.8484</v>
      </c>
      <c r="E259" s="4">
        <f t="shared" si="19"/>
        <v>41938.739360000007</v>
      </c>
      <c r="F259" s="4">
        <f>'landesw Umlage § 4_Plan'!F259</f>
        <v>15503.441702658891</v>
      </c>
      <c r="G259" s="4">
        <f t="shared" si="20"/>
        <v>89343.40669734111</v>
      </c>
      <c r="H259" s="4">
        <f t="shared" si="21"/>
        <v>89343.40669734111</v>
      </c>
      <c r="I259" s="42">
        <f t="shared" si="22"/>
        <v>0</v>
      </c>
      <c r="J259" s="4">
        <f t="shared" ref="J259:J288" si="24">IF(E259&lt;1,F259,0)</f>
        <v>0</v>
      </c>
      <c r="K259" s="4">
        <f t="shared" si="23"/>
        <v>0</v>
      </c>
    </row>
    <row r="260" spans="1:11" x14ac:dyDescent="0.25">
      <c r="A260" s="20">
        <v>62276</v>
      </c>
      <c r="B260" s="17" t="s">
        <v>264</v>
      </c>
      <c r="C260" s="17" t="s">
        <v>232</v>
      </c>
      <c r="D260" s="24">
        <v>66374.069000000003</v>
      </c>
      <c r="E260" s="4">
        <f t="shared" ref="E260:E288" si="25">D260*0.4</f>
        <v>26549.627600000003</v>
      </c>
      <c r="F260" s="4">
        <f>'landesw Umlage § 4_Plan'!F260</f>
        <v>3350.2527847344686</v>
      </c>
      <c r="G260" s="4">
        <f t="shared" ref="G260:G288" si="26">IF(D260&gt;0,D260-F260,0)</f>
        <v>63023.816215265535</v>
      </c>
      <c r="H260" s="4">
        <f t="shared" ref="H260:H288" si="27">IF(G260&lt;0,0,G260)</f>
        <v>63023.816215265535</v>
      </c>
      <c r="I260" s="42">
        <f t="shared" ref="I260:I288" si="28">IF(G260&lt;0,G260,0)</f>
        <v>0</v>
      </c>
      <c r="J260" s="4">
        <f t="shared" si="24"/>
        <v>0</v>
      </c>
      <c r="K260" s="4">
        <f t="shared" ref="K260:K288" si="29">J260/12</f>
        <v>0</v>
      </c>
    </row>
    <row r="261" spans="1:11" x14ac:dyDescent="0.25">
      <c r="A261" s="20">
        <v>62277</v>
      </c>
      <c r="B261" s="17" t="s">
        <v>265</v>
      </c>
      <c r="C261" s="17" t="s">
        <v>232</v>
      </c>
      <c r="D261" s="24">
        <v>0</v>
      </c>
      <c r="E261" s="4">
        <f t="shared" si="25"/>
        <v>0</v>
      </c>
      <c r="F261" s="4">
        <f>'landesw Umlage § 4_Plan'!F261</f>
        <v>7253.5581436949387</v>
      </c>
      <c r="G261" s="4">
        <f t="shared" si="26"/>
        <v>0</v>
      </c>
      <c r="H261" s="4">
        <f t="shared" si="27"/>
        <v>0</v>
      </c>
      <c r="I261" s="42">
        <f t="shared" si="28"/>
        <v>0</v>
      </c>
      <c r="J261" s="4">
        <f t="shared" si="24"/>
        <v>7253.5581436949387</v>
      </c>
      <c r="K261" s="4">
        <f t="shared" si="29"/>
        <v>604.46317864124489</v>
      </c>
    </row>
    <row r="262" spans="1:11" x14ac:dyDescent="0.25">
      <c r="A262" s="20">
        <v>62278</v>
      </c>
      <c r="B262" s="17" t="s">
        <v>266</v>
      </c>
      <c r="C262" s="17" t="s">
        <v>232</v>
      </c>
      <c r="D262" s="24">
        <v>72621.040200000003</v>
      </c>
      <c r="E262" s="4">
        <f t="shared" si="25"/>
        <v>29048.416080000003</v>
      </c>
      <c r="F262" s="4">
        <f>'landesw Umlage § 4_Plan'!F262</f>
        <v>11585.145846392206</v>
      </c>
      <c r="G262" s="4">
        <f t="shared" si="26"/>
        <v>61035.8943536078</v>
      </c>
      <c r="H262" s="4">
        <f t="shared" si="27"/>
        <v>61035.8943536078</v>
      </c>
      <c r="I262" s="42">
        <f t="shared" si="28"/>
        <v>0</v>
      </c>
      <c r="J262" s="4">
        <f t="shared" si="24"/>
        <v>0</v>
      </c>
      <c r="K262" s="4">
        <f t="shared" si="29"/>
        <v>0</v>
      </c>
    </row>
    <row r="263" spans="1:11" x14ac:dyDescent="0.25">
      <c r="A263" s="20">
        <v>62279</v>
      </c>
      <c r="B263" s="17" t="s">
        <v>267</v>
      </c>
      <c r="C263" s="17" t="s">
        <v>232</v>
      </c>
      <c r="D263" s="24">
        <v>103855.89619999999</v>
      </c>
      <c r="E263" s="4">
        <f t="shared" si="25"/>
        <v>41542.358479999995</v>
      </c>
      <c r="F263" s="4">
        <f>'landesw Umlage § 4_Plan'!F263</f>
        <v>3669.1904787845101</v>
      </c>
      <c r="G263" s="4">
        <f t="shared" si="26"/>
        <v>100186.70572121548</v>
      </c>
      <c r="H263" s="4">
        <f t="shared" si="27"/>
        <v>100186.70572121548</v>
      </c>
      <c r="I263" s="42">
        <f t="shared" si="28"/>
        <v>0</v>
      </c>
      <c r="J263" s="4">
        <f t="shared" si="24"/>
        <v>0</v>
      </c>
      <c r="K263" s="4">
        <f t="shared" si="29"/>
        <v>0</v>
      </c>
    </row>
    <row r="264" spans="1:11" x14ac:dyDescent="0.25">
      <c r="A264" s="20">
        <v>62311</v>
      </c>
      <c r="B264" s="17" t="s">
        <v>268</v>
      </c>
      <c r="C264" s="17" t="s">
        <v>269</v>
      </c>
      <c r="D264" s="24">
        <v>0</v>
      </c>
      <c r="E264" s="4">
        <f t="shared" si="25"/>
        <v>0</v>
      </c>
      <c r="F264" s="4">
        <f>'landesw Umlage § 4_Plan'!F264</f>
        <v>3464.1416141497371</v>
      </c>
      <c r="G264" s="4">
        <f t="shared" si="26"/>
        <v>0</v>
      </c>
      <c r="H264" s="4">
        <f t="shared" si="27"/>
        <v>0</v>
      </c>
      <c r="I264" s="42">
        <f t="shared" si="28"/>
        <v>0</v>
      </c>
      <c r="J264" s="4">
        <f t="shared" si="24"/>
        <v>3464.1416141497371</v>
      </c>
      <c r="K264" s="4">
        <f t="shared" si="29"/>
        <v>288.67846784581144</v>
      </c>
    </row>
    <row r="265" spans="1:11" x14ac:dyDescent="0.25">
      <c r="A265" s="20">
        <v>62314</v>
      </c>
      <c r="B265" s="17" t="s">
        <v>270</v>
      </c>
      <c r="C265" s="17" t="s">
        <v>269</v>
      </c>
      <c r="D265" s="24">
        <v>0</v>
      </c>
      <c r="E265" s="4">
        <f t="shared" si="25"/>
        <v>0</v>
      </c>
      <c r="F265" s="4">
        <f>'landesw Umlage § 4_Plan'!F265</f>
        <v>3063.8748500018819</v>
      </c>
      <c r="G265" s="4">
        <f t="shared" si="26"/>
        <v>0</v>
      </c>
      <c r="H265" s="4">
        <f t="shared" si="27"/>
        <v>0</v>
      </c>
      <c r="I265" s="42">
        <f t="shared" si="28"/>
        <v>0</v>
      </c>
      <c r="J265" s="4">
        <f t="shared" si="24"/>
        <v>3063.8748500018819</v>
      </c>
      <c r="K265" s="4">
        <f t="shared" si="29"/>
        <v>255.32290416682349</v>
      </c>
    </row>
    <row r="266" spans="1:11" x14ac:dyDescent="0.25">
      <c r="A266" s="20">
        <v>62326</v>
      </c>
      <c r="B266" s="17" t="s">
        <v>271</v>
      </c>
      <c r="C266" s="17" t="s">
        <v>269</v>
      </c>
      <c r="D266" s="24">
        <v>24901.866310000001</v>
      </c>
      <c r="E266" s="4">
        <f t="shared" si="25"/>
        <v>9960.746524000002</v>
      </c>
      <c r="F266" s="4">
        <f>'landesw Umlage § 4_Plan'!F266</f>
        <v>4497.7963191075251</v>
      </c>
      <c r="G266" s="4">
        <f t="shared" si="26"/>
        <v>20404.069990892476</v>
      </c>
      <c r="H266" s="4">
        <f t="shared" si="27"/>
        <v>20404.069990892476</v>
      </c>
      <c r="I266" s="42">
        <f t="shared" si="28"/>
        <v>0</v>
      </c>
      <c r="J266" s="4">
        <f t="shared" si="24"/>
        <v>0</v>
      </c>
      <c r="K266" s="4">
        <f t="shared" si="29"/>
        <v>0</v>
      </c>
    </row>
    <row r="267" spans="1:11" x14ac:dyDescent="0.25">
      <c r="A267" s="20">
        <v>62330</v>
      </c>
      <c r="B267" s="17" t="s">
        <v>272</v>
      </c>
      <c r="C267" s="17" t="s">
        <v>269</v>
      </c>
      <c r="D267" s="24">
        <v>0</v>
      </c>
      <c r="E267" s="4">
        <f t="shared" si="25"/>
        <v>0</v>
      </c>
      <c r="F267" s="4">
        <f>'landesw Umlage § 4_Plan'!F267</f>
        <v>4057.210758482428</v>
      </c>
      <c r="G267" s="4">
        <f t="shared" si="26"/>
        <v>0</v>
      </c>
      <c r="H267" s="4">
        <f t="shared" si="27"/>
        <v>0</v>
      </c>
      <c r="I267" s="42">
        <f t="shared" si="28"/>
        <v>0</v>
      </c>
      <c r="J267" s="4">
        <f t="shared" si="24"/>
        <v>4057.210758482428</v>
      </c>
      <c r="K267" s="4">
        <f t="shared" si="29"/>
        <v>338.10089654020231</v>
      </c>
    </row>
    <row r="268" spans="1:11" x14ac:dyDescent="0.25">
      <c r="A268" s="20">
        <v>62332</v>
      </c>
      <c r="B268" s="17" t="s">
        <v>273</v>
      </c>
      <c r="C268" s="17" t="s">
        <v>269</v>
      </c>
      <c r="D268" s="24">
        <v>20749.30471</v>
      </c>
      <c r="E268" s="4">
        <f t="shared" si="25"/>
        <v>8299.7218840000005</v>
      </c>
      <c r="F268" s="4">
        <f>'landesw Umlage § 4_Plan'!F268</f>
        <v>3906.418402270353</v>
      </c>
      <c r="G268" s="4">
        <f t="shared" si="26"/>
        <v>16842.886307729648</v>
      </c>
      <c r="H268" s="4">
        <f t="shared" si="27"/>
        <v>16842.886307729648</v>
      </c>
      <c r="I268" s="42">
        <f t="shared" si="28"/>
        <v>0</v>
      </c>
      <c r="J268" s="4">
        <f t="shared" si="24"/>
        <v>0</v>
      </c>
      <c r="K268" s="4">
        <f t="shared" si="29"/>
        <v>0</v>
      </c>
    </row>
    <row r="269" spans="1:11" x14ac:dyDescent="0.25">
      <c r="A269" s="20">
        <v>62335</v>
      </c>
      <c r="B269" s="17" t="s">
        <v>274</v>
      </c>
      <c r="C269" s="17" t="s">
        <v>269</v>
      </c>
      <c r="D269" s="24">
        <v>0</v>
      </c>
      <c r="E269" s="4">
        <f t="shared" si="25"/>
        <v>0</v>
      </c>
      <c r="F269" s="4">
        <f>'landesw Umlage § 4_Plan'!F269</f>
        <v>3250.6653441480435</v>
      </c>
      <c r="G269" s="4">
        <f t="shared" si="26"/>
        <v>0</v>
      </c>
      <c r="H269" s="4">
        <f t="shared" si="27"/>
        <v>0</v>
      </c>
      <c r="I269" s="42">
        <f t="shared" si="28"/>
        <v>0</v>
      </c>
      <c r="J269" s="4">
        <f t="shared" si="24"/>
        <v>3250.6653441480435</v>
      </c>
      <c r="K269" s="4">
        <f t="shared" si="29"/>
        <v>270.88877867900362</v>
      </c>
    </row>
    <row r="270" spans="1:11" x14ac:dyDescent="0.25">
      <c r="A270" s="20">
        <v>62343</v>
      </c>
      <c r="B270" s="17" t="s">
        <v>275</v>
      </c>
      <c r="C270" s="17" t="s">
        <v>269</v>
      </c>
      <c r="D270" s="24">
        <v>0</v>
      </c>
      <c r="E270" s="4">
        <f t="shared" si="25"/>
        <v>0</v>
      </c>
      <c r="F270" s="4">
        <f>'landesw Umlage § 4_Plan'!F270</f>
        <v>3979.2517993522329</v>
      </c>
      <c r="G270" s="4">
        <f t="shared" si="26"/>
        <v>0</v>
      </c>
      <c r="H270" s="4">
        <f t="shared" si="27"/>
        <v>0</v>
      </c>
      <c r="I270" s="42">
        <f t="shared" si="28"/>
        <v>0</v>
      </c>
      <c r="J270" s="4">
        <f t="shared" si="24"/>
        <v>3979.2517993522329</v>
      </c>
      <c r="K270" s="4">
        <f t="shared" si="29"/>
        <v>331.60431661268609</v>
      </c>
    </row>
    <row r="271" spans="1:11" x14ac:dyDescent="0.25">
      <c r="A271" s="20">
        <v>62368</v>
      </c>
      <c r="B271" s="17" t="s">
        <v>276</v>
      </c>
      <c r="C271" s="17" t="s">
        <v>269</v>
      </c>
      <c r="D271" s="24">
        <v>0</v>
      </c>
      <c r="E271" s="4">
        <f t="shared" si="25"/>
        <v>0</v>
      </c>
      <c r="F271" s="4">
        <f>'landesw Umlage § 4_Plan'!F271</f>
        <v>3057.619877211871</v>
      </c>
      <c r="G271" s="4">
        <f t="shared" si="26"/>
        <v>0</v>
      </c>
      <c r="H271" s="4">
        <f t="shared" si="27"/>
        <v>0</v>
      </c>
      <c r="I271" s="42">
        <f t="shared" si="28"/>
        <v>0</v>
      </c>
      <c r="J271" s="4">
        <f t="shared" si="24"/>
        <v>3057.619877211871</v>
      </c>
      <c r="K271" s="4">
        <f t="shared" si="29"/>
        <v>254.80165643432258</v>
      </c>
    </row>
    <row r="272" spans="1:11" x14ac:dyDescent="0.25">
      <c r="A272" s="20">
        <v>62372</v>
      </c>
      <c r="B272" s="17" t="s">
        <v>277</v>
      </c>
      <c r="C272" s="17" t="s">
        <v>269</v>
      </c>
      <c r="D272" s="24">
        <v>0</v>
      </c>
      <c r="E272" s="4">
        <f t="shared" si="25"/>
        <v>0</v>
      </c>
      <c r="F272" s="4">
        <f>'landesw Umlage § 4_Plan'!F272</f>
        <v>2997.0842664182846</v>
      </c>
      <c r="G272" s="4">
        <f t="shared" si="26"/>
        <v>0</v>
      </c>
      <c r="H272" s="4">
        <f t="shared" si="27"/>
        <v>0</v>
      </c>
      <c r="I272" s="42">
        <f t="shared" si="28"/>
        <v>0</v>
      </c>
      <c r="J272" s="4">
        <f t="shared" si="24"/>
        <v>2997.0842664182846</v>
      </c>
      <c r="K272" s="4">
        <f t="shared" si="29"/>
        <v>249.75702220152371</v>
      </c>
    </row>
    <row r="273" spans="1:11" x14ac:dyDescent="0.25">
      <c r="A273" s="20">
        <v>62375</v>
      </c>
      <c r="B273" s="17" t="s">
        <v>278</v>
      </c>
      <c r="C273" s="17" t="s">
        <v>269</v>
      </c>
      <c r="D273" s="24">
        <v>99520.273709999994</v>
      </c>
      <c r="E273" s="4">
        <f t="shared" si="25"/>
        <v>39808.109484000001</v>
      </c>
      <c r="F273" s="4">
        <f>'landesw Umlage § 4_Plan'!F273</f>
        <v>15944.618351356992</v>
      </c>
      <c r="G273" s="4">
        <f t="shared" si="26"/>
        <v>83575.655358643009</v>
      </c>
      <c r="H273" s="4">
        <f t="shared" si="27"/>
        <v>83575.655358643009</v>
      </c>
      <c r="I273" s="42">
        <f t="shared" si="28"/>
        <v>0</v>
      </c>
      <c r="J273" s="4">
        <f t="shared" si="24"/>
        <v>0</v>
      </c>
      <c r="K273" s="4">
        <f t="shared" si="29"/>
        <v>0</v>
      </c>
    </row>
    <row r="274" spans="1:11" x14ac:dyDescent="0.25">
      <c r="A274" s="20">
        <v>62376</v>
      </c>
      <c r="B274" s="17" t="s">
        <v>279</v>
      </c>
      <c r="C274" s="17" t="s">
        <v>269</v>
      </c>
      <c r="D274" s="24">
        <v>47009.844599999997</v>
      </c>
      <c r="E274" s="4">
        <f t="shared" si="25"/>
        <v>18803.937839999999</v>
      </c>
      <c r="F274" s="4">
        <f>'landesw Umlage § 4_Plan'!F274</f>
        <v>11736.1373631194</v>
      </c>
      <c r="G274" s="4">
        <f t="shared" si="26"/>
        <v>35273.707236880597</v>
      </c>
      <c r="H274" s="4">
        <f t="shared" si="27"/>
        <v>35273.707236880597</v>
      </c>
      <c r="I274" s="42">
        <f t="shared" si="28"/>
        <v>0</v>
      </c>
      <c r="J274" s="4">
        <f t="shared" si="24"/>
        <v>0</v>
      </c>
      <c r="K274" s="4">
        <f t="shared" si="29"/>
        <v>0</v>
      </c>
    </row>
    <row r="275" spans="1:11" x14ac:dyDescent="0.25">
      <c r="A275" s="20">
        <v>62377</v>
      </c>
      <c r="B275" s="17" t="s">
        <v>280</v>
      </c>
      <c r="C275" s="17" t="s">
        <v>269</v>
      </c>
      <c r="D275" s="24">
        <v>30070.187239999999</v>
      </c>
      <c r="E275" s="4">
        <f t="shared" si="25"/>
        <v>12028.074896</v>
      </c>
      <c r="F275" s="4">
        <f>'landesw Umlage § 4_Plan'!F275</f>
        <v>5210.1633822934809</v>
      </c>
      <c r="G275" s="4">
        <f t="shared" si="26"/>
        <v>24860.023857706517</v>
      </c>
      <c r="H275" s="4">
        <f t="shared" si="27"/>
        <v>24860.023857706517</v>
      </c>
      <c r="I275" s="42">
        <f t="shared" si="28"/>
        <v>0</v>
      </c>
      <c r="J275" s="4">
        <f t="shared" si="24"/>
        <v>0</v>
      </c>
      <c r="K275" s="4">
        <f t="shared" si="29"/>
        <v>0</v>
      </c>
    </row>
    <row r="276" spans="1:11" x14ac:dyDescent="0.25">
      <c r="A276" s="20">
        <v>62378</v>
      </c>
      <c r="B276" s="17" t="s">
        <v>281</v>
      </c>
      <c r="C276" s="17" t="s">
        <v>269</v>
      </c>
      <c r="D276" s="24">
        <v>0</v>
      </c>
      <c r="E276" s="4">
        <f t="shared" si="25"/>
        <v>0</v>
      </c>
      <c r="F276" s="4">
        <f>'landesw Umlage § 4_Plan'!F276</f>
        <v>19202.777711681545</v>
      </c>
      <c r="G276" s="4">
        <f t="shared" si="26"/>
        <v>0</v>
      </c>
      <c r="H276" s="4">
        <f t="shared" si="27"/>
        <v>0</v>
      </c>
      <c r="I276" s="42">
        <f t="shared" si="28"/>
        <v>0</v>
      </c>
      <c r="J276" s="4">
        <f t="shared" si="24"/>
        <v>19202.777711681545</v>
      </c>
      <c r="K276" s="4">
        <f t="shared" si="29"/>
        <v>1600.231475973462</v>
      </c>
    </row>
    <row r="277" spans="1:11" x14ac:dyDescent="0.25">
      <c r="A277" s="20">
        <v>62379</v>
      </c>
      <c r="B277" s="17" t="s">
        <v>282</v>
      </c>
      <c r="C277" s="17" t="s">
        <v>269</v>
      </c>
      <c r="D277" s="24">
        <v>54063.240810000003</v>
      </c>
      <c r="E277" s="4">
        <f t="shared" si="25"/>
        <v>21625.296324000003</v>
      </c>
      <c r="F277" s="4">
        <f>'landesw Umlage § 4_Plan'!F277</f>
        <v>42201.197115170609</v>
      </c>
      <c r="G277" s="4">
        <f t="shared" si="26"/>
        <v>11862.043694829394</v>
      </c>
      <c r="H277" s="4">
        <f t="shared" si="27"/>
        <v>11862.043694829394</v>
      </c>
      <c r="I277" s="42">
        <f t="shared" si="28"/>
        <v>0</v>
      </c>
      <c r="J277" s="4">
        <f t="shared" si="24"/>
        <v>0</v>
      </c>
      <c r="K277" s="4">
        <f t="shared" si="29"/>
        <v>0</v>
      </c>
    </row>
    <row r="278" spans="1:11" x14ac:dyDescent="0.25">
      <c r="A278" s="20">
        <v>62380</v>
      </c>
      <c r="B278" s="17" t="s">
        <v>283</v>
      </c>
      <c r="C278" s="17" t="s">
        <v>269</v>
      </c>
      <c r="D278" s="24">
        <v>0</v>
      </c>
      <c r="E278" s="4">
        <f t="shared" si="25"/>
        <v>0</v>
      </c>
      <c r="F278" s="4">
        <f>'landesw Umlage § 4_Plan'!F278</f>
        <v>15317.84486209705</v>
      </c>
      <c r="G278" s="4">
        <f t="shared" si="26"/>
        <v>0</v>
      </c>
      <c r="H278" s="4">
        <f t="shared" si="27"/>
        <v>0</v>
      </c>
      <c r="I278" s="42">
        <f t="shared" si="28"/>
        <v>0</v>
      </c>
      <c r="J278" s="4">
        <f t="shared" si="24"/>
        <v>15317.84486209705</v>
      </c>
      <c r="K278" s="4">
        <f t="shared" si="29"/>
        <v>1276.4870718414209</v>
      </c>
    </row>
    <row r="279" spans="1:11" x14ac:dyDescent="0.25">
      <c r="A279" s="20">
        <v>62381</v>
      </c>
      <c r="B279" s="17" t="s">
        <v>284</v>
      </c>
      <c r="C279" s="17" t="s">
        <v>269</v>
      </c>
      <c r="D279" s="24">
        <v>17595.599999999999</v>
      </c>
      <c r="E279" s="4">
        <f t="shared" si="25"/>
        <v>7038.24</v>
      </c>
      <c r="F279" s="4">
        <f>'landesw Umlage § 4_Plan'!F279</f>
        <v>8710.3356987198949</v>
      </c>
      <c r="G279" s="4">
        <f t="shared" si="26"/>
        <v>8885.2643012801036</v>
      </c>
      <c r="H279" s="4">
        <f t="shared" si="27"/>
        <v>8885.2643012801036</v>
      </c>
      <c r="I279" s="42">
        <f t="shared" si="28"/>
        <v>0</v>
      </c>
      <c r="J279" s="4">
        <f t="shared" si="24"/>
        <v>0</v>
      </c>
      <c r="K279" s="4">
        <f t="shared" si="29"/>
        <v>0</v>
      </c>
    </row>
    <row r="280" spans="1:11" x14ac:dyDescent="0.25">
      <c r="A280" s="20">
        <v>62382</v>
      </c>
      <c r="B280" s="17" t="s">
        <v>285</v>
      </c>
      <c r="C280" s="17" t="s">
        <v>269</v>
      </c>
      <c r="D280" s="24">
        <v>30995.209260000003</v>
      </c>
      <c r="E280" s="4">
        <f t="shared" si="25"/>
        <v>12398.083704000002</v>
      </c>
      <c r="F280" s="4">
        <f>'landesw Umlage § 4_Plan'!F280</f>
        <v>12792.181777149166</v>
      </c>
      <c r="G280" s="4">
        <f t="shared" si="26"/>
        <v>18203.027482850837</v>
      </c>
      <c r="H280" s="4">
        <f t="shared" si="27"/>
        <v>18203.027482850837</v>
      </c>
      <c r="I280" s="42">
        <f t="shared" si="28"/>
        <v>0</v>
      </c>
      <c r="J280" s="4">
        <f t="shared" si="24"/>
        <v>0</v>
      </c>
      <c r="K280" s="4">
        <f t="shared" si="29"/>
        <v>0</v>
      </c>
    </row>
    <row r="281" spans="1:11" x14ac:dyDescent="0.25">
      <c r="A281" s="20">
        <v>62383</v>
      </c>
      <c r="B281" s="17" t="s">
        <v>286</v>
      </c>
      <c r="C281" s="17" t="s">
        <v>269</v>
      </c>
      <c r="D281" s="24">
        <v>27877.268940000002</v>
      </c>
      <c r="E281" s="4">
        <f t="shared" si="25"/>
        <v>11150.907576000001</v>
      </c>
      <c r="F281" s="4">
        <f>'landesw Umlage § 4_Plan'!F281</f>
        <v>9396.0046420269009</v>
      </c>
      <c r="G281" s="4">
        <f t="shared" si="26"/>
        <v>18481.264297973103</v>
      </c>
      <c r="H281" s="4">
        <f t="shared" si="27"/>
        <v>18481.264297973103</v>
      </c>
      <c r="I281" s="42">
        <f t="shared" si="28"/>
        <v>0</v>
      </c>
      <c r="J281" s="4">
        <f t="shared" si="24"/>
        <v>0</v>
      </c>
      <c r="K281" s="4">
        <f t="shared" si="29"/>
        <v>0</v>
      </c>
    </row>
    <row r="282" spans="1:11" x14ac:dyDescent="0.25">
      <c r="A282" s="20">
        <v>62384</v>
      </c>
      <c r="B282" s="17" t="s">
        <v>287</v>
      </c>
      <c r="C282" s="17" t="s">
        <v>269</v>
      </c>
      <c r="D282" s="24">
        <v>61156.440400000007</v>
      </c>
      <c r="E282" s="4">
        <f t="shared" si="25"/>
        <v>24462.576160000004</v>
      </c>
      <c r="F282" s="4">
        <f>'landesw Umlage § 4_Plan'!F282</f>
        <v>8082.6372357738055</v>
      </c>
      <c r="G282" s="4">
        <f t="shared" si="26"/>
        <v>53073.803164226199</v>
      </c>
      <c r="H282" s="4">
        <f t="shared" si="27"/>
        <v>53073.803164226199</v>
      </c>
      <c r="I282" s="42">
        <f t="shared" si="28"/>
        <v>0</v>
      </c>
      <c r="J282" s="4">
        <f t="shared" si="24"/>
        <v>0</v>
      </c>
      <c r="K282" s="4">
        <f t="shared" si="29"/>
        <v>0</v>
      </c>
    </row>
    <row r="283" spans="1:11" x14ac:dyDescent="0.25">
      <c r="A283" s="20">
        <v>62385</v>
      </c>
      <c r="B283" s="17" t="s">
        <v>288</v>
      </c>
      <c r="C283" s="17" t="s">
        <v>269</v>
      </c>
      <c r="D283" s="24">
        <v>0</v>
      </c>
      <c r="E283" s="4">
        <f t="shared" si="25"/>
        <v>0</v>
      </c>
      <c r="F283" s="4">
        <f>'landesw Umlage § 4_Plan'!F283</f>
        <v>6006.3867666120059</v>
      </c>
      <c r="G283" s="4">
        <f t="shared" si="26"/>
        <v>0</v>
      </c>
      <c r="H283" s="4">
        <f t="shared" si="27"/>
        <v>0</v>
      </c>
      <c r="I283" s="42">
        <f t="shared" si="28"/>
        <v>0</v>
      </c>
      <c r="J283" s="4">
        <f t="shared" si="24"/>
        <v>6006.3867666120059</v>
      </c>
      <c r="K283" s="4">
        <f t="shared" si="29"/>
        <v>500.53223055100051</v>
      </c>
    </row>
    <row r="284" spans="1:11" x14ac:dyDescent="0.25">
      <c r="A284" s="20">
        <v>62386</v>
      </c>
      <c r="B284" s="17" t="s">
        <v>289</v>
      </c>
      <c r="C284" s="17" t="s">
        <v>269</v>
      </c>
      <c r="D284" s="24">
        <v>0</v>
      </c>
      <c r="E284" s="4">
        <f t="shared" si="25"/>
        <v>0</v>
      </c>
      <c r="F284" s="4">
        <f>'landesw Umlage § 4_Plan'!F284</f>
        <v>12206.906063776301</v>
      </c>
      <c r="G284" s="4">
        <f t="shared" si="26"/>
        <v>0</v>
      </c>
      <c r="H284" s="4">
        <f t="shared" si="27"/>
        <v>0</v>
      </c>
      <c r="I284" s="42">
        <f t="shared" si="28"/>
        <v>0</v>
      </c>
      <c r="J284" s="4">
        <f t="shared" si="24"/>
        <v>12206.906063776301</v>
      </c>
      <c r="K284" s="4">
        <f t="shared" si="29"/>
        <v>1017.2421719813584</v>
      </c>
    </row>
    <row r="285" spans="1:11" x14ac:dyDescent="0.25">
      <c r="A285" s="20">
        <v>62387</v>
      </c>
      <c r="B285" s="17" t="s">
        <v>290</v>
      </c>
      <c r="C285" s="17" t="s">
        <v>269</v>
      </c>
      <c r="D285" s="24">
        <v>0</v>
      </c>
      <c r="E285" s="4">
        <f t="shared" si="25"/>
        <v>0</v>
      </c>
      <c r="F285" s="4">
        <f>'landesw Umlage § 4_Plan'!F285</f>
        <v>5473.2209148062338</v>
      </c>
      <c r="G285" s="4">
        <f t="shared" si="26"/>
        <v>0</v>
      </c>
      <c r="H285" s="4">
        <f t="shared" si="27"/>
        <v>0</v>
      </c>
      <c r="I285" s="42">
        <f t="shared" si="28"/>
        <v>0</v>
      </c>
      <c r="J285" s="4">
        <f t="shared" si="24"/>
        <v>5473.2209148062338</v>
      </c>
      <c r="K285" s="4">
        <f t="shared" si="29"/>
        <v>456.10174290051947</v>
      </c>
    </row>
    <row r="286" spans="1:11" x14ac:dyDescent="0.25">
      <c r="A286" s="20">
        <v>62388</v>
      </c>
      <c r="B286" s="17" t="s">
        <v>291</v>
      </c>
      <c r="C286" s="17" t="s">
        <v>269</v>
      </c>
      <c r="D286" s="24">
        <v>86352.939700000003</v>
      </c>
      <c r="E286" s="4">
        <f t="shared" si="25"/>
        <v>34541.175880000003</v>
      </c>
      <c r="F286" s="4">
        <f>'landesw Umlage § 4_Plan'!F286</f>
        <v>7167.2040546787102</v>
      </c>
      <c r="G286" s="4">
        <f t="shared" si="26"/>
        <v>79185.735645321285</v>
      </c>
      <c r="H286" s="4">
        <f t="shared" si="27"/>
        <v>79185.735645321285</v>
      </c>
      <c r="I286" s="42">
        <f t="shared" si="28"/>
        <v>0</v>
      </c>
      <c r="J286" s="4">
        <f t="shared" si="24"/>
        <v>0</v>
      </c>
      <c r="K286" s="4">
        <f t="shared" si="29"/>
        <v>0</v>
      </c>
    </row>
    <row r="287" spans="1:11" x14ac:dyDescent="0.25">
      <c r="A287" s="20">
        <v>62389</v>
      </c>
      <c r="B287" s="17" t="s">
        <v>292</v>
      </c>
      <c r="C287" s="17" t="s">
        <v>269</v>
      </c>
      <c r="D287" s="24">
        <v>20448.993139999999</v>
      </c>
      <c r="E287" s="4">
        <f t="shared" si="25"/>
        <v>8179.597256</v>
      </c>
      <c r="F287" s="4">
        <f>'landesw Umlage § 4_Plan'!F287</f>
        <v>10433.2187393972</v>
      </c>
      <c r="G287" s="4">
        <f t="shared" si="26"/>
        <v>10015.774400602799</v>
      </c>
      <c r="H287" s="4">
        <f t="shared" si="27"/>
        <v>10015.774400602799</v>
      </c>
      <c r="I287" s="42">
        <f t="shared" si="28"/>
        <v>0</v>
      </c>
      <c r="J287" s="4">
        <f t="shared" si="24"/>
        <v>0</v>
      </c>
      <c r="K287" s="4">
        <f t="shared" si="29"/>
        <v>0</v>
      </c>
    </row>
    <row r="288" spans="1:11" ht="15.75" thickBot="1" x14ac:dyDescent="0.3">
      <c r="A288" s="21">
        <v>62390</v>
      </c>
      <c r="B288" s="18" t="s">
        <v>293</v>
      </c>
      <c r="C288" s="18" t="s">
        <v>269</v>
      </c>
      <c r="D288" s="25">
        <v>51575.929460000007</v>
      </c>
      <c r="E288" s="11">
        <f t="shared" si="25"/>
        <v>20630.371784000003</v>
      </c>
      <c r="F288" s="11">
        <f>'landesw Umlage § 4_Plan'!F288</f>
        <v>9562.8554365166019</v>
      </c>
      <c r="G288" s="11">
        <f t="shared" si="26"/>
        <v>42013.074023483408</v>
      </c>
      <c r="H288" s="11">
        <f t="shared" si="27"/>
        <v>42013.074023483408</v>
      </c>
      <c r="I288" s="43">
        <f t="shared" si="28"/>
        <v>0</v>
      </c>
      <c r="J288" s="11">
        <f t="shared" si="24"/>
        <v>0</v>
      </c>
      <c r="K288" s="11">
        <f t="shared" si="29"/>
        <v>0</v>
      </c>
    </row>
    <row r="289" spans="1:11" s="13" customFormat="1" x14ac:dyDescent="0.25">
      <c r="A289" s="15"/>
      <c r="B289" s="15"/>
      <c r="C289" s="15"/>
      <c r="D289" s="27">
        <f>SUM(D3:D288)</f>
        <v>10278010.508170001</v>
      </c>
      <c r="E289" s="82">
        <f>SUM(E3:E288)</f>
        <v>4111204.2032680023</v>
      </c>
      <c r="F289" s="82">
        <f>SUM(F3:F288)</f>
        <v>4111204.2032680013</v>
      </c>
      <c r="G289" s="82"/>
      <c r="H289" s="82">
        <f>SUM(H3:H288)</f>
        <v>7952519.8573981412</v>
      </c>
      <c r="I289" s="81">
        <f>SUM(I3:I288)</f>
        <v>-503407.77136741899</v>
      </c>
      <c r="J289" s="82">
        <f t="shared" ref="J289" si="30">SUM(J3:J288)</f>
        <v>1282305.7811287243</v>
      </c>
      <c r="K289" s="82">
        <f>SUM(K5:K288)</f>
        <v>106858.81509406032</v>
      </c>
    </row>
    <row r="290" spans="1:11" x14ac:dyDescent="0.25">
      <c r="A290" s="15"/>
      <c r="B290" s="22"/>
      <c r="C290" s="22"/>
      <c r="D290" s="27"/>
    </row>
    <row r="291" spans="1:11" x14ac:dyDescent="0.25">
      <c r="A291" s="15"/>
    </row>
    <row r="292" spans="1:11" x14ac:dyDescent="0.25">
      <c r="A292" s="15"/>
    </row>
    <row r="300" spans="1:11" x14ac:dyDescent="0.25">
      <c r="B300" s="16"/>
      <c r="C300" s="16"/>
    </row>
    <row r="306" spans="2:3" x14ac:dyDescent="0.25">
      <c r="B306" s="16"/>
      <c r="C306" s="16"/>
    </row>
    <row r="312" spans="2:3" x14ac:dyDescent="0.25">
      <c r="B312" s="16"/>
      <c r="C312" s="16"/>
    </row>
    <row r="314" spans="2:3" x14ac:dyDescent="0.25">
      <c r="B314" s="16"/>
      <c r="C314" s="16"/>
    </row>
    <row r="315" spans="2:3" x14ac:dyDescent="0.25">
      <c r="B315" s="16"/>
      <c r="C315" s="16"/>
    </row>
  </sheetData>
  <mergeCells count="1">
    <mergeCell ref="A1:K1"/>
  </mergeCells>
  <pageMargins left="0.7" right="0.7" top="0.78740157499999996" bottom="0.78740157499999996" header="0.3" footer="0.3"/>
  <pageSetup paperSize="8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H291"/>
  <sheetViews>
    <sheetView workbookViewId="0">
      <selection activeCell="A2" sqref="A2"/>
    </sheetView>
  </sheetViews>
  <sheetFormatPr baseColWidth="10" defaultRowHeight="15" x14ac:dyDescent="0.25"/>
  <cols>
    <col min="1" max="1" width="10" customWidth="1"/>
    <col min="2" max="2" width="29.28515625" customWidth="1"/>
    <col min="3" max="3" width="20.28515625" customWidth="1"/>
    <col min="4" max="4" width="23.28515625" style="4" customWidth="1"/>
    <col min="5" max="5" width="13.85546875" style="28" bestFit="1" customWidth="1"/>
    <col min="6" max="6" width="20" style="4" customWidth="1"/>
    <col min="8" max="8" width="21.7109375" customWidth="1"/>
    <col min="10" max="10" width="21.140625" customWidth="1"/>
    <col min="12" max="12" width="15" customWidth="1"/>
  </cols>
  <sheetData>
    <row r="1" spans="1:6" ht="30" customHeight="1" x14ac:dyDescent="0.25">
      <c r="A1" s="98" t="s">
        <v>338</v>
      </c>
      <c r="B1" s="98"/>
      <c r="C1" s="98"/>
      <c r="D1" s="98"/>
      <c r="E1" s="98"/>
      <c r="F1" s="37"/>
    </row>
    <row r="2" spans="1:6" ht="30" customHeight="1" x14ac:dyDescent="0.25">
      <c r="A2" s="2" t="s">
        <v>0</v>
      </c>
      <c r="B2" s="2" t="s">
        <v>1</v>
      </c>
      <c r="C2" s="2" t="s">
        <v>2</v>
      </c>
      <c r="D2" s="6" t="s">
        <v>300</v>
      </c>
      <c r="E2" s="32" t="s">
        <v>301</v>
      </c>
      <c r="F2" s="23" t="s">
        <v>304</v>
      </c>
    </row>
    <row r="3" spans="1:6" x14ac:dyDescent="0.25">
      <c r="A3">
        <v>60101</v>
      </c>
      <c r="B3" t="s">
        <v>3</v>
      </c>
      <c r="C3" t="s">
        <v>3</v>
      </c>
      <c r="D3" s="4">
        <v>650219979.87</v>
      </c>
      <c r="E3" s="9">
        <f>D3/$D$289</f>
        <v>0.30457199572574939</v>
      </c>
      <c r="F3" s="4">
        <f>$F$289*E3</f>
        <v>1252157.6690254249</v>
      </c>
    </row>
    <row r="4" spans="1:6" x14ac:dyDescent="0.25">
      <c r="A4">
        <v>60305</v>
      </c>
      <c r="B4" t="s">
        <v>4</v>
      </c>
      <c r="C4" t="s">
        <v>5</v>
      </c>
      <c r="D4" s="4">
        <v>5039748.5599999996</v>
      </c>
      <c r="E4" s="9">
        <f t="shared" ref="E4:E67" si="0">D4/$D$289</f>
        <v>2.3606876509424716E-3</v>
      </c>
      <c r="F4" s="4">
        <f t="shared" ref="F4:F67" si="1">$F$289*E4</f>
        <v>9705.2689931575551</v>
      </c>
    </row>
    <row r="5" spans="1:6" x14ac:dyDescent="0.25">
      <c r="A5">
        <v>60318</v>
      </c>
      <c r="B5" t="s">
        <v>6</v>
      </c>
      <c r="C5" t="s">
        <v>5</v>
      </c>
      <c r="D5" s="4">
        <v>10330220.109999999</v>
      </c>
      <c r="E5" s="9">
        <f t="shared" si="0"/>
        <v>4.8388174042545053E-3</v>
      </c>
      <c r="F5" s="4">
        <f t="shared" si="1"/>
        <v>19893.366451217487</v>
      </c>
    </row>
    <row r="6" spans="1:6" x14ac:dyDescent="0.25">
      <c r="A6">
        <v>60323</v>
      </c>
      <c r="B6" t="s">
        <v>7</v>
      </c>
      <c r="C6" t="s">
        <v>5</v>
      </c>
      <c r="D6" s="4">
        <v>2190145.66</v>
      </c>
      <c r="E6" s="9">
        <f t="shared" si="0"/>
        <v>1.0258943976616266E-3</v>
      </c>
      <c r="F6" s="4">
        <f t="shared" si="1"/>
        <v>4217.661359775575</v>
      </c>
    </row>
    <row r="7" spans="1:6" x14ac:dyDescent="0.25">
      <c r="A7">
        <v>60324</v>
      </c>
      <c r="B7" t="s">
        <v>8</v>
      </c>
      <c r="C7" t="s">
        <v>5</v>
      </c>
      <c r="D7" s="4">
        <v>2627471.91</v>
      </c>
      <c r="E7" s="9">
        <f t="shared" si="0"/>
        <v>1.2307440375825475E-3</v>
      </c>
      <c r="F7" s="4">
        <f t="shared" si="1"/>
        <v>5059.8400604564013</v>
      </c>
    </row>
    <row r="8" spans="1:6" x14ac:dyDescent="0.25">
      <c r="A8">
        <v>60326</v>
      </c>
      <c r="B8" t="s">
        <v>9</v>
      </c>
      <c r="C8" t="s">
        <v>5</v>
      </c>
      <c r="D8" s="4">
        <v>2016576.18</v>
      </c>
      <c r="E8" s="9">
        <f t="shared" si="0"/>
        <v>9.4459206221009229E-4</v>
      </c>
      <c r="F8" s="4">
        <f t="shared" si="1"/>
        <v>3883.4108565317215</v>
      </c>
    </row>
    <row r="9" spans="1:6" x14ac:dyDescent="0.25">
      <c r="A9">
        <v>60329</v>
      </c>
      <c r="B9" t="s">
        <v>10</v>
      </c>
      <c r="C9" t="s">
        <v>5</v>
      </c>
      <c r="D9" s="4">
        <v>1786492.7</v>
      </c>
      <c r="E9" s="9">
        <f t="shared" si="0"/>
        <v>8.3681779064566537E-4</v>
      </c>
      <c r="F9" s="4">
        <f t="shared" si="1"/>
        <v>3440.3288182719025</v>
      </c>
    </row>
    <row r="10" spans="1:6" x14ac:dyDescent="0.25">
      <c r="A10">
        <v>60341</v>
      </c>
      <c r="B10" t="s">
        <v>11</v>
      </c>
      <c r="C10" t="s">
        <v>5</v>
      </c>
      <c r="D10" s="4">
        <v>2483730.19</v>
      </c>
      <c r="E10" s="9">
        <f t="shared" si="0"/>
        <v>1.1634134358095832E-3</v>
      </c>
      <c r="F10" s="4">
        <f t="shared" si="1"/>
        <v>4783.0302074388264</v>
      </c>
    </row>
    <row r="11" spans="1:6" x14ac:dyDescent="0.25">
      <c r="A11">
        <v>60344</v>
      </c>
      <c r="B11" t="s">
        <v>5</v>
      </c>
      <c r="C11" t="s">
        <v>5</v>
      </c>
      <c r="D11" s="4">
        <v>20691576.350000001</v>
      </c>
      <c r="E11" s="9">
        <f t="shared" si="0"/>
        <v>9.6922194007191317E-3</v>
      </c>
      <c r="F11" s="4">
        <f t="shared" si="1"/>
        <v>39846.693139232171</v>
      </c>
    </row>
    <row r="12" spans="1:6" x14ac:dyDescent="0.25">
      <c r="A12">
        <v>60345</v>
      </c>
      <c r="B12" t="s">
        <v>12</v>
      </c>
      <c r="C12" t="s">
        <v>5</v>
      </c>
      <c r="D12" s="4">
        <v>8644967.2100000009</v>
      </c>
      <c r="E12" s="9">
        <f t="shared" si="0"/>
        <v>4.0494217305653826E-3</v>
      </c>
      <c r="F12" s="4">
        <f t="shared" si="1"/>
        <v>16647.999639505189</v>
      </c>
    </row>
    <row r="13" spans="1:6" x14ac:dyDescent="0.25">
      <c r="A13">
        <v>60346</v>
      </c>
      <c r="B13" t="s">
        <v>13</v>
      </c>
      <c r="C13" t="s">
        <v>5</v>
      </c>
      <c r="D13" s="4">
        <v>5659777.0099999998</v>
      </c>
      <c r="E13" s="9">
        <f t="shared" si="0"/>
        <v>2.6511175181714039E-3</v>
      </c>
      <c r="F13" s="4">
        <f t="shared" si="1"/>
        <v>10899.28548406371</v>
      </c>
    </row>
    <row r="14" spans="1:6" x14ac:dyDescent="0.25">
      <c r="A14">
        <v>60347</v>
      </c>
      <c r="B14" t="s">
        <v>14</v>
      </c>
      <c r="C14" t="s">
        <v>5</v>
      </c>
      <c r="D14" s="4">
        <v>4455839.43</v>
      </c>
      <c r="E14" s="9">
        <f t="shared" si="0"/>
        <v>2.087176570765971E-3</v>
      </c>
      <c r="F14" s="4">
        <f t="shared" si="1"/>
        <v>8580.8090906955549</v>
      </c>
    </row>
    <row r="15" spans="1:6" x14ac:dyDescent="0.25">
      <c r="A15">
        <v>60348</v>
      </c>
      <c r="B15" t="s">
        <v>15</v>
      </c>
      <c r="C15" t="s">
        <v>5</v>
      </c>
      <c r="D15" s="4">
        <v>4657138.68</v>
      </c>
      <c r="E15" s="9">
        <f t="shared" si="0"/>
        <v>2.1814679124790549E-3</v>
      </c>
      <c r="F15" s="4">
        <f t="shared" si="1"/>
        <v>8968.4600510781656</v>
      </c>
    </row>
    <row r="16" spans="1:6" x14ac:dyDescent="0.25">
      <c r="A16">
        <v>60349</v>
      </c>
      <c r="B16" t="s">
        <v>16</v>
      </c>
      <c r="C16" t="s">
        <v>5</v>
      </c>
      <c r="D16" s="4">
        <v>5855862.1699999999</v>
      </c>
      <c r="E16" s="9">
        <f t="shared" si="0"/>
        <v>2.7429665083013952E-3</v>
      </c>
      <c r="F16" s="4">
        <f t="shared" si="1"/>
        <v>11276.895438352052</v>
      </c>
    </row>
    <row r="17" spans="1:6" x14ac:dyDescent="0.25">
      <c r="A17">
        <v>60350</v>
      </c>
      <c r="B17" t="s">
        <v>17</v>
      </c>
      <c r="C17" t="s">
        <v>5</v>
      </c>
      <c r="D17" s="4">
        <v>11545915.029999999</v>
      </c>
      <c r="E17" s="9">
        <f t="shared" si="0"/>
        <v>5.4082656516800665E-3</v>
      </c>
      <c r="F17" s="4">
        <f t="shared" si="1"/>
        <v>22234.484479577051</v>
      </c>
    </row>
    <row r="18" spans="1:6" x14ac:dyDescent="0.25">
      <c r="A18">
        <v>60351</v>
      </c>
      <c r="B18" t="s">
        <v>18</v>
      </c>
      <c r="C18" t="s">
        <v>5</v>
      </c>
      <c r="D18" s="4">
        <v>6018290.1399999997</v>
      </c>
      <c r="E18" s="9">
        <f t="shared" si="0"/>
        <v>2.8190500069882134E-3</v>
      </c>
      <c r="F18" s="4">
        <f t="shared" si="1"/>
        <v>11589.690237952635</v>
      </c>
    </row>
    <row r="19" spans="1:6" x14ac:dyDescent="0.25">
      <c r="A19">
        <v>60608</v>
      </c>
      <c r="B19" t="s">
        <v>19</v>
      </c>
      <c r="C19" t="s">
        <v>20</v>
      </c>
      <c r="D19" s="4">
        <v>11379231.74</v>
      </c>
      <c r="E19" s="9">
        <f t="shared" si="0"/>
        <v>5.3301889024857654E-3</v>
      </c>
      <c r="F19" s="4">
        <f t="shared" si="1"/>
        <v>21913.495020111939</v>
      </c>
    </row>
    <row r="20" spans="1:6" x14ac:dyDescent="0.25">
      <c r="A20">
        <v>60611</v>
      </c>
      <c r="B20" t="s">
        <v>21</v>
      </c>
      <c r="C20" t="s">
        <v>20</v>
      </c>
      <c r="D20" s="4">
        <v>6450233.75</v>
      </c>
      <c r="E20" s="9">
        <f t="shared" si="0"/>
        <v>3.0213783441841689E-3</v>
      </c>
      <c r="F20" s="4">
        <f t="shared" si="1"/>
        <v>12421.503348272872</v>
      </c>
    </row>
    <row r="21" spans="1:6" x14ac:dyDescent="0.25">
      <c r="A21">
        <v>60613</v>
      </c>
      <c r="B21" t="s">
        <v>22</v>
      </c>
      <c r="C21" t="s">
        <v>20</v>
      </c>
      <c r="D21" s="4">
        <v>15947875.68</v>
      </c>
      <c r="E21" s="9">
        <f t="shared" si="0"/>
        <v>7.4702046596828182E-3</v>
      </c>
      <c r="F21" s="4">
        <f t="shared" si="1"/>
        <v>30711.536796160217</v>
      </c>
    </row>
    <row r="22" spans="1:6" x14ac:dyDescent="0.25">
      <c r="A22">
        <v>60617</v>
      </c>
      <c r="B22" t="s">
        <v>23</v>
      </c>
      <c r="C22" t="s">
        <v>20</v>
      </c>
      <c r="D22" s="4">
        <v>12579474.6</v>
      </c>
      <c r="E22" s="9">
        <f t="shared" si="0"/>
        <v>5.8923991921463019E-3</v>
      </c>
      <c r="F22" s="4">
        <f t="shared" si="1"/>
        <v>24224.856326084857</v>
      </c>
    </row>
    <row r="23" spans="1:6" x14ac:dyDescent="0.25">
      <c r="A23">
        <v>60618</v>
      </c>
      <c r="B23" t="s">
        <v>24</v>
      </c>
      <c r="C23" t="s">
        <v>20</v>
      </c>
      <c r="D23" s="4">
        <v>1966142.79</v>
      </c>
      <c r="E23" s="9">
        <f t="shared" si="0"/>
        <v>9.2096836758510383E-4</v>
      </c>
      <c r="F23" s="4">
        <f t="shared" si="1"/>
        <v>3786.2890238927494</v>
      </c>
    </row>
    <row r="24" spans="1:6" x14ac:dyDescent="0.25">
      <c r="A24">
        <v>60619</v>
      </c>
      <c r="B24" t="s">
        <v>25</v>
      </c>
      <c r="C24" t="s">
        <v>20</v>
      </c>
      <c r="D24" s="4">
        <v>5079505.9000000004</v>
      </c>
      <c r="E24" s="9">
        <f t="shared" si="0"/>
        <v>2.379310536678724E-3</v>
      </c>
      <c r="F24" s="4">
        <f t="shared" si="1"/>
        <v>9781.8314792734163</v>
      </c>
    </row>
    <row r="25" spans="1:6" x14ac:dyDescent="0.25">
      <c r="A25">
        <v>60623</v>
      </c>
      <c r="B25" t="s">
        <v>26</v>
      </c>
      <c r="C25" t="s">
        <v>20</v>
      </c>
      <c r="D25" s="4">
        <v>3246695.85</v>
      </c>
      <c r="E25" s="9">
        <f t="shared" si="0"/>
        <v>1.5207970612448911E-3</v>
      </c>
      <c r="F25" s="4">
        <f t="shared" si="1"/>
        <v>6252.307270507622</v>
      </c>
    </row>
    <row r="26" spans="1:6" x14ac:dyDescent="0.25">
      <c r="A26">
        <v>60624</v>
      </c>
      <c r="B26" t="s">
        <v>27</v>
      </c>
      <c r="C26" t="s">
        <v>20</v>
      </c>
      <c r="D26" s="4">
        <v>15835078.800000001</v>
      </c>
      <c r="E26" s="9">
        <f t="shared" si="0"/>
        <v>7.4173690472488446E-3</v>
      </c>
      <c r="F26" s="4">
        <f t="shared" si="1"/>
        <v>30494.318804239429</v>
      </c>
    </row>
    <row r="27" spans="1:6" x14ac:dyDescent="0.25">
      <c r="A27">
        <v>60626</v>
      </c>
      <c r="B27" t="s">
        <v>28</v>
      </c>
      <c r="C27" t="s">
        <v>20</v>
      </c>
      <c r="D27" s="4">
        <v>4730701.83</v>
      </c>
      <c r="E27" s="9">
        <f t="shared" si="0"/>
        <v>2.2159259053138062E-3</v>
      </c>
      <c r="F27" s="4">
        <f t="shared" si="1"/>
        <v>9110.1238960565734</v>
      </c>
    </row>
    <row r="28" spans="1:6" x14ac:dyDescent="0.25">
      <c r="A28">
        <v>60628</v>
      </c>
      <c r="B28" t="s">
        <v>29</v>
      </c>
      <c r="C28" t="s">
        <v>20</v>
      </c>
      <c r="D28" s="4">
        <v>4205212.5199999996</v>
      </c>
      <c r="E28" s="9">
        <f t="shared" si="0"/>
        <v>1.9697794735919665E-3</v>
      </c>
      <c r="F28" s="4">
        <f t="shared" si="1"/>
        <v>8098.1656513423259</v>
      </c>
    </row>
    <row r="29" spans="1:6" x14ac:dyDescent="0.25">
      <c r="A29">
        <v>60629</v>
      </c>
      <c r="B29" t="s">
        <v>30</v>
      </c>
      <c r="C29" t="s">
        <v>20</v>
      </c>
      <c r="D29" s="4">
        <v>8755844.1899999995</v>
      </c>
      <c r="E29" s="9">
        <f t="shared" si="0"/>
        <v>4.1013580353916283E-3</v>
      </c>
      <c r="F29" s="4">
        <f t="shared" si="1"/>
        <v>16861.520394209059</v>
      </c>
    </row>
    <row r="30" spans="1:6" x14ac:dyDescent="0.25">
      <c r="A30">
        <v>60632</v>
      </c>
      <c r="B30" t="s">
        <v>31</v>
      </c>
      <c r="C30" t="s">
        <v>20</v>
      </c>
      <c r="D30" s="4">
        <v>4554923.67</v>
      </c>
      <c r="E30" s="9">
        <f t="shared" si="0"/>
        <v>2.1335889937244335E-3</v>
      </c>
      <c r="F30" s="4">
        <f t="shared" si="1"/>
        <v>8771.6200390462382</v>
      </c>
    </row>
    <row r="31" spans="1:6" x14ac:dyDescent="0.25">
      <c r="A31">
        <v>60639</v>
      </c>
      <c r="B31" t="s">
        <v>32</v>
      </c>
      <c r="C31" t="s">
        <v>20</v>
      </c>
      <c r="D31" s="4">
        <v>1915557.49</v>
      </c>
      <c r="E31" s="9">
        <f t="shared" si="0"/>
        <v>8.9727351622346759E-4</v>
      </c>
      <c r="F31" s="4">
        <f t="shared" si="1"/>
        <v>3688.8746513789802</v>
      </c>
    </row>
    <row r="32" spans="1:6" x14ac:dyDescent="0.25">
      <c r="A32">
        <v>60641</v>
      </c>
      <c r="B32" t="s">
        <v>33</v>
      </c>
      <c r="C32" t="s">
        <v>20</v>
      </c>
      <c r="D32" s="4">
        <v>1425933.94</v>
      </c>
      <c r="E32" s="9">
        <f t="shared" si="0"/>
        <v>6.6792710055712449E-4</v>
      </c>
      <c r="F32" s="4">
        <f t="shared" si="1"/>
        <v>2745.9847032870598</v>
      </c>
    </row>
    <row r="33" spans="1:6" x14ac:dyDescent="0.25">
      <c r="A33">
        <v>60642</v>
      </c>
      <c r="B33" t="s">
        <v>34</v>
      </c>
      <c r="C33" t="s">
        <v>20</v>
      </c>
      <c r="D33" s="4">
        <v>2863599.3</v>
      </c>
      <c r="E33" s="9">
        <f t="shared" si="0"/>
        <v>1.3413493598493148E-3</v>
      </c>
      <c r="F33" s="4">
        <f t="shared" si="1"/>
        <v>5514.5611262633465</v>
      </c>
    </row>
    <row r="34" spans="1:6" x14ac:dyDescent="0.25">
      <c r="A34">
        <v>60645</v>
      </c>
      <c r="B34" t="s">
        <v>35</v>
      </c>
      <c r="C34" t="s">
        <v>20</v>
      </c>
      <c r="D34" s="4">
        <v>4244628.7200000007</v>
      </c>
      <c r="E34" s="9">
        <f t="shared" si="0"/>
        <v>1.9882425646528192E-3</v>
      </c>
      <c r="F34" s="4">
        <f t="shared" si="1"/>
        <v>8174.0711889170225</v>
      </c>
    </row>
    <row r="35" spans="1:6" x14ac:dyDescent="0.25">
      <c r="A35">
        <v>60646</v>
      </c>
      <c r="B35" t="s">
        <v>36</v>
      </c>
      <c r="C35" t="s">
        <v>20</v>
      </c>
      <c r="D35" s="4">
        <v>3503393.87</v>
      </c>
      <c r="E35" s="9">
        <f t="shared" si="0"/>
        <v>1.641037949975932E-3</v>
      </c>
      <c r="F35" s="4">
        <f t="shared" si="1"/>
        <v>6746.6421176633576</v>
      </c>
    </row>
    <row r="36" spans="1:6" x14ac:dyDescent="0.25">
      <c r="A36">
        <v>60647</v>
      </c>
      <c r="B36" t="s">
        <v>37</v>
      </c>
      <c r="C36" t="s">
        <v>20</v>
      </c>
      <c r="D36" s="4">
        <v>787346.26</v>
      </c>
      <c r="E36" s="9">
        <f t="shared" si="0"/>
        <v>3.6880383433211209E-4</v>
      </c>
      <c r="F36" s="4">
        <f t="shared" si="1"/>
        <v>1516.2278738875352</v>
      </c>
    </row>
    <row r="37" spans="1:6" x14ac:dyDescent="0.25">
      <c r="A37">
        <v>60648</v>
      </c>
      <c r="B37" t="s">
        <v>38</v>
      </c>
      <c r="C37" t="s">
        <v>20</v>
      </c>
      <c r="D37" s="4">
        <v>2837574.03</v>
      </c>
      <c r="E37" s="9">
        <f t="shared" si="0"/>
        <v>1.3291587648682343E-3</v>
      </c>
      <c r="F37" s="4">
        <f t="shared" si="1"/>
        <v>5464.4431009367909</v>
      </c>
    </row>
    <row r="38" spans="1:6" x14ac:dyDescent="0.25">
      <c r="A38">
        <v>60651</v>
      </c>
      <c r="B38" t="s">
        <v>39</v>
      </c>
      <c r="C38" t="s">
        <v>20</v>
      </c>
      <c r="D38" s="4">
        <v>2960369.09</v>
      </c>
      <c r="E38" s="9">
        <f t="shared" si="0"/>
        <v>1.3866776625448953E-3</v>
      </c>
      <c r="F38" s="4">
        <f t="shared" si="1"/>
        <v>5700.915034832422</v>
      </c>
    </row>
    <row r="39" spans="1:6" x14ac:dyDescent="0.25">
      <c r="A39">
        <v>60653</v>
      </c>
      <c r="B39" t="s">
        <v>40</v>
      </c>
      <c r="C39" t="s">
        <v>20</v>
      </c>
      <c r="D39" s="4">
        <v>5548550.8499999996</v>
      </c>
      <c r="E39" s="9">
        <f t="shared" si="0"/>
        <v>2.599017652623002E-3</v>
      </c>
      <c r="F39" s="4">
        <f t="shared" si="1"/>
        <v>10685.092297831423</v>
      </c>
    </row>
    <row r="40" spans="1:6" x14ac:dyDescent="0.25">
      <c r="A40">
        <v>60654</v>
      </c>
      <c r="B40" t="s">
        <v>41</v>
      </c>
      <c r="C40" t="s">
        <v>20</v>
      </c>
      <c r="D40" s="4">
        <v>3352495.82</v>
      </c>
      <c r="E40" s="9">
        <f t="shared" si="0"/>
        <v>1.5703552246484009E-3</v>
      </c>
      <c r="F40" s="4">
        <f t="shared" si="1"/>
        <v>6456.0510001983739</v>
      </c>
    </row>
    <row r="41" spans="1:6" x14ac:dyDescent="0.25">
      <c r="A41">
        <v>60655</v>
      </c>
      <c r="B41" t="s">
        <v>42</v>
      </c>
      <c r="C41" t="s">
        <v>20</v>
      </c>
      <c r="D41" s="4">
        <v>5002716.57</v>
      </c>
      <c r="E41" s="9">
        <f t="shared" si="0"/>
        <v>2.3433413566894853E-3</v>
      </c>
      <c r="F41" s="4">
        <f t="shared" si="1"/>
        <v>9633.9548353135542</v>
      </c>
    </row>
    <row r="42" spans="1:6" x14ac:dyDescent="0.25">
      <c r="A42">
        <v>60656</v>
      </c>
      <c r="B42" t="s">
        <v>43</v>
      </c>
      <c r="C42" t="s">
        <v>20</v>
      </c>
      <c r="D42" s="4">
        <v>3690741.34</v>
      </c>
      <c r="E42" s="9">
        <f t="shared" si="0"/>
        <v>1.7287940857432121E-3</v>
      </c>
      <c r="F42" s="4">
        <f t="shared" si="1"/>
        <v>7107.4255118923566</v>
      </c>
    </row>
    <row r="43" spans="1:6" x14ac:dyDescent="0.25">
      <c r="A43">
        <v>60659</v>
      </c>
      <c r="B43" t="s">
        <v>44</v>
      </c>
      <c r="C43" t="s">
        <v>20</v>
      </c>
      <c r="D43" s="4">
        <v>5444655.2599999998</v>
      </c>
      <c r="E43" s="9">
        <f t="shared" si="0"/>
        <v>2.5503515270454231E-3</v>
      </c>
      <c r="F43" s="4">
        <f t="shared" si="1"/>
        <v>10485.015917800112</v>
      </c>
    </row>
    <row r="44" spans="1:6" x14ac:dyDescent="0.25">
      <c r="A44">
        <v>60660</v>
      </c>
      <c r="B44" t="s">
        <v>45</v>
      </c>
      <c r="C44" t="s">
        <v>20</v>
      </c>
      <c r="D44" s="4">
        <v>6329704.1799999997</v>
      </c>
      <c r="E44" s="9">
        <f t="shared" si="0"/>
        <v>2.9649206332319372E-3</v>
      </c>
      <c r="F44" s="4">
        <f t="shared" si="1"/>
        <v>12189.394169699168</v>
      </c>
    </row>
    <row r="45" spans="1:6" x14ac:dyDescent="0.25">
      <c r="A45">
        <v>60661</v>
      </c>
      <c r="B45" t="s">
        <v>46</v>
      </c>
      <c r="C45" t="s">
        <v>20</v>
      </c>
      <c r="D45" s="4">
        <v>8638623.1300000008</v>
      </c>
      <c r="E45" s="9">
        <f t="shared" si="0"/>
        <v>4.0464500761000274E-3</v>
      </c>
      <c r="F45" s="4">
        <f t="shared" si="1"/>
        <v>16635.782561176558</v>
      </c>
    </row>
    <row r="46" spans="1:6" x14ac:dyDescent="0.25">
      <c r="A46">
        <v>60662</v>
      </c>
      <c r="B46" t="s">
        <v>47</v>
      </c>
      <c r="C46" t="s">
        <v>20</v>
      </c>
      <c r="D46" s="4">
        <v>6720886.8799999999</v>
      </c>
      <c r="E46" s="9">
        <f t="shared" si="0"/>
        <v>3.1481559986788858E-3</v>
      </c>
      <c r="F46" s="4">
        <f t="shared" si="1"/>
        <v>12942.712174312011</v>
      </c>
    </row>
    <row r="47" spans="1:6" x14ac:dyDescent="0.25">
      <c r="A47">
        <v>60663</v>
      </c>
      <c r="B47" t="s">
        <v>48</v>
      </c>
      <c r="C47" t="s">
        <v>20</v>
      </c>
      <c r="D47" s="4">
        <v>10316188.02</v>
      </c>
      <c r="E47" s="9">
        <f t="shared" si="0"/>
        <v>4.8322445799983856E-3</v>
      </c>
      <c r="F47" s="4">
        <f t="shared" si="1"/>
        <v>19866.344228508384</v>
      </c>
    </row>
    <row r="48" spans="1:6" x14ac:dyDescent="0.25">
      <c r="A48">
        <v>60664</v>
      </c>
      <c r="B48" t="s">
        <v>49</v>
      </c>
      <c r="C48" t="s">
        <v>20</v>
      </c>
      <c r="D48" s="4">
        <v>18182268.359999999</v>
      </c>
      <c r="E48" s="9">
        <f t="shared" si="0"/>
        <v>8.5168249710406239E-3</v>
      </c>
      <c r="F48" s="4">
        <f t="shared" si="1"/>
        <v>35014.406619440095</v>
      </c>
    </row>
    <row r="49" spans="1:6" x14ac:dyDescent="0.25">
      <c r="A49">
        <v>60665</v>
      </c>
      <c r="B49" t="s">
        <v>50</v>
      </c>
      <c r="C49" t="s">
        <v>20</v>
      </c>
      <c r="D49" s="4">
        <v>8562463.3399999999</v>
      </c>
      <c r="E49" s="9">
        <f t="shared" si="0"/>
        <v>4.0107757813190644E-3</v>
      </c>
      <c r="F49" s="4">
        <f t="shared" si="1"/>
        <v>16489.118250524443</v>
      </c>
    </row>
    <row r="50" spans="1:6" x14ac:dyDescent="0.25">
      <c r="A50">
        <v>60666</v>
      </c>
      <c r="B50" t="s">
        <v>51</v>
      </c>
      <c r="C50" t="s">
        <v>20</v>
      </c>
      <c r="D50" s="4">
        <v>3282227.19</v>
      </c>
      <c r="E50" s="9">
        <f t="shared" si="0"/>
        <v>1.5374404303655598E-3</v>
      </c>
      <c r="F50" s="4">
        <f t="shared" si="1"/>
        <v>6320.7315595930559</v>
      </c>
    </row>
    <row r="51" spans="1:6" x14ac:dyDescent="0.25">
      <c r="A51">
        <v>60667</v>
      </c>
      <c r="B51" t="s">
        <v>52</v>
      </c>
      <c r="C51" t="s">
        <v>20</v>
      </c>
      <c r="D51" s="4">
        <v>16196157.890000001</v>
      </c>
      <c r="E51" s="9">
        <f t="shared" si="0"/>
        <v>7.5865034670772307E-3</v>
      </c>
      <c r="F51" s="4">
        <f t="shared" si="1"/>
        <v>31189.664941955183</v>
      </c>
    </row>
    <row r="52" spans="1:6" x14ac:dyDescent="0.25">
      <c r="A52">
        <v>60668</v>
      </c>
      <c r="B52" t="s">
        <v>53</v>
      </c>
      <c r="C52" t="s">
        <v>20</v>
      </c>
      <c r="D52" s="4">
        <v>4385642.66</v>
      </c>
      <c r="E52" s="9">
        <f t="shared" si="0"/>
        <v>2.0542954366970429E-3</v>
      </c>
      <c r="F52" s="4">
        <f t="shared" si="1"/>
        <v>8445.6280341031597</v>
      </c>
    </row>
    <row r="53" spans="1:6" x14ac:dyDescent="0.25">
      <c r="A53">
        <v>60669</v>
      </c>
      <c r="B53" t="s">
        <v>54</v>
      </c>
      <c r="C53" t="s">
        <v>20</v>
      </c>
      <c r="D53" s="4">
        <v>22157713.129999999</v>
      </c>
      <c r="E53" s="9">
        <f t="shared" si="0"/>
        <v>1.0378978065349527E-2</v>
      </c>
      <c r="F53" s="4">
        <f t="shared" si="1"/>
        <v>42670.098247891372</v>
      </c>
    </row>
    <row r="54" spans="1:6" x14ac:dyDescent="0.25">
      <c r="A54">
        <v>60670</v>
      </c>
      <c r="B54" t="s">
        <v>55</v>
      </c>
      <c r="C54" t="s">
        <v>20</v>
      </c>
      <c r="D54" s="4">
        <v>17611017.329999998</v>
      </c>
      <c r="E54" s="9">
        <f t="shared" si="0"/>
        <v>8.2492431192767394E-3</v>
      </c>
      <c r="F54" s="4">
        <f t="shared" si="1"/>
        <v>33914.322985750179</v>
      </c>
    </row>
    <row r="55" spans="1:6" x14ac:dyDescent="0.25">
      <c r="A55">
        <v>61001</v>
      </c>
      <c r="B55" t="s">
        <v>56</v>
      </c>
      <c r="C55" t="s">
        <v>57</v>
      </c>
      <c r="D55" s="4">
        <v>1905383.85</v>
      </c>
      <c r="E55" s="9">
        <f t="shared" si="0"/>
        <v>8.9250804309971832E-4</v>
      </c>
      <c r="F55" s="4">
        <f t="shared" si="1"/>
        <v>3669.2828182420612</v>
      </c>
    </row>
    <row r="56" spans="1:6" x14ac:dyDescent="0.25">
      <c r="A56">
        <v>61002</v>
      </c>
      <c r="B56" t="s">
        <v>58</v>
      </c>
      <c r="C56" t="s">
        <v>57</v>
      </c>
      <c r="D56" s="4">
        <v>1358953.08</v>
      </c>
      <c r="E56" s="9">
        <f t="shared" si="0"/>
        <v>6.3655234303320815E-4</v>
      </c>
      <c r="F56" s="4">
        <f t="shared" si="1"/>
        <v>2616.9966682782206</v>
      </c>
    </row>
    <row r="57" spans="1:6" x14ac:dyDescent="0.25">
      <c r="A57">
        <v>61007</v>
      </c>
      <c r="B57" t="s">
        <v>59</v>
      </c>
      <c r="C57" t="s">
        <v>57</v>
      </c>
      <c r="D57" s="4">
        <v>1701455.01</v>
      </c>
      <c r="E57" s="9">
        <f t="shared" si="0"/>
        <v>7.9698496520651816E-4</v>
      </c>
      <c r="F57" s="4">
        <f t="shared" si="1"/>
        <v>3276.5679388984399</v>
      </c>
    </row>
    <row r="58" spans="1:6" x14ac:dyDescent="0.25">
      <c r="A58">
        <v>61008</v>
      </c>
      <c r="B58" t="s">
        <v>60</v>
      </c>
      <c r="C58" t="s">
        <v>57</v>
      </c>
      <c r="D58" s="4">
        <v>2240086.4900000002</v>
      </c>
      <c r="E58" s="9">
        <f t="shared" si="0"/>
        <v>1.0492873703973175E-3</v>
      </c>
      <c r="F58" s="4">
        <f t="shared" si="1"/>
        <v>4313.8346476134811</v>
      </c>
    </row>
    <row r="59" spans="1:6" x14ac:dyDescent="0.25">
      <c r="A59">
        <v>61012</v>
      </c>
      <c r="B59" t="s">
        <v>61</v>
      </c>
      <c r="C59" t="s">
        <v>57</v>
      </c>
      <c r="D59" s="4">
        <v>3880678.16</v>
      </c>
      <c r="E59" s="9">
        <f t="shared" si="0"/>
        <v>1.8177631087202798E-3</v>
      </c>
      <c r="F59" s="4">
        <f t="shared" si="1"/>
        <v>7473.1953331163249</v>
      </c>
    </row>
    <row r="60" spans="1:6" x14ac:dyDescent="0.25">
      <c r="A60">
        <v>61013</v>
      </c>
      <c r="B60" t="s">
        <v>62</v>
      </c>
      <c r="C60" t="s">
        <v>57</v>
      </c>
      <c r="D60" s="4">
        <v>2942370.94</v>
      </c>
      <c r="E60" s="9">
        <f t="shared" si="0"/>
        <v>1.3782470811500153E-3</v>
      </c>
      <c r="F60" s="4">
        <f t="shared" si="1"/>
        <v>5666.2551931657981</v>
      </c>
    </row>
    <row r="61" spans="1:6" x14ac:dyDescent="0.25">
      <c r="A61">
        <v>61016</v>
      </c>
      <c r="B61" t="s">
        <v>63</v>
      </c>
      <c r="C61" t="s">
        <v>57</v>
      </c>
      <c r="D61" s="4">
        <v>2550509.9700000002</v>
      </c>
      <c r="E61" s="9">
        <f t="shared" si="0"/>
        <v>1.1946940046915068E-3</v>
      </c>
      <c r="F61" s="4">
        <f t="shared" si="1"/>
        <v>4911.6310137068049</v>
      </c>
    </row>
    <row r="62" spans="1:6" x14ac:dyDescent="0.25">
      <c r="A62">
        <v>61017</v>
      </c>
      <c r="B62" t="s">
        <v>64</v>
      </c>
      <c r="C62" t="s">
        <v>57</v>
      </c>
      <c r="D62" s="4">
        <v>1801920.62</v>
      </c>
      <c r="E62" s="9">
        <f t="shared" si="0"/>
        <v>8.4404444090214743E-4</v>
      </c>
      <c r="F62" s="4">
        <f t="shared" si="1"/>
        <v>3470.0390531818994</v>
      </c>
    </row>
    <row r="63" spans="1:6" x14ac:dyDescent="0.25">
      <c r="A63">
        <v>61019</v>
      </c>
      <c r="B63" t="s">
        <v>65</v>
      </c>
      <c r="C63" t="s">
        <v>57</v>
      </c>
      <c r="D63" s="4">
        <v>2220859.0499999998</v>
      </c>
      <c r="E63" s="9">
        <f t="shared" si="0"/>
        <v>1.0402809726322594E-3</v>
      </c>
      <c r="F63" s="4">
        <f t="shared" si="1"/>
        <v>4276.807507265471</v>
      </c>
    </row>
    <row r="64" spans="1:6" x14ac:dyDescent="0.25">
      <c r="A64">
        <v>61020</v>
      </c>
      <c r="B64" t="s">
        <v>66</v>
      </c>
      <c r="C64" t="s">
        <v>57</v>
      </c>
      <c r="D64" s="4">
        <v>2022214.79</v>
      </c>
      <c r="E64" s="9">
        <f t="shared" si="0"/>
        <v>9.4723326480919195E-4</v>
      </c>
      <c r="F64" s="4">
        <f t="shared" si="1"/>
        <v>3894.2693797588227</v>
      </c>
    </row>
    <row r="65" spans="1:6" x14ac:dyDescent="0.25">
      <c r="A65">
        <v>61021</v>
      </c>
      <c r="B65" t="s">
        <v>67</v>
      </c>
      <c r="C65" t="s">
        <v>57</v>
      </c>
      <c r="D65" s="4">
        <v>5157184.1900000004</v>
      </c>
      <c r="E65" s="9">
        <f t="shared" si="0"/>
        <v>2.4156961177778987E-3</v>
      </c>
      <c r="F65" s="4">
        <f t="shared" si="1"/>
        <v>9931.4200332266919</v>
      </c>
    </row>
    <row r="66" spans="1:6" x14ac:dyDescent="0.25">
      <c r="A66">
        <v>61024</v>
      </c>
      <c r="B66" t="s">
        <v>68</v>
      </c>
      <c r="C66" t="s">
        <v>57</v>
      </c>
      <c r="D66" s="4">
        <v>2604438.2200000002</v>
      </c>
      <c r="E66" s="9">
        <f t="shared" si="0"/>
        <v>1.2199547398842041E-3</v>
      </c>
      <c r="F66" s="4">
        <f t="shared" si="1"/>
        <v>5015.4830544086626</v>
      </c>
    </row>
    <row r="67" spans="1:6" x14ac:dyDescent="0.25">
      <c r="A67">
        <v>61027</v>
      </c>
      <c r="B67" t="s">
        <v>69</v>
      </c>
      <c r="C67" t="s">
        <v>57</v>
      </c>
      <c r="D67" s="4">
        <v>2115610.06</v>
      </c>
      <c r="E67" s="9">
        <f t="shared" si="0"/>
        <v>9.909808958508163E-4</v>
      </c>
      <c r="F67" s="4">
        <f t="shared" si="1"/>
        <v>4074.1248243801665</v>
      </c>
    </row>
    <row r="68" spans="1:6" x14ac:dyDescent="0.25">
      <c r="A68">
        <v>61030</v>
      </c>
      <c r="B68" t="s">
        <v>70</v>
      </c>
      <c r="C68" t="s">
        <v>57</v>
      </c>
      <c r="D68" s="4">
        <v>2076525.41</v>
      </c>
      <c r="E68" s="9">
        <f t="shared" ref="E68:E131" si="2">D68/$D$289</f>
        <v>9.7267310737725625E-4</v>
      </c>
      <c r="F68" s="4">
        <f t="shared" ref="F68:F131" si="3">$F$289*E68</f>
        <v>3998.8577674551248</v>
      </c>
    </row>
    <row r="69" spans="1:6" x14ac:dyDescent="0.25">
      <c r="A69">
        <v>61032</v>
      </c>
      <c r="B69" t="s">
        <v>71</v>
      </c>
      <c r="C69" t="s">
        <v>57</v>
      </c>
      <c r="D69" s="4">
        <v>2479911.94</v>
      </c>
      <c r="E69" s="9">
        <f t="shared" si="2"/>
        <v>1.1616249149109907E-3</v>
      </c>
      <c r="F69" s="4">
        <f t="shared" si="3"/>
        <v>4775.6772328029001</v>
      </c>
    </row>
    <row r="70" spans="1:6" x14ac:dyDescent="0.25">
      <c r="A70">
        <v>61033</v>
      </c>
      <c r="B70" t="s">
        <v>72</v>
      </c>
      <c r="C70" t="s">
        <v>57</v>
      </c>
      <c r="D70" s="4">
        <v>2816341.36</v>
      </c>
      <c r="E70" s="9">
        <f t="shared" si="2"/>
        <v>1.3192130897479786E-3</v>
      </c>
      <c r="F70" s="4">
        <f t="shared" si="3"/>
        <v>5423.5543995780581</v>
      </c>
    </row>
    <row r="71" spans="1:6" x14ac:dyDescent="0.25">
      <c r="A71">
        <v>61043</v>
      </c>
      <c r="B71" t="s">
        <v>73</v>
      </c>
      <c r="C71" t="s">
        <v>57</v>
      </c>
      <c r="D71" s="4">
        <v>5197594.7</v>
      </c>
      <c r="E71" s="9">
        <f t="shared" si="2"/>
        <v>2.4346249573399432E-3</v>
      </c>
      <c r="F71" s="4">
        <f t="shared" si="3"/>
        <v>10009.240357997156</v>
      </c>
    </row>
    <row r="72" spans="1:6" x14ac:dyDescent="0.25">
      <c r="A72">
        <v>61045</v>
      </c>
      <c r="B72" t="s">
        <v>74</v>
      </c>
      <c r="C72" t="s">
        <v>57</v>
      </c>
      <c r="D72" s="4">
        <v>8008982.9000000004</v>
      </c>
      <c r="E72" s="9">
        <f t="shared" si="2"/>
        <v>3.7515179187112909E-3</v>
      </c>
      <c r="F72" s="4">
        <f t="shared" si="3"/>
        <v>15423.256236041087</v>
      </c>
    </row>
    <row r="73" spans="1:6" x14ac:dyDescent="0.25">
      <c r="A73">
        <v>61049</v>
      </c>
      <c r="B73" t="s">
        <v>75</v>
      </c>
      <c r="C73" t="s">
        <v>57</v>
      </c>
      <c r="D73" s="4">
        <v>3635018.16</v>
      </c>
      <c r="E73" s="9">
        <f t="shared" si="2"/>
        <v>1.7026925806123206E-3</v>
      </c>
      <c r="F73" s="4">
        <f t="shared" si="3"/>
        <v>7000.1168942866143</v>
      </c>
    </row>
    <row r="74" spans="1:6" x14ac:dyDescent="0.25">
      <c r="A74">
        <v>61050</v>
      </c>
      <c r="B74" t="s">
        <v>76</v>
      </c>
      <c r="C74" t="s">
        <v>57</v>
      </c>
      <c r="D74" s="4">
        <v>4556562.3499999996</v>
      </c>
      <c r="E74" s="9">
        <f t="shared" si="2"/>
        <v>2.134356574010194E-3</v>
      </c>
      <c r="F74" s="4">
        <f t="shared" si="3"/>
        <v>8774.7757183434023</v>
      </c>
    </row>
    <row r="75" spans="1:6" x14ac:dyDescent="0.25">
      <c r="A75">
        <v>61051</v>
      </c>
      <c r="B75" t="s">
        <v>77</v>
      </c>
      <c r="C75" t="s">
        <v>57</v>
      </c>
      <c r="D75" s="4">
        <v>4117933.69</v>
      </c>
      <c r="E75" s="9">
        <f t="shared" si="2"/>
        <v>1.9288968673038252E-3</v>
      </c>
      <c r="F75" s="4">
        <f t="shared" si="3"/>
        <v>7930.0889085299677</v>
      </c>
    </row>
    <row r="76" spans="1:6" x14ac:dyDescent="0.25">
      <c r="A76">
        <v>61052</v>
      </c>
      <c r="B76" t="s">
        <v>78</v>
      </c>
      <c r="C76" t="s">
        <v>57</v>
      </c>
      <c r="D76" s="4">
        <v>3454426.41</v>
      </c>
      <c r="E76" s="9">
        <f t="shared" si="2"/>
        <v>1.6181009171569733E-3</v>
      </c>
      <c r="F76" s="4">
        <f t="shared" si="3"/>
        <v>6652.3432919275583</v>
      </c>
    </row>
    <row r="77" spans="1:6" x14ac:dyDescent="0.25">
      <c r="A77">
        <v>61053</v>
      </c>
      <c r="B77" t="s">
        <v>57</v>
      </c>
      <c r="C77" t="s">
        <v>57</v>
      </c>
      <c r="D77" s="4">
        <v>21159399.789999999</v>
      </c>
      <c r="E77" s="9">
        <f t="shared" si="2"/>
        <v>9.9113543445524047E-3</v>
      </c>
      <c r="F77" s="4">
        <f t="shared" si="3"/>
        <v>40747.60164140242</v>
      </c>
    </row>
    <row r="78" spans="1:6" x14ac:dyDescent="0.25">
      <c r="A78">
        <v>61054</v>
      </c>
      <c r="B78" t="s">
        <v>79</v>
      </c>
      <c r="C78" t="s">
        <v>57</v>
      </c>
      <c r="D78" s="4">
        <v>4661728.03</v>
      </c>
      <c r="E78" s="9">
        <f t="shared" si="2"/>
        <v>2.183617627239994E-3</v>
      </c>
      <c r="F78" s="4">
        <f t="shared" si="3"/>
        <v>8977.2979674391645</v>
      </c>
    </row>
    <row r="79" spans="1:6" x14ac:dyDescent="0.25">
      <c r="A79">
        <v>61055</v>
      </c>
      <c r="B79" t="s">
        <v>80</v>
      </c>
      <c r="C79" t="s">
        <v>57</v>
      </c>
      <c r="D79" s="4">
        <v>1926908.58</v>
      </c>
      <c r="E79" s="9">
        <f t="shared" si="2"/>
        <v>9.0259052314726866E-4</v>
      </c>
      <c r="F79" s="4">
        <f t="shared" si="3"/>
        <v>3710.733952592916</v>
      </c>
    </row>
    <row r="80" spans="1:6" x14ac:dyDescent="0.25">
      <c r="A80">
        <v>61057</v>
      </c>
      <c r="B80" t="s">
        <v>81</v>
      </c>
      <c r="C80" t="s">
        <v>57</v>
      </c>
      <c r="D80" s="4">
        <v>3561161.94</v>
      </c>
      <c r="E80" s="9">
        <f t="shared" si="2"/>
        <v>1.668097309752361E-3</v>
      </c>
      <c r="F80" s="4">
        <f t="shared" si="3"/>
        <v>6857.8886713139536</v>
      </c>
    </row>
    <row r="81" spans="1:6" x14ac:dyDescent="0.25">
      <c r="A81">
        <v>61059</v>
      </c>
      <c r="B81" t="s">
        <v>82</v>
      </c>
      <c r="C81" t="s">
        <v>57</v>
      </c>
      <c r="D81" s="4">
        <v>7755516.9000000004</v>
      </c>
      <c r="E81" s="9">
        <f t="shared" si="2"/>
        <v>3.6327909526711866E-3</v>
      </c>
      <c r="F81" s="4">
        <f t="shared" si="3"/>
        <v>14935.145434215752</v>
      </c>
    </row>
    <row r="82" spans="1:6" x14ac:dyDescent="0.25">
      <c r="A82">
        <v>61060</v>
      </c>
      <c r="B82" t="s">
        <v>83</v>
      </c>
      <c r="C82" t="s">
        <v>57</v>
      </c>
      <c r="D82" s="4">
        <v>5718688.21</v>
      </c>
      <c r="E82" s="9">
        <f t="shared" si="2"/>
        <v>2.6787123357871071E-3</v>
      </c>
      <c r="F82" s="4">
        <f t="shared" si="3"/>
        <v>11012.733414233802</v>
      </c>
    </row>
    <row r="83" spans="1:6" x14ac:dyDescent="0.25">
      <c r="A83">
        <v>61061</v>
      </c>
      <c r="B83" t="s">
        <v>84</v>
      </c>
      <c r="C83" t="s">
        <v>57</v>
      </c>
      <c r="D83" s="4">
        <v>8903752.6799999997</v>
      </c>
      <c r="E83" s="9">
        <f t="shared" si="2"/>
        <v>4.1706404096322489E-3</v>
      </c>
      <c r="F83" s="4">
        <f t="shared" si="3"/>
        <v>17146.354382399484</v>
      </c>
    </row>
    <row r="84" spans="1:6" x14ac:dyDescent="0.25">
      <c r="A84">
        <v>61101</v>
      </c>
      <c r="B84" t="s">
        <v>85</v>
      </c>
      <c r="C84" t="s">
        <v>86</v>
      </c>
      <c r="D84" s="4">
        <v>5509555.3899999997</v>
      </c>
      <c r="E84" s="9">
        <f t="shared" si="2"/>
        <v>2.5807516419740855E-3</v>
      </c>
      <c r="F84" s="4">
        <f t="shared" si="3"/>
        <v>10609.996998074659</v>
      </c>
    </row>
    <row r="85" spans="1:6" x14ac:dyDescent="0.25">
      <c r="A85">
        <v>61105</v>
      </c>
      <c r="B85" t="s">
        <v>87</v>
      </c>
      <c r="C85" t="s">
        <v>86</v>
      </c>
      <c r="D85" s="4">
        <v>1441234.86</v>
      </c>
      <c r="E85" s="9">
        <f t="shared" si="2"/>
        <v>6.7509426226410832E-4</v>
      </c>
      <c r="F85" s="4">
        <f t="shared" si="3"/>
        <v>2775.4503686223134</v>
      </c>
    </row>
    <row r="86" spans="1:6" x14ac:dyDescent="0.25">
      <c r="A86">
        <v>61106</v>
      </c>
      <c r="B86" t="s">
        <v>88</v>
      </c>
      <c r="C86" t="s">
        <v>86</v>
      </c>
      <c r="D86" s="4">
        <v>2182093.15</v>
      </c>
      <c r="E86" s="9">
        <f t="shared" si="2"/>
        <v>1.0221224910496643E-3</v>
      </c>
      <c r="F86" s="4">
        <f t="shared" si="3"/>
        <v>4202.1542814581408</v>
      </c>
    </row>
    <row r="87" spans="1:6" x14ac:dyDescent="0.25">
      <c r="A87">
        <v>61107</v>
      </c>
      <c r="B87" t="s">
        <v>89</v>
      </c>
      <c r="C87" t="s">
        <v>86</v>
      </c>
      <c r="D87" s="4">
        <v>1656212.8</v>
      </c>
      <c r="E87" s="9">
        <f t="shared" si="2"/>
        <v>7.7579289080502336E-4</v>
      </c>
      <c r="F87" s="4">
        <f t="shared" si="3"/>
        <v>3189.4429935430462</v>
      </c>
    </row>
    <row r="88" spans="1:6" x14ac:dyDescent="0.25">
      <c r="A88">
        <v>61108</v>
      </c>
      <c r="B88" t="s">
        <v>86</v>
      </c>
      <c r="C88" t="s">
        <v>86</v>
      </c>
      <c r="D88" s="4">
        <v>52433101.850000001</v>
      </c>
      <c r="E88" s="9">
        <f t="shared" si="2"/>
        <v>2.4560387202710737E-2</v>
      </c>
      <c r="F88" s="4">
        <f t="shared" si="3"/>
        <v>100972.76710167404</v>
      </c>
    </row>
    <row r="89" spans="1:6" x14ac:dyDescent="0.25">
      <c r="A89">
        <v>61109</v>
      </c>
      <c r="B89" t="s">
        <v>90</v>
      </c>
      <c r="C89" t="s">
        <v>86</v>
      </c>
      <c r="D89" s="4">
        <v>2311552.7000000002</v>
      </c>
      <c r="E89" s="9">
        <f t="shared" si="2"/>
        <v>1.0827631276495127E-3</v>
      </c>
      <c r="F89" s="4">
        <f t="shared" si="3"/>
        <v>4451.4603215362849</v>
      </c>
    </row>
    <row r="90" spans="1:6" x14ac:dyDescent="0.25">
      <c r="A90">
        <v>61110</v>
      </c>
      <c r="B90" t="s">
        <v>91</v>
      </c>
      <c r="C90" t="s">
        <v>86</v>
      </c>
      <c r="D90" s="4">
        <v>4242055.04</v>
      </c>
      <c r="E90" s="9">
        <f t="shared" si="2"/>
        <v>1.9870370174868948E-3</v>
      </c>
      <c r="F90" s="4">
        <f t="shared" si="3"/>
        <v>8169.1149383412367</v>
      </c>
    </row>
    <row r="91" spans="1:6" x14ac:dyDescent="0.25">
      <c r="A91">
        <v>61111</v>
      </c>
      <c r="B91" t="s">
        <v>92</v>
      </c>
      <c r="C91" t="s">
        <v>86</v>
      </c>
      <c r="D91" s="4">
        <v>1855496.41</v>
      </c>
      <c r="E91" s="9">
        <f t="shared" si="2"/>
        <v>8.691400789755053E-4</v>
      </c>
      <c r="F91" s="4">
        <f t="shared" si="3"/>
        <v>3573.2123459127806</v>
      </c>
    </row>
    <row r="92" spans="1:6" x14ac:dyDescent="0.25">
      <c r="A92">
        <v>61112</v>
      </c>
      <c r="B92" t="s">
        <v>93</v>
      </c>
      <c r="C92" t="s">
        <v>86</v>
      </c>
      <c r="D92" s="4">
        <v>655988.52</v>
      </c>
      <c r="E92" s="9">
        <f t="shared" si="2"/>
        <v>3.0727405938760341E-4</v>
      </c>
      <c r="F92" s="4">
        <f t="shared" si="3"/>
        <v>1263.2664045095369</v>
      </c>
    </row>
    <row r="93" spans="1:6" x14ac:dyDescent="0.25">
      <c r="A93">
        <v>61113</v>
      </c>
      <c r="B93" t="s">
        <v>94</v>
      </c>
      <c r="C93" t="s">
        <v>86</v>
      </c>
      <c r="D93" s="4">
        <v>4093919.99</v>
      </c>
      <c r="E93" s="9">
        <f t="shared" si="2"/>
        <v>1.91764851942128E-3</v>
      </c>
      <c r="F93" s="4">
        <f t="shared" si="3"/>
        <v>7883.8446534354271</v>
      </c>
    </row>
    <row r="94" spans="1:6" x14ac:dyDescent="0.25">
      <c r="A94">
        <v>61114</v>
      </c>
      <c r="B94" t="s">
        <v>95</v>
      </c>
      <c r="C94" t="s">
        <v>86</v>
      </c>
      <c r="D94" s="4">
        <v>3750760.72</v>
      </c>
      <c r="E94" s="9">
        <f t="shared" si="2"/>
        <v>1.7569079901367331E-3</v>
      </c>
      <c r="F94" s="4">
        <f t="shared" si="3"/>
        <v>7223.0075138052753</v>
      </c>
    </row>
    <row r="95" spans="1:6" x14ac:dyDescent="0.25">
      <c r="A95">
        <v>61115</v>
      </c>
      <c r="B95" t="s">
        <v>96</v>
      </c>
      <c r="C95" t="s">
        <v>86</v>
      </c>
      <c r="D95" s="4">
        <v>2381712.44</v>
      </c>
      <c r="E95" s="9">
        <f t="shared" si="2"/>
        <v>1.1156269163563315E-3</v>
      </c>
      <c r="F95" s="4">
        <f t="shared" si="3"/>
        <v>4586.5700678030698</v>
      </c>
    </row>
    <row r="96" spans="1:6" x14ac:dyDescent="0.25">
      <c r="A96">
        <v>61116</v>
      </c>
      <c r="B96" t="s">
        <v>97</v>
      </c>
      <c r="C96" t="s">
        <v>86</v>
      </c>
      <c r="D96" s="4">
        <v>2847551.03</v>
      </c>
      <c r="E96" s="9">
        <f t="shared" si="2"/>
        <v>1.3338321291071543E-3</v>
      </c>
      <c r="F96" s="4">
        <f t="shared" si="3"/>
        <v>5483.656255639241</v>
      </c>
    </row>
    <row r="97" spans="1:6" x14ac:dyDescent="0.25">
      <c r="A97">
        <v>61118</v>
      </c>
      <c r="B97" t="s">
        <v>98</v>
      </c>
      <c r="C97" t="s">
        <v>86</v>
      </c>
      <c r="D97" s="4">
        <v>1314475.6399999999</v>
      </c>
      <c r="E97" s="9">
        <f t="shared" si="2"/>
        <v>6.1571849743486046E-4</v>
      </c>
      <c r="F97" s="4">
        <f t="shared" si="3"/>
        <v>2531.3444746840569</v>
      </c>
    </row>
    <row r="98" spans="1:6" x14ac:dyDescent="0.25">
      <c r="A98">
        <v>61119</v>
      </c>
      <c r="B98" t="s">
        <v>99</v>
      </c>
      <c r="C98" t="s">
        <v>86</v>
      </c>
      <c r="D98" s="4">
        <v>741949.7</v>
      </c>
      <c r="E98" s="9">
        <f t="shared" si="2"/>
        <v>3.4753946026435723E-4</v>
      </c>
      <c r="F98" s="4">
        <f t="shared" si="3"/>
        <v>1428.8056898403183</v>
      </c>
    </row>
    <row r="99" spans="1:6" x14ac:dyDescent="0.25">
      <c r="A99">
        <v>61120</v>
      </c>
      <c r="B99" t="s">
        <v>100</v>
      </c>
      <c r="C99" t="s">
        <v>86</v>
      </c>
      <c r="D99" s="4">
        <v>15652245.050000001</v>
      </c>
      <c r="E99" s="9">
        <f t="shared" si="2"/>
        <v>7.3317272001086559E-3</v>
      </c>
      <c r="F99" s="4">
        <f t="shared" si="3"/>
        <v>30142.227682301047</v>
      </c>
    </row>
    <row r="100" spans="1:6" x14ac:dyDescent="0.25">
      <c r="A100">
        <v>61203</v>
      </c>
      <c r="B100" t="s">
        <v>101</v>
      </c>
      <c r="C100" t="s">
        <v>102</v>
      </c>
      <c r="D100" s="4">
        <v>3664919.17</v>
      </c>
      <c r="E100" s="9">
        <f t="shared" si="2"/>
        <v>1.7166986255999512E-3</v>
      </c>
      <c r="F100" s="4">
        <f t="shared" si="3"/>
        <v>7057.6986053109222</v>
      </c>
    </row>
    <row r="101" spans="1:6" x14ac:dyDescent="0.25">
      <c r="A101">
        <v>61204</v>
      </c>
      <c r="B101" t="s">
        <v>103</v>
      </c>
      <c r="C101" t="s">
        <v>102</v>
      </c>
      <c r="D101" s="4">
        <v>3197590</v>
      </c>
      <c r="E101" s="9">
        <f t="shared" si="2"/>
        <v>1.4977952046435305E-3</v>
      </c>
      <c r="F101" s="4">
        <f t="shared" si="3"/>
        <v>6157.7419409651402</v>
      </c>
    </row>
    <row r="102" spans="1:6" x14ac:dyDescent="0.25">
      <c r="A102">
        <v>61205</v>
      </c>
      <c r="B102" t="s">
        <v>104</v>
      </c>
      <c r="C102" t="s">
        <v>102</v>
      </c>
      <c r="D102" s="4">
        <v>1965812.92</v>
      </c>
      <c r="E102" s="9">
        <f t="shared" si="2"/>
        <v>9.2081385193295456E-4</v>
      </c>
      <c r="F102" s="4">
        <f t="shared" si="3"/>
        <v>3785.6537784941625</v>
      </c>
    </row>
    <row r="103" spans="1:6" x14ac:dyDescent="0.25">
      <c r="A103">
        <v>61206</v>
      </c>
      <c r="B103" t="s">
        <v>105</v>
      </c>
      <c r="C103" t="s">
        <v>102</v>
      </c>
      <c r="D103" s="4">
        <v>1566899</v>
      </c>
      <c r="E103" s="9">
        <f t="shared" si="2"/>
        <v>7.3395707653599849E-4</v>
      </c>
      <c r="F103" s="4">
        <f t="shared" si="3"/>
        <v>3017.4474180730917</v>
      </c>
    </row>
    <row r="104" spans="1:6" x14ac:dyDescent="0.25">
      <c r="A104">
        <v>61207</v>
      </c>
      <c r="B104" t="s">
        <v>106</v>
      </c>
      <c r="C104" t="s">
        <v>102</v>
      </c>
      <c r="D104" s="4">
        <v>7542937.5599999996</v>
      </c>
      <c r="E104" s="9">
        <f t="shared" si="2"/>
        <v>3.5332158614123674E-3</v>
      </c>
      <c r="F104" s="4">
        <f t="shared" si="3"/>
        <v>14525.7719004917</v>
      </c>
    </row>
    <row r="105" spans="1:6" x14ac:dyDescent="0.25">
      <c r="A105">
        <v>61213</v>
      </c>
      <c r="B105" t="s">
        <v>107</v>
      </c>
      <c r="C105" t="s">
        <v>102</v>
      </c>
      <c r="D105" s="4">
        <v>5195403.87</v>
      </c>
      <c r="E105" s="9">
        <f t="shared" si="2"/>
        <v>2.4335987423879987E-3</v>
      </c>
      <c r="F105" s="4">
        <f t="shared" si="3"/>
        <v>10005.021378773265</v>
      </c>
    </row>
    <row r="106" spans="1:6" x14ac:dyDescent="0.25">
      <c r="A106">
        <v>61215</v>
      </c>
      <c r="B106" t="s">
        <v>108</v>
      </c>
      <c r="C106" t="s">
        <v>102</v>
      </c>
      <c r="D106" s="4">
        <v>1959213.86</v>
      </c>
      <c r="E106" s="9">
        <f t="shared" si="2"/>
        <v>9.1772276132310313E-4</v>
      </c>
      <c r="F106" s="4">
        <f t="shared" si="3"/>
        <v>3772.9456737862592</v>
      </c>
    </row>
    <row r="107" spans="1:6" x14ac:dyDescent="0.25">
      <c r="A107">
        <v>61217</v>
      </c>
      <c r="B107" t="s">
        <v>109</v>
      </c>
      <c r="C107" t="s">
        <v>102</v>
      </c>
      <c r="D107" s="4">
        <v>4349086.01</v>
      </c>
      <c r="E107" s="9">
        <f t="shared" si="2"/>
        <v>2.0371717982481385E-3</v>
      </c>
      <c r="F107" s="4">
        <f t="shared" si="3"/>
        <v>8375.2292597367814</v>
      </c>
    </row>
    <row r="108" spans="1:6" x14ac:dyDescent="0.25">
      <c r="A108">
        <v>61222</v>
      </c>
      <c r="B108" t="s">
        <v>110</v>
      </c>
      <c r="C108" t="s">
        <v>102</v>
      </c>
      <c r="D108" s="4">
        <v>2157937.06</v>
      </c>
      <c r="E108" s="9">
        <f t="shared" si="2"/>
        <v>1.0108074457296147E-3</v>
      </c>
      <c r="F108" s="4">
        <f t="shared" si="3"/>
        <v>4155.635819578185</v>
      </c>
    </row>
    <row r="109" spans="1:6" x14ac:dyDescent="0.25">
      <c r="A109">
        <v>61236</v>
      </c>
      <c r="B109" t="s">
        <v>111</v>
      </c>
      <c r="C109" t="s">
        <v>102</v>
      </c>
      <c r="D109" s="4">
        <v>4841430.01</v>
      </c>
      <c r="E109" s="9">
        <f t="shared" si="2"/>
        <v>2.267792510170247E-3</v>
      </c>
      <c r="F109" s="4">
        <f t="shared" si="3"/>
        <v>9323.3580999516125</v>
      </c>
    </row>
    <row r="110" spans="1:6" x14ac:dyDescent="0.25">
      <c r="A110">
        <v>61243</v>
      </c>
      <c r="B110" t="s">
        <v>112</v>
      </c>
      <c r="C110" t="s">
        <v>102</v>
      </c>
      <c r="D110" s="4">
        <v>1976967.54</v>
      </c>
      <c r="E110" s="9">
        <f t="shared" si="2"/>
        <v>9.260388296022683E-4</v>
      </c>
      <c r="F110" s="4">
        <f t="shared" si="3"/>
        <v>3807.1347286502269</v>
      </c>
    </row>
    <row r="111" spans="1:6" x14ac:dyDescent="0.25">
      <c r="A111">
        <v>61247</v>
      </c>
      <c r="B111" t="s">
        <v>113</v>
      </c>
      <c r="C111" t="s">
        <v>102</v>
      </c>
      <c r="D111" s="4">
        <v>4980162.1399999997</v>
      </c>
      <c r="E111" s="9">
        <f t="shared" si="2"/>
        <v>2.3327765509772243E-3</v>
      </c>
      <c r="F111" s="4">
        <f t="shared" si="3"/>
        <v>9590.5207616625976</v>
      </c>
    </row>
    <row r="112" spans="1:6" x14ac:dyDescent="0.25">
      <c r="A112">
        <v>61251</v>
      </c>
      <c r="B112" t="s">
        <v>114</v>
      </c>
      <c r="C112" t="s">
        <v>102</v>
      </c>
      <c r="D112" s="4">
        <v>708752.5</v>
      </c>
      <c r="E112" s="9">
        <f t="shared" si="2"/>
        <v>3.3198943447381119E-4</v>
      </c>
      <c r="F112" s="4">
        <f t="shared" si="3"/>
        <v>1364.8763584492995</v>
      </c>
    </row>
    <row r="113" spans="1:6" x14ac:dyDescent="0.25">
      <c r="A113">
        <v>61252</v>
      </c>
      <c r="B113" t="s">
        <v>115</v>
      </c>
      <c r="C113" t="s">
        <v>102</v>
      </c>
      <c r="D113" s="4">
        <v>1504714.73</v>
      </c>
      <c r="E113" s="9">
        <f t="shared" si="2"/>
        <v>7.0482910784387134E-4</v>
      </c>
      <c r="F113" s="4">
        <f t="shared" si="3"/>
        <v>2897.69639075336</v>
      </c>
    </row>
    <row r="114" spans="1:6" x14ac:dyDescent="0.25">
      <c r="A114">
        <v>61253</v>
      </c>
      <c r="B114" t="s">
        <v>116</v>
      </c>
      <c r="C114" t="s">
        <v>102</v>
      </c>
      <c r="D114" s="4">
        <v>6824434</v>
      </c>
      <c r="E114" s="9">
        <f t="shared" si="2"/>
        <v>3.1966588961080899E-3</v>
      </c>
      <c r="F114" s="4">
        <f t="shared" si="3"/>
        <v>13142.117490093631</v>
      </c>
    </row>
    <row r="115" spans="1:6" x14ac:dyDescent="0.25">
      <c r="A115">
        <v>61254</v>
      </c>
      <c r="B115" t="s">
        <v>117</v>
      </c>
      <c r="C115" t="s">
        <v>102</v>
      </c>
      <c r="D115" s="4">
        <v>1789847.95</v>
      </c>
      <c r="E115" s="9">
        <f t="shared" si="2"/>
        <v>8.383894359661662E-4</v>
      </c>
      <c r="F115" s="4">
        <f t="shared" si="3"/>
        <v>3446.7901731195921</v>
      </c>
    </row>
    <row r="116" spans="1:6" x14ac:dyDescent="0.25">
      <c r="A116">
        <v>61255</v>
      </c>
      <c r="B116" t="s">
        <v>118</v>
      </c>
      <c r="C116" t="s">
        <v>102</v>
      </c>
      <c r="D116" s="4">
        <v>7968133.0700000003</v>
      </c>
      <c r="E116" s="9">
        <f t="shared" si="2"/>
        <v>3.73238329560936E-3</v>
      </c>
      <c r="F116" s="4">
        <f t="shared" si="3"/>
        <v>15344.589893116479</v>
      </c>
    </row>
    <row r="117" spans="1:6" x14ac:dyDescent="0.25">
      <c r="A117">
        <v>61256</v>
      </c>
      <c r="B117" t="s">
        <v>119</v>
      </c>
      <c r="C117" t="s">
        <v>102</v>
      </c>
      <c r="D117" s="4">
        <v>1966393.98</v>
      </c>
      <c r="E117" s="9">
        <f t="shared" si="2"/>
        <v>9.2108602844139062E-4</v>
      </c>
      <c r="F117" s="4">
        <f t="shared" si="3"/>
        <v>3786.7727516996756</v>
      </c>
    </row>
    <row r="118" spans="1:6" x14ac:dyDescent="0.25">
      <c r="A118">
        <v>61257</v>
      </c>
      <c r="B118" t="s">
        <v>120</v>
      </c>
      <c r="C118" t="s">
        <v>102</v>
      </c>
      <c r="D118" s="4">
        <v>5654141.4299999997</v>
      </c>
      <c r="E118" s="9">
        <f t="shared" si="2"/>
        <v>2.6484777348660441E-3</v>
      </c>
      <c r="F118" s="4">
        <f t="shared" si="3"/>
        <v>10888.432795842999</v>
      </c>
    </row>
    <row r="119" spans="1:6" x14ac:dyDescent="0.25">
      <c r="A119">
        <v>61258</v>
      </c>
      <c r="B119" t="s">
        <v>121</v>
      </c>
      <c r="C119" t="s">
        <v>102</v>
      </c>
      <c r="D119" s="4">
        <v>3668289.79</v>
      </c>
      <c r="E119" s="9">
        <f t="shared" si="2"/>
        <v>1.7182774704401827E-3</v>
      </c>
      <c r="F119" s="4">
        <f t="shared" si="3"/>
        <v>7064.1895588543894</v>
      </c>
    </row>
    <row r="120" spans="1:6" x14ac:dyDescent="0.25">
      <c r="A120">
        <v>61259</v>
      </c>
      <c r="B120" t="s">
        <v>102</v>
      </c>
      <c r="C120" t="s">
        <v>102</v>
      </c>
      <c r="D120" s="4">
        <v>14533042.66</v>
      </c>
      <c r="E120" s="9">
        <f t="shared" si="2"/>
        <v>6.8074773829752593E-3</v>
      </c>
      <c r="F120" s="4">
        <f t="shared" si="3"/>
        <v>27986.929630539747</v>
      </c>
    </row>
    <row r="121" spans="1:6" x14ac:dyDescent="0.25">
      <c r="A121">
        <v>61260</v>
      </c>
      <c r="B121" t="s">
        <v>122</v>
      </c>
      <c r="C121" t="s">
        <v>102</v>
      </c>
      <c r="D121" s="4">
        <v>1846437.99</v>
      </c>
      <c r="E121" s="9">
        <f t="shared" si="2"/>
        <v>8.6489699026255369E-4</v>
      </c>
      <c r="F121" s="4">
        <f t="shared" si="3"/>
        <v>3555.7681417612553</v>
      </c>
    </row>
    <row r="122" spans="1:6" x14ac:dyDescent="0.25">
      <c r="A122">
        <v>61261</v>
      </c>
      <c r="B122" t="s">
        <v>123</v>
      </c>
      <c r="C122" t="s">
        <v>102</v>
      </c>
      <c r="D122" s="4">
        <v>2626494.42</v>
      </c>
      <c r="E122" s="9">
        <f t="shared" si="2"/>
        <v>1.2302861678010599E-3</v>
      </c>
      <c r="F122" s="4">
        <f t="shared" si="3"/>
        <v>5057.9576642862003</v>
      </c>
    </row>
    <row r="123" spans="1:6" x14ac:dyDescent="0.25">
      <c r="A123">
        <v>61262</v>
      </c>
      <c r="B123" t="s">
        <v>124</v>
      </c>
      <c r="C123" t="s">
        <v>102</v>
      </c>
      <c r="D123" s="4">
        <v>2549294.0699999998</v>
      </c>
      <c r="E123" s="9">
        <f t="shared" si="2"/>
        <v>1.1941244603817839E-3</v>
      </c>
      <c r="F123" s="4">
        <f t="shared" si="3"/>
        <v>4909.289500746725</v>
      </c>
    </row>
    <row r="124" spans="1:6" x14ac:dyDescent="0.25">
      <c r="A124">
        <v>61263</v>
      </c>
      <c r="B124" t="s">
        <v>125</v>
      </c>
      <c r="C124" t="s">
        <v>102</v>
      </c>
      <c r="D124" s="4">
        <v>8381659.1299999999</v>
      </c>
      <c r="E124" s="9">
        <f t="shared" si="2"/>
        <v>3.9260845986729583E-3</v>
      </c>
      <c r="F124" s="4">
        <f t="shared" si="3"/>
        <v>16140.935504450033</v>
      </c>
    </row>
    <row r="125" spans="1:6" x14ac:dyDescent="0.25">
      <c r="A125">
        <v>61264</v>
      </c>
      <c r="B125" t="s">
        <v>126</v>
      </c>
      <c r="C125" t="s">
        <v>102</v>
      </c>
      <c r="D125" s="4">
        <v>2726768.51</v>
      </c>
      <c r="E125" s="9">
        <f t="shared" si="2"/>
        <v>1.2772559328903907E-3</v>
      </c>
      <c r="F125" s="4">
        <f t="shared" si="3"/>
        <v>5251.0599599479674</v>
      </c>
    </row>
    <row r="126" spans="1:6" x14ac:dyDescent="0.25">
      <c r="A126">
        <v>61265</v>
      </c>
      <c r="B126" t="s">
        <v>127</v>
      </c>
      <c r="C126" t="s">
        <v>102</v>
      </c>
      <c r="D126" s="4">
        <v>13904433.359999999</v>
      </c>
      <c r="E126" s="9">
        <f t="shared" si="2"/>
        <v>6.5130281274001769E-3</v>
      </c>
      <c r="F126" s="4">
        <f t="shared" si="3"/>
        <v>26776.388613370334</v>
      </c>
    </row>
    <row r="127" spans="1:6" x14ac:dyDescent="0.25">
      <c r="A127">
        <v>61266</v>
      </c>
      <c r="B127" t="s">
        <v>128</v>
      </c>
      <c r="C127" t="s">
        <v>102</v>
      </c>
      <c r="D127" s="4">
        <v>1855337.34</v>
      </c>
      <c r="E127" s="9">
        <f t="shared" si="2"/>
        <v>8.6906556839622454E-4</v>
      </c>
      <c r="F127" s="4">
        <f t="shared" si="3"/>
        <v>3572.9060177060537</v>
      </c>
    </row>
    <row r="128" spans="1:6" x14ac:dyDescent="0.25">
      <c r="A128">
        <v>61267</v>
      </c>
      <c r="B128" t="s">
        <v>129</v>
      </c>
      <c r="C128" t="s">
        <v>102</v>
      </c>
      <c r="D128" s="4">
        <v>4553662.7</v>
      </c>
      <c r="E128" s="9">
        <f t="shared" si="2"/>
        <v>2.1329983380058456E-3</v>
      </c>
      <c r="F128" s="4">
        <f t="shared" si="3"/>
        <v>8769.1917327732954</v>
      </c>
    </row>
    <row r="129" spans="1:6" x14ac:dyDescent="0.25">
      <c r="A129">
        <v>61410</v>
      </c>
      <c r="B129" t="s">
        <v>130</v>
      </c>
      <c r="C129" t="s">
        <v>131</v>
      </c>
      <c r="D129" s="4">
        <v>1057282.45</v>
      </c>
      <c r="E129" s="9">
        <f t="shared" si="2"/>
        <v>4.9524566425456775E-4</v>
      </c>
      <c r="F129" s="4">
        <f t="shared" si="3"/>
        <v>2036.0560565336327</v>
      </c>
    </row>
    <row r="130" spans="1:6" x14ac:dyDescent="0.25">
      <c r="A130">
        <v>61413</v>
      </c>
      <c r="B130" t="s">
        <v>132</v>
      </c>
      <c r="C130" t="s">
        <v>131</v>
      </c>
      <c r="D130" s="4">
        <v>840589.49</v>
      </c>
      <c r="E130" s="9">
        <f t="shared" si="2"/>
        <v>3.937436967202646E-4</v>
      </c>
      <c r="F130" s="4">
        <f t="shared" si="3"/>
        <v>1618.7607409666334</v>
      </c>
    </row>
    <row r="131" spans="1:6" x14ac:dyDescent="0.25">
      <c r="A131">
        <v>61425</v>
      </c>
      <c r="B131" t="s">
        <v>133</v>
      </c>
      <c r="C131" t="s">
        <v>131</v>
      </c>
      <c r="D131" s="4">
        <v>2542556.64</v>
      </c>
      <c r="E131" s="9">
        <f t="shared" si="2"/>
        <v>1.1909685553578061E-3</v>
      </c>
      <c r="F131" s="4">
        <f t="shared" si="3"/>
        <v>4896.314930747033</v>
      </c>
    </row>
    <row r="132" spans="1:6" x14ac:dyDescent="0.25">
      <c r="A132">
        <v>61428</v>
      </c>
      <c r="B132" t="s">
        <v>134</v>
      </c>
      <c r="C132" t="s">
        <v>131</v>
      </c>
      <c r="D132" s="4">
        <v>1130454.8599999999</v>
      </c>
      <c r="E132" s="9">
        <f t="shared" ref="E132:E195" si="4">D132/$D$289</f>
        <v>5.2952062909065057E-4</v>
      </c>
      <c r="F132" s="4">
        <f t="shared" ref="F132:F195" si="5">$F$289*E132</f>
        <v>2176.9674360345994</v>
      </c>
    </row>
    <row r="133" spans="1:6" x14ac:dyDescent="0.25">
      <c r="A133">
        <v>61437</v>
      </c>
      <c r="B133" t="s">
        <v>135</v>
      </c>
      <c r="C133" t="s">
        <v>131</v>
      </c>
      <c r="D133" s="4">
        <v>1697766.51</v>
      </c>
      <c r="E133" s="9">
        <f t="shared" si="4"/>
        <v>7.9525722099530664E-4</v>
      </c>
      <c r="F133" s="4">
        <f t="shared" si="5"/>
        <v>3269.4648296351352</v>
      </c>
    </row>
    <row r="134" spans="1:6" x14ac:dyDescent="0.25">
      <c r="A134">
        <v>61438</v>
      </c>
      <c r="B134" t="s">
        <v>131</v>
      </c>
      <c r="C134" t="s">
        <v>131</v>
      </c>
      <c r="D134" s="4">
        <v>6048313.6299999999</v>
      </c>
      <c r="E134" s="9">
        <f t="shared" si="4"/>
        <v>2.8331134232950769E-3</v>
      </c>
      <c r="F134" s="4">
        <f t="shared" si="5"/>
        <v>11647.507814185719</v>
      </c>
    </row>
    <row r="135" spans="1:6" x14ac:dyDescent="0.25">
      <c r="A135">
        <v>61439</v>
      </c>
      <c r="B135" t="s">
        <v>136</v>
      </c>
      <c r="C135" t="s">
        <v>131</v>
      </c>
      <c r="D135" s="4">
        <v>6689278.0999999996</v>
      </c>
      <c r="E135" s="9">
        <f t="shared" si="4"/>
        <v>3.13335001069774E-3</v>
      </c>
      <c r="F135" s="4">
        <f t="shared" si="5"/>
        <v>12881.841734290389</v>
      </c>
    </row>
    <row r="136" spans="1:6" x14ac:dyDescent="0.25">
      <c r="A136">
        <v>61440</v>
      </c>
      <c r="B136" t="s">
        <v>137</v>
      </c>
      <c r="C136" t="s">
        <v>131</v>
      </c>
      <c r="D136" s="4">
        <v>3953136.09</v>
      </c>
      <c r="E136" s="9">
        <f t="shared" si="4"/>
        <v>1.8517034012819891E-3</v>
      </c>
      <c r="F136" s="4">
        <f t="shared" si="5"/>
        <v>7612.7308065561701</v>
      </c>
    </row>
    <row r="137" spans="1:6" x14ac:dyDescent="0.25">
      <c r="A137">
        <v>61441</v>
      </c>
      <c r="B137" t="s">
        <v>138</v>
      </c>
      <c r="C137" t="s">
        <v>131</v>
      </c>
      <c r="D137" s="4">
        <v>1345001.13</v>
      </c>
      <c r="E137" s="9">
        <f t="shared" si="4"/>
        <v>6.3001705745706284E-4</v>
      </c>
      <c r="F137" s="4">
        <f t="shared" si="5"/>
        <v>2590.1287747480151</v>
      </c>
    </row>
    <row r="138" spans="1:6" x14ac:dyDescent="0.25">
      <c r="A138">
        <v>61442</v>
      </c>
      <c r="B138" t="s">
        <v>139</v>
      </c>
      <c r="C138" t="s">
        <v>131</v>
      </c>
      <c r="D138" s="4">
        <v>2834928.42</v>
      </c>
      <c r="E138" s="9">
        <f t="shared" si="4"/>
        <v>1.3279195246994331E-3</v>
      </c>
      <c r="F138" s="4">
        <f t="shared" si="5"/>
        <v>5459.3483315459571</v>
      </c>
    </row>
    <row r="139" spans="1:6" x14ac:dyDescent="0.25">
      <c r="A139">
        <v>61443</v>
      </c>
      <c r="B139" t="s">
        <v>140</v>
      </c>
      <c r="C139" t="s">
        <v>131</v>
      </c>
      <c r="D139" s="4">
        <v>2523504.35</v>
      </c>
      <c r="E139" s="9">
        <f t="shared" si="4"/>
        <v>1.1820442002655404E-3</v>
      </c>
      <c r="F139" s="4">
        <f t="shared" si="5"/>
        <v>4859.6250845802542</v>
      </c>
    </row>
    <row r="140" spans="1:6" x14ac:dyDescent="0.25">
      <c r="A140">
        <v>61444</v>
      </c>
      <c r="B140" t="s">
        <v>141</v>
      </c>
      <c r="C140" t="s">
        <v>131</v>
      </c>
      <c r="D140" s="4">
        <v>3178676.01</v>
      </c>
      <c r="E140" s="9">
        <f t="shared" si="4"/>
        <v>1.4889356311764269E-3</v>
      </c>
      <c r="F140" s="4">
        <f t="shared" si="5"/>
        <v>6121.3184252880219</v>
      </c>
    </row>
    <row r="141" spans="1:6" x14ac:dyDescent="0.25">
      <c r="A141">
        <v>61445</v>
      </c>
      <c r="B141" t="s">
        <v>142</v>
      </c>
      <c r="C141" t="s">
        <v>131</v>
      </c>
      <c r="D141" s="4">
        <v>2915083.33</v>
      </c>
      <c r="E141" s="9">
        <f t="shared" si="4"/>
        <v>1.3654651887234743E-3</v>
      </c>
      <c r="F141" s="4">
        <f t="shared" si="5"/>
        <v>5613.7062232960834</v>
      </c>
    </row>
    <row r="142" spans="1:6" x14ac:dyDescent="0.25">
      <c r="A142">
        <v>61446</v>
      </c>
      <c r="B142" t="s">
        <v>143</v>
      </c>
      <c r="C142" t="s">
        <v>131</v>
      </c>
      <c r="D142" s="4">
        <v>3159678.68</v>
      </c>
      <c r="E142" s="9">
        <f t="shared" si="4"/>
        <v>1.4800370201052669E-3</v>
      </c>
      <c r="F142" s="4">
        <f t="shared" si="5"/>
        <v>6084.7344180490218</v>
      </c>
    </row>
    <row r="143" spans="1:6" x14ac:dyDescent="0.25">
      <c r="A143">
        <v>61611</v>
      </c>
      <c r="B143" t="s">
        <v>144</v>
      </c>
      <c r="C143" t="s">
        <v>145</v>
      </c>
      <c r="D143" s="4">
        <v>3112606.19</v>
      </c>
      <c r="E143" s="9">
        <f t="shared" si="4"/>
        <v>1.4579876173386112E-3</v>
      </c>
      <c r="F143" s="4">
        <f t="shared" si="5"/>
        <v>5994.0848207151985</v>
      </c>
    </row>
    <row r="144" spans="1:6" x14ac:dyDescent="0.25">
      <c r="A144">
        <v>61612</v>
      </c>
      <c r="B144" t="s">
        <v>146</v>
      </c>
      <c r="C144" t="s">
        <v>145</v>
      </c>
      <c r="D144" s="4">
        <v>4102433.93</v>
      </c>
      <c r="E144" s="9">
        <f t="shared" si="4"/>
        <v>1.921636566201706E-3</v>
      </c>
      <c r="F144" s="4">
        <f t="shared" si="5"/>
        <v>7900.240328121944</v>
      </c>
    </row>
    <row r="145" spans="1:6" x14ac:dyDescent="0.25">
      <c r="A145">
        <v>61615</v>
      </c>
      <c r="B145" t="s">
        <v>147</v>
      </c>
      <c r="C145" t="s">
        <v>145</v>
      </c>
      <c r="D145" s="4">
        <v>2708629.1</v>
      </c>
      <c r="E145" s="9">
        <f t="shared" si="4"/>
        <v>1.2687591833655729E-3</v>
      </c>
      <c r="F145" s="4">
        <f t="shared" si="5"/>
        <v>5216.1280875874209</v>
      </c>
    </row>
    <row r="146" spans="1:6" x14ac:dyDescent="0.25">
      <c r="A146">
        <v>61618</v>
      </c>
      <c r="B146" t="s">
        <v>148</v>
      </c>
      <c r="C146" t="s">
        <v>145</v>
      </c>
      <c r="D146" s="4">
        <v>2424343.6</v>
      </c>
      <c r="E146" s="9">
        <f t="shared" si="4"/>
        <v>1.1355959389691092E-3</v>
      </c>
      <c r="F146" s="4">
        <f t="shared" si="5"/>
        <v>4668.6667975038754</v>
      </c>
    </row>
    <row r="147" spans="1:6" x14ac:dyDescent="0.25">
      <c r="A147">
        <v>61621</v>
      </c>
      <c r="B147" t="s">
        <v>149</v>
      </c>
      <c r="C147" t="s">
        <v>145</v>
      </c>
      <c r="D147" s="4">
        <v>915563.73</v>
      </c>
      <c r="E147" s="9">
        <f t="shared" si="4"/>
        <v>4.2886266354959332E-4</v>
      </c>
      <c r="F147" s="4">
        <f t="shared" si="5"/>
        <v>1763.1419850097991</v>
      </c>
    </row>
    <row r="148" spans="1:6" x14ac:dyDescent="0.25">
      <c r="A148">
        <v>61624</v>
      </c>
      <c r="B148" t="s">
        <v>150</v>
      </c>
      <c r="C148" t="s">
        <v>145</v>
      </c>
      <c r="D148" s="4">
        <v>3846981.41</v>
      </c>
      <c r="E148" s="9">
        <f t="shared" si="4"/>
        <v>1.8019790868281449E-3</v>
      </c>
      <c r="F148" s="4">
        <f t="shared" si="5"/>
        <v>7408.3039959689058</v>
      </c>
    </row>
    <row r="149" spans="1:6" x14ac:dyDescent="0.25">
      <c r="A149">
        <v>61625</v>
      </c>
      <c r="B149" t="s">
        <v>145</v>
      </c>
      <c r="C149" t="s">
        <v>145</v>
      </c>
      <c r="D149" s="4">
        <v>14582782.83</v>
      </c>
      <c r="E149" s="9">
        <f t="shared" si="4"/>
        <v>6.8307763638027433E-3</v>
      </c>
      <c r="F149" s="4">
        <f t="shared" si="5"/>
        <v>28082.716498449558</v>
      </c>
    </row>
    <row r="150" spans="1:6" x14ac:dyDescent="0.25">
      <c r="A150">
        <v>61626</v>
      </c>
      <c r="B150" t="s">
        <v>151</v>
      </c>
      <c r="C150" t="s">
        <v>145</v>
      </c>
      <c r="D150" s="4">
        <v>7546272.5999999996</v>
      </c>
      <c r="E150" s="9">
        <f t="shared" si="4"/>
        <v>3.5347780400904641E-3</v>
      </c>
      <c r="F150" s="4">
        <f t="shared" si="5"/>
        <v>14532.194336039347</v>
      </c>
    </row>
    <row r="151" spans="1:6" x14ac:dyDescent="0.25">
      <c r="A151">
        <v>61627</v>
      </c>
      <c r="B151" t="s">
        <v>152</v>
      </c>
      <c r="C151" t="s">
        <v>145</v>
      </c>
      <c r="D151" s="4">
        <v>2121335.81</v>
      </c>
      <c r="E151" s="9">
        <f t="shared" si="4"/>
        <v>9.9366291602631966E-4</v>
      </c>
      <c r="F151" s="4">
        <f t="shared" si="5"/>
        <v>4085.1511569989452</v>
      </c>
    </row>
    <row r="152" spans="1:6" x14ac:dyDescent="0.25">
      <c r="A152">
        <v>61628</v>
      </c>
      <c r="B152" t="s">
        <v>153</v>
      </c>
      <c r="C152" t="s">
        <v>145</v>
      </c>
      <c r="D152" s="4">
        <v>1753771.51</v>
      </c>
      <c r="E152" s="9">
        <f t="shared" si="4"/>
        <v>8.2149073449643126E-4</v>
      </c>
      <c r="F152" s="4">
        <f t="shared" si="5"/>
        <v>3377.3161606074468</v>
      </c>
    </row>
    <row r="153" spans="1:6" x14ac:dyDescent="0.25">
      <c r="A153">
        <v>61629</v>
      </c>
      <c r="B153" t="s">
        <v>154</v>
      </c>
      <c r="C153" t="s">
        <v>145</v>
      </c>
      <c r="D153" s="4">
        <v>1267396.75</v>
      </c>
      <c r="E153" s="9">
        <f t="shared" si="4"/>
        <v>5.9366609682004121E-4</v>
      </c>
      <c r="F153" s="4">
        <f t="shared" si="5"/>
        <v>2440.6825525842623</v>
      </c>
    </row>
    <row r="154" spans="1:6" x14ac:dyDescent="0.25">
      <c r="A154">
        <v>61630</v>
      </c>
      <c r="B154" t="s">
        <v>155</v>
      </c>
      <c r="C154" t="s">
        <v>145</v>
      </c>
      <c r="D154" s="4">
        <v>1906257.75</v>
      </c>
      <c r="E154" s="9">
        <f t="shared" si="4"/>
        <v>8.9291738989819393E-4</v>
      </c>
      <c r="F154" s="4">
        <f t="shared" si="5"/>
        <v>3670.9657265205487</v>
      </c>
    </row>
    <row r="155" spans="1:6" x14ac:dyDescent="0.25">
      <c r="A155">
        <v>61631</v>
      </c>
      <c r="B155" t="s">
        <v>156</v>
      </c>
      <c r="C155" t="s">
        <v>145</v>
      </c>
      <c r="D155" s="4">
        <v>15599389.85</v>
      </c>
      <c r="E155" s="9">
        <f t="shared" si="4"/>
        <v>7.30696909631784E-3</v>
      </c>
      <c r="F155" s="4">
        <f t="shared" si="5"/>
        <v>30040.442061931299</v>
      </c>
    </row>
    <row r="156" spans="1:6" x14ac:dyDescent="0.25">
      <c r="A156">
        <v>61632</v>
      </c>
      <c r="B156" t="s">
        <v>157</v>
      </c>
      <c r="C156" t="s">
        <v>145</v>
      </c>
      <c r="D156" s="4">
        <v>3423054.85</v>
      </c>
      <c r="E156" s="9">
        <f t="shared" si="4"/>
        <v>1.6034060462916696E-3</v>
      </c>
      <c r="F156" s="4">
        <f t="shared" si="5"/>
        <v>6591.9296770596411</v>
      </c>
    </row>
    <row r="157" spans="1:6" x14ac:dyDescent="0.25">
      <c r="A157">
        <v>61633</v>
      </c>
      <c r="B157" t="s">
        <v>158</v>
      </c>
      <c r="C157" t="s">
        <v>145</v>
      </c>
      <c r="D157" s="4">
        <v>5735449.6799999997</v>
      </c>
      <c r="E157" s="9">
        <f t="shared" si="4"/>
        <v>2.6865636392340076E-3</v>
      </c>
      <c r="F157" s="4">
        <f t="shared" si="5"/>
        <v>11045.011725965833</v>
      </c>
    </row>
    <row r="158" spans="1:6" x14ac:dyDescent="0.25">
      <c r="A158">
        <v>61701</v>
      </c>
      <c r="B158" t="s">
        <v>159</v>
      </c>
      <c r="C158" t="s">
        <v>160</v>
      </c>
      <c r="D158" s="4">
        <v>5020291.28</v>
      </c>
      <c r="E158" s="9">
        <f t="shared" si="4"/>
        <v>2.3515735929552357E-3</v>
      </c>
      <c r="F158" s="4">
        <f t="shared" si="5"/>
        <v>9667.7992396516038</v>
      </c>
    </row>
    <row r="159" spans="1:6" x14ac:dyDescent="0.25">
      <c r="A159">
        <v>61708</v>
      </c>
      <c r="B159" t="s">
        <v>161</v>
      </c>
      <c r="C159" t="s">
        <v>160</v>
      </c>
      <c r="D159" s="4">
        <v>1914984.88</v>
      </c>
      <c r="E159" s="9">
        <f t="shared" si="4"/>
        <v>8.97005297811435E-4</v>
      </c>
      <c r="F159" s="4">
        <f t="shared" si="5"/>
        <v>3687.7719507160377</v>
      </c>
    </row>
    <row r="160" spans="1:6" x14ac:dyDescent="0.25">
      <c r="A160">
        <v>61710</v>
      </c>
      <c r="B160" t="s">
        <v>162</v>
      </c>
      <c r="C160" t="s">
        <v>160</v>
      </c>
      <c r="D160" s="4">
        <v>1463787.76</v>
      </c>
      <c r="E160" s="9">
        <f t="shared" si="4"/>
        <v>6.8565835130329257E-4</v>
      </c>
      <c r="F160" s="4">
        <f t="shared" si="5"/>
        <v>2818.8814958839048</v>
      </c>
    </row>
    <row r="161" spans="1:6" x14ac:dyDescent="0.25">
      <c r="A161">
        <v>61711</v>
      </c>
      <c r="B161" t="s">
        <v>163</v>
      </c>
      <c r="C161" t="s">
        <v>160</v>
      </c>
      <c r="D161" s="4">
        <v>1166210.02</v>
      </c>
      <c r="E161" s="9">
        <f t="shared" si="4"/>
        <v>5.4626883858256866E-4</v>
      </c>
      <c r="F161" s="4">
        <f t="shared" si="5"/>
        <v>2245.8227452949859</v>
      </c>
    </row>
    <row r="162" spans="1:6" x14ac:dyDescent="0.25">
      <c r="A162">
        <v>61716</v>
      </c>
      <c r="B162" t="s">
        <v>164</v>
      </c>
      <c r="C162" t="s">
        <v>160</v>
      </c>
      <c r="D162" s="4">
        <v>3760089.49</v>
      </c>
      <c r="E162" s="9">
        <f t="shared" si="4"/>
        <v>1.7612777145139117E-3</v>
      </c>
      <c r="F162" s="4">
        <f t="shared" si="5"/>
        <v>7240.9723430318545</v>
      </c>
    </row>
    <row r="163" spans="1:6" x14ac:dyDescent="0.25">
      <c r="A163">
        <v>61719</v>
      </c>
      <c r="B163" t="s">
        <v>165</v>
      </c>
      <c r="C163" t="s">
        <v>160</v>
      </c>
      <c r="D163" s="4">
        <v>3737856.3</v>
      </c>
      <c r="E163" s="9">
        <f t="shared" si="4"/>
        <v>1.7508633820429165E-3</v>
      </c>
      <c r="F163" s="4">
        <f t="shared" si="5"/>
        <v>7198.1568956028686</v>
      </c>
    </row>
    <row r="164" spans="1:6" x14ac:dyDescent="0.25">
      <c r="A164">
        <v>61727</v>
      </c>
      <c r="B164" t="s">
        <v>166</v>
      </c>
      <c r="C164" t="s">
        <v>160</v>
      </c>
      <c r="D164" s="4">
        <v>3683522.96</v>
      </c>
      <c r="E164" s="9">
        <f t="shared" si="4"/>
        <v>1.7254128971138712E-3</v>
      </c>
      <c r="F164" s="4">
        <f t="shared" si="5"/>
        <v>7093.5247549873684</v>
      </c>
    </row>
    <row r="165" spans="1:6" x14ac:dyDescent="0.25">
      <c r="A165">
        <v>61728</v>
      </c>
      <c r="B165" t="s">
        <v>167</v>
      </c>
      <c r="C165" t="s">
        <v>160</v>
      </c>
      <c r="D165" s="4">
        <v>837455.25</v>
      </c>
      <c r="E165" s="9">
        <f t="shared" si="4"/>
        <v>3.9227557552830381E-4</v>
      </c>
      <c r="F165" s="4">
        <f t="shared" si="5"/>
        <v>1612.7249949513373</v>
      </c>
    </row>
    <row r="166" spans="1:6" x14ac:dyDescent="0.25">
      <c r="A166">
        <v>61729</v>
      </c>
      <c r="B166" t="s">
        <v>168</v>
      </c>
      <c r="C166" t="s">
        <v>160</v>
      </c>
      <c r="D166" s="4">
        <v>2432249.56</v>
      </c>
      <c r="E166" s="9">
        <f t="shared" si="4"/>
        <v>1.1392991995422606E-3</v>
      </c>
      <c r="F166" s="4">
        <f t="shared" si="5"/>
        <v>4683.891657938012</v>
      </c>
    </row>
    <row r="167" spans="1:6" x14ac:dyDescent="0.25">
      <c r="A167">
        <v>61730</v>
      </c>
      <c r="B167" t="s">
        <v>169</v>
      </c>
      <c r="C167" t="s">
        <v>160</v>
      </c>
      <c r="D167" s="4">
        <v>2505490.62</v>
      </c>
      <c r="E167" s="9">
        <f t="shared" si="4"/>
        <v>1.1736063209840369E-3</v>
      </c>
      <c r="F167" s="4">
        <f t="shared" si="5"/>
        <v>4824.9352398114688</v>
      </c>
    </row>
    <row r="168" spans="1:6" x14ac:dyDescent="0.25">
      <c r="A168">
        <v>61731</v>
      </c>
      <c r="B168" t="s">
        <v>170</v>
      </c>
      <c r="C168" t="s">
        <v>160</v>
      </c>
      <c r="D168" s="4">
        <v>1971903.62</v>
      </c>
      <c r="E168" s="9">
        <f t="shared" si="4"/>
        <v>9.236668197158544E-4</v>
      </c>
      <c r="F168" s="4">
        <f t="shared" si="5"/>
        <v>3797.3829116350089</v>
      </c>
    </row>
    <row r="169" spans="1:6" x14ac:dyDescent="0.25">
      <c r="A169">
        <v>61740</v>
      </c>
      <c r="B169" t="s">
        <v>171</v>
      </c>
      <c r="C169" t="s">
        <v>160</v>
      </c>
      <c r="D169" s="4">
        <v>2533113.7000000002</v>
      </c>
      <c r="E169" s="9">
        <f t="shared" si="4"/>
        <v>1.1865453521798701E-3</v>
      </c>
      <c r="F169" s="4">
        <f t="shared" si="5"/>
        <v>4878.1302392499938</v>
      </c>
    </row>
    <row r="170" spans="1:6" x14ac:dyDescent="0.25">
      <c r="A170">
        <v>61741</v>
      </c>
      <c r="B170" t="s">
        <v>172</v>
      </c>
      <c r="C170" t="s">
        <v>160</v>
      </c>
      <c r="D170" s="4">
        <v>1629217.55</v>
      </c>
      <c r="E170" s="9">
        <f t="shared" si="4"/>
        <v>7.6314794382990989E-4</v>
      </c>
      <c r="F170" s="4">
        <f t="shared" si="5"/>
        <v>3137.457034388859</v>
      </c>
    </row>
    <row r="171" spans="1:6" x14ac:dyDescent="0.25">
      <c r="A171">
        <v>61743</v>
      </c>
      <c r="B171" t="s">
        <v>173</v>
      </c>
      <c r="C171" t="s">
        <v>160</v>
      </c>
      <c r="D171" s="4">
        <v>917093.99</v>
      </c>
      <c r="E171" s="9">
        <f t="shared" si="4"/>
        <v>4.2957945841380597E-4</v>
      </c>
      <c r="F171" s="4">
        <f t="shared" si="5"/>
        <v>1766.088875068431</v>
      </c>
    </row>
    <row r="172" spans="1:6" x14ac:dyDescent="0.25">
      <c r="A172">
        <v>61744</v>
      </c>
      <c r="B172" t="s">
        <v>174</v>
      </c>
      <c r="C172" t="s">
        <v>160</v>
      </c>
      <c r="D172" s="4">
        <v>770194.1</v>
      </c>
      <c r="E172" s="9">
        <f t="shared" si="4"/>
        <v>3.6076952630723129E-4</v>
      </c>
      <c r="F172" s="4">
        <f t="shared" si="5"/>
        <v>1483.1971929652955</v>
      </c>
    </row>
    <row r="173" spans="1:6" x14ac:dyDescent="0.25">
      <c r="A173">
        <v>61745</v>
      </c>
      <c r="B173" t="s">
        <v>175</v>
      </c>
      <c r="C173" t="s">
        <v>160</v>
      </c>
      <c r="D173" s="4">
        <v>1343757.99</v>
      </c>
      <c r="E173" s="9">
        <f t="shared" si="4"/>
        <v>6.2943475355609351E-4</v>
      </c>
      <c r="F173" s="4">
        <f t="shared" si="5"/>
        <v>2587.7348045027707</v>
      </c>
    </row>
    <row r="174" spans="1:6" x14ac:dyDescent="0.25">
      <c r="A174">
        <v>61746</v>
      </c>
      <c r="B174" t="s">
        <v>176</v>
      </c>
      <c r="C174" t="s">
        <v>160</v>
      </c>
      <c r="D174" s="4">
        <v>5630414.6399999997</v>
      </c>
      <c r="E174" s="9">
        <f t="shared" si="4"/>
        <v>2.6373637795798492E-3</v>
      </c>
      <c r="F174" s="4">
        <f t="shared" si="5"/>
        <v>10842.741056155461</v>
      </c>
    </row>
    <row r="175" spans="1:6" x14ac:dyDescent="0.25">
      <c r="A175">
        <v>61748</v>
      </c>
      <c r="B175" t="s">
        <v>177</v>
      </c>
      <c r="C175" t="s">
        <v>160</v>
      </c>
      <c r="D175" s="4">
        <v>6750217.0999999996</v>
      </c>
      <c r="E175" s="9">
        <f t="shared" si="4"/>
        <v>3.1618946777675558E-3</v>
      </c>
      <c r="F175" s="4">
        <f t="shared" si="5"/>
        <v>12999.1946895287</v>
      </c>
    </row>
    <row r="176" spans="1:6" x14ac:dyDescent="0.25">
      <c r="A176">
        <v>61750</v>
      </c>
      <c r="B176" t="s">
        <v>178</v>
      </c>
      <c r="C176" t="s">
        <v>160</v>
      </c>
      <c r="D176" s="4">
        <v>2285421.0699999998</v>
      </c>
      <c r="E176" s="9">
        <f t="shared" si="4"/>
        <v>1.0705227121792619E-3</v>
      </c>
      <c r="F176" s="4">
        <f t="shared" si="5"/>
        <v>4401.1374740052433</v>
      </c>
    </row>
    <row r="177" spans="1:6" x14ac:dyDescent="0.25">
      <c r="A177">
        <v>61751</v>
      </c>
      <c r="B177" t="s">
        <v>179</v>
      </c>
      <c r="C177" t="s">
        <v>160</v>
      </c>
      <c r="D177" s="4">
        <v>2961117.41</v>
      </c>
      <c r="E177" s="9">
        <f t="shared" si="4"/>
        <v>1.3870281859414343E-3</v>
      </c>
      <c r="F177" s="4">
        <f t="shared" si="5"/>
        <v>5702.356108093617</v>
      </c>
    </row>
    <row r="178" spans="1:6" x14ac:dyDescent="0.25">
      <c r="A178">
        <v>61756</v>
      </c>
      <c r="B178" t="s">
        <v>180</v>
      </c>
      <c r="C178" t="s">
        <v>160</v>
      </c>
      <c r="D178" s="4">
        <v>5958924.5199999996</v>
      </c>
      <c r="E178" s="9">
        <f t="shared" si="4"/>
        <v>2.791242332784613E-3</v>
      </c>
      <c r="F178" s="4">
        <f t="shared" si="5"/>
        <v>11475.367210883685</v>
      </c>
    </row>
    <row r="179" spans="1:6" x14ac:dyDescent="0.25">
      <c r="A179">
        <v>61757</v>
      </c>
      <c r="B179" t="s">
        <v>181</v>
      </c>
      <c r="C179" t="s">
        <v>160</v>
      </c>
      <c r="D179" s="4">
        <v>6663766.3799999999</v>
      </c>
      <c r="E179" s="9">
        <f t="shared" si="4"/>
        <v>3.1213999696111066E-3</v>
      </c>
      <c r="F179" s="4">
        <f t="shared" si="5"/>
        <v>12832.712675145796</v>
      </c>
    </row>
    <row r="180" spans="1:6" x14ac:dyDescent="0.25">
      <c r="A180">
        <v>61758</v>
      </c>
      <c r="B180" t="s">
        <v>182</v>
      </c>
      <c r="C180" t="s">
        <v>160</v>
      </c>
      <c r="D180" s="4">
        <v>2828114.97</v>
      </c>
      <c r="E180" s="9">
        <f t="shared" si="4"/>
        <v>1.3247280108602362E-3</v>
      </c>
      <c r="F180" s="4">
        <f t="shared" si="5"/>
        <v>5446.2273664354625</v>
      </c>
    </row>
    <row r="181" spans="1:6" x14ac:dyDescent="0.25">
      <c r="A181">
        <v>61759</v>
      </c>
      <c r="B181" t="s">
        <v>183</v>
      </c>
      <c r="C181" t="s">
        <v>160</v>
      </c>
      <c r="D181" s="4">
        <v>2420544.25</v>
      </c>
      <c r="E181" s="9">
        <f t="shared" si="4"/>
        <v>1.133816271090875E-3</v>
      </c>
      <c r="F181" s="4">
        <f t="shared" si="5"/>
        <v>4661.3502194424582</v>
      </c>
    </row>
    <row r="182" spans="1:6" x14ac:dyDescent="0.25">
      <c r="A182">
        <v>61760</v>
      </c>
      <c r="B182" t="s">
        <v>184</v>
      </c>
      <c r="C182" t="s">
        <v>160</v>
      </c>
      <c r="D182" s="4">
        <v>19818723.420000002</v>
      </c>
      <c r="E182" s="9">
        <f t="shared" si="4"/>
        <v>9.2833630642554024E-3</v>
      </c>
      <c r="F182" s="4">
        <f t="shared" si="5"/>
        <v>38165.801250229735</v>
      </c>
    </row>
    <row r="183" spans="1:6" x14ac:dyDescent="0.25">
      <c r="A183">
        <v>61761</v>
      </c>
      <c r="B183" t="s">
        <v>185</v>
      </c>
      <c r="C183" t="s">
        <v>160</v>
      </c>
      <c r="D183" s="4">
        <v>1804052.06</v>
      </c>
      <c r="E183" s="9">
        <f t="shared" si="4"/>
        <v>8.4504283675996075E-4</v>
      </c>
      <c r="F183" s="4">
        <f t="shared" si="5"/>
        <v>3474.1436624290668</v>
      </c>
    </row>
    <row r="184" spans="1:6" x14ac:dyDescent="0.25">
      <c r="A184">
        <v>61762</v>
      </c>
      <c r="B184" t="s">
        <v>186</v>
      </c>
      <c r="C184" t="s">
        <v>160</v>
      </c>
      <c r="D184" s="4">
        <v>2696227.38</v>
      </c>
      <c r="E184" s="9">
        <f t="shared" si="4"/>
        <v>1.2629500468767385E-3</v>
      </c>
      <c r="F184" s="4">
        <f t="shared" si="5"/>
        <v>5192.2455412371673</v>
      </c>
    </row>
    <row r="185" spans="1:6" x14ac:dyDescent="0.25">
      <c r="A185">
        <v>61763</v>
      </c>
      <c r="B185" t="s">
        <v>187</v>
      </c>
      <c r="C185" t="s">
        <v>160</v>
      </c>
      <c r="D185" s="4">
        <v>5899914.1699999999</v>
      </c>
      <c r="E185" s="9">
        <f t="shared" si="4"/>
        <v>2.7636010719430618E-3</v>
      </c>
      <c r="F185" s="4">
        <f t="shared" si="5"/>
        <v>11361.728343128272</v>
      </c>
    </row>
    <row r="186" spans="1:6" x14ac:dyDescent="0.25">
      <c r="A186">
        <v>61764</v>
      </c>
      <c r="B186" t="s">
        <v>188</v>
      </c>
      <c r="C186" t="s">
        <v>160</v>
      </c>
      <c r="D186" s="4">
        <v>5565193.7300000004</v>
      </c>
      <c r="E186" s="9">
        <f t="shared" si="4"/>
        <v>2.6068134068802577E-3</v>
      </c>
      <c r="F186" s="4">
        <f t="shared" si="5"/>
        <v>10717.142235501497</v>
      </c>
    </row>
    <row r="187" spans="1:6" x14ac:dyDescent="0.25">
      <c r="A187">
        <v>61765</v>
      </c>
      <c r="B187" t="s">
        <v>189</v>
      </c>
      <c r="C187" t="s">
        <v>160</v>
      </c>
      <c r="D187" s="4">
        <v>8896689.1300000008</v>
      </c>
      <c r="E187" s="9">
        <f t="shared" si="4"/>
        <v>4.1673317455077803E-3</v>
      </c>
      <c r="F187" s="4">
        <f t="shared" si="5"/>
        <v>17132.751788543766</v>
      </c>
    </row>
    <row r="188" spans="1:6" x14ac:dyDescent="0.25">
      <c r="A188">
        <v>61766</v>
      </c>
      <c r="B188" t="s">
        <v>160</v>
      </c>
      <c r="C188" t="s">
        <v>160</v>
      </c>
      <c r="D188" s="4">
        <v>26708174.82</v>
      </c>
      <c r="E188" s="9">
        <f t="shared" si="4"/>
        <v>1.2510477006175616E-2</v>
      </c>
      <c r="F188" s="4">
        <f t="shared" si="5"/>
        <v>51433.125652676885</v>
      </c>
    </row>
    <row r="189" spans="1:6" x14ac:dyDescent="0.25">
      <c r="A189">
        <v>62007</v>
      </c>
      <c r="B189" t="s">
        <v>190</v>
      </c>
      <c r="C189" t="s">
        <v>191</v>
      </c>
      <c r="D189" s="4">
        <v>11361659.220000001</v>
      </c>
      <c r="E189" s="9">
        <f t="shared" si="4"/>
        <v>5.3219576920461838E-3</v>
      </c>
      <c r="F189" s="4">
        <f t="shared" si="5"/>
        <v>21879.654833154746</v>
      </c>
    </row>
    <row r="190" spans="1:6" x14ac:dyDescent="0.25">
      <c r="A190">
        <v>62008</v>
      </c>
      <c r="B190" t="s">
        <v>192</v>
      </c>
      <c r="C190" t="s">
        <v>191</v>
      </c>
      <c r="D190" s="4">
        <v>1686575.1</v>
      </c>
      <c r="E190" s="9">
        <f t="shared" si="4"/>
        <v>7.9001501038318957E-4</v>
      </c>
      <c r="F190" s="4">
        <f t="shared" si="5"/>
        <v>3247.9130313321834</v>
      </c>
    </row>
    <row r="191" spans="1:6" x14ac:dyDescent="0.25">
      <c r="A191">
        <v>62010</v>
      </c>
      <c r="B191" t="s">
        <v>193</v>
      </c>
      <c r="C191" t="s">
        <v>191</v>
      </c>
      <c r="D191" s="4">
        <v>640426.30000000005</v>
      </c>
      <c r="E191" s="9">
        <f t="shared" si="4"/>
        <v>2.9998450116106164E-4</v>
      </c>
      <c r="F191" s="4">
        <f t="shared" si="5"/>
        <v>1233.2975420886116</v>
      </c>
    </row>
    <row r="192" spans="1:6" x14ac:dyDescent="0.25">
      <c r="A192">
        <v>62014</v>
      </c>
      <c r="B192" t="s">
        <v>194</v>
      </c>
      <c r="C192" t="s">
        <v>191</v>
      </c>
      <c r="D192" s="4">
        <v>2746729.67</v>
      </c>
      <c r="E192" s="9">
        <f t="shared" si="4"/>
        <v>1.2866060152108641E-3</v>
      </c>
      <c r="F192" s="4">
        <f t="shared" si="5"/>
        <v>5289.5000576847997</v>
      </c>
    </row>
    <row r="193" spans="1:6" x14ac:dyDescent="0.25">
      <c r="A193">
        <v>62021</v>
      </c>
      <c r="B193" t="s">
        <v>195</v>
      </c>
      <c r="C193" t="s">
        <v>191</v>
      </c>
      <c r="D193" s="4">
        <v>544702.26</v>
      </c>
      <c r="E193" s="9">
        <f t="shared" si="4"/>
        <v>2.551460421712895E-4</v>
      </c>
      <c r="F193" s="4">
        <f t="shared" si="5"/>
        <v>1048.9574810218003</v>
      </c>
    </row>
    <row r="194" spans="1:6" x14ac:dyDescent="0.25">
      <c r="A194">
        <v>62026</v>
      </c>
      <c r="B194" t="s">
        <v>196</v>
      </c>
      <c r="C194" t="s">
        <v>191</v>
      </c>
      <c r="D194" s="4">
        <v>1128674.9099999999</v>
      </c>
      <c r="E194" s="9">
        <f t="shared" si="4"/>
        <v>5.2868687599081439E-4</v>
      </c>
      <c r="F194" s="4">
        <f t="shared" si="5"/>
        <v>2173.5397067860654</v>
      </c>
    </row>
    <row r="195" spans="1:6" x14ac:dyDescent="0.25">
      <c r="A195">
        <v>62032</v>
      </c>
      <c r="B195" t="s">
        <v>197</v>
      </c>
      <c r="C195" t="s">
        <v>191</v>
      </c>
      <c r="D195" s="4">
        <v>1501412.75</v>
      </c>
      <c r="E195" s="9">
        <f t="shared" si="4"/>
        <v>7.032824149251955E-4</v>
      </c>
      <c r="F195" s="4">
        <f t="shared" si="5"/>
        <v>2891.337620324935</v>
      </c>
    </row>
    <row r="196" spans="1:6" x14ac:dyDescent="0.25">
      <c r="A196">
        <v>62034</v>
      </c>
      <c r="B196" t="s">
        <v>198</v>
      </c>
      <c r="C196" t="s">
        <v>191</v>
      </c>
      <c r="D196" s="4">
        <v>1592094.49</v>
      </c>
      <c r="E196" s="9">
        <f t="shared" ref="E196:E259" si="6">D196/$D$289</f>
        <v>7.4575899113438161E-4</v>
      </c>
      <c r="F196" s="4">
        <f t="shared" ref="F196:F259" si="7">$F$289*E196</f>
        <v>3065.9674989765745</v>
      </c>
    </row>
    <row r="197" spans="1:6" x14ac:dyDescent="0.25">
      <c r="A197">
        <v>62036</v>
      </c>
      <c r="B197" t="s">
        <v>199</v>
      </c>
      <c r="C197" t="s">
        <v>191</v>
      </c>
      <c r="D197" s="4">
        <v>1763150.91</v>
      </c>
      <c r="E197" s="9">
        <f t="shared" si="6"/>
        <v>8.2588417466306714E-4</v>
      </c>
      <c r="F197" s="4">
        <f t="shared" si="7"/>
        <v>3395.3784902873267</v>
      </c>
    </row>
    <row r="198" spans="1:6" x14ac:dyDescent="0.25">
      <c r="A198">
        <v>62038</v>
      </c>
      <c r="B198" t="s">
        <v>200</v>
      </c>
      <c r="C198" t="s">
        <v>191</v>
      </c>
      <c r="D198" s="4">
        <v>12708035.51</v>
      </c>
      <c r="E198" s="9">
        <f t="shared" si="6"/>
        <v>5.9526188933908672E-3</v>
      </c>
      <c r="F198" s="4">
        <f t="shared" si="7"/>
        <v>24472.431814961059</v>
      </c>
    </row>
    <row r="199" spans="1:6" x14ac:dyDescent="0.25">
      <c r="A199">
        <v>62039</v>
      </c>
      <c r="B199" t="s">
        <v>201</v>
      </c>
      <c r="C199" t="s">
        <v>191</v>
      </c>
      <c r="D199" s="4">
        <v>2354290.38</v>
      </c>
      <c r="E199" s="9">
        <f t="shared" si="6"/>
        <v>1.1027820456976645E-3</v>
      </c>
      <c r="F199" s="4">
        <f t="shared" si="7"/>
        <v>4533.7621815607245</v>
      </c>
    </row>
    <row r="200" spans="1:6" x14ac:dyDescent="0.25">
      <c r="A200">
        <v>62040</v>
      </c>
      <c r="B200" t="s">
        <v>202</v>
      </c>
      <c r="C200" t="s">
        <v>191</v>
      </c>
      <c r="D200" s="4">
        <v>16119962.57</v>
      </c>
      <c r="E200" s="9">
        <f t="shared" si="6"/>
        <v>7.5508125295548215E-3</v>
      </c>
      <c r="F200" s="4">
        <f t="shared" si="7"/>
        <v>31042.932209594477</v>
      </c>
    </row>
    <row r="201" spans="1:6" x14ac:dyDescent="0.25">
      <c r="A201">
        <v>62041</v>
      </c>
      <c r="B201" t="s">
        <v>203</v>
      </c>
      <c r="C201" t="s">
        <v>191</v>
      </c>
      <c r="D201" s="4">
        <v>19879338.559999999</v>
      </c>
      <c r="E201" s="9">
        <f t="shared" si="6"/>
        <v>9.3117560308398593E-3</v>
      </c>
      <c r="F201" s="4">
        <f t="shared" si="7"/>
        <v>38282.530533794998</v>
      </c>
    </row>
    <row r="202" spans="1:6" x14ac:dyDescent="0.25">
      <c r="A202">
        <v>62042</v>
      </c>
      <c r="B202" t="s">
        <v>204</v>
      </c>
      <c r="C202" t="s">
        <v>191</v>
      </c>
      <c r="D202" s="4">
        <v>5521691.0700000003</v>
      </c>
      <c r="E202" s="9">
        <f t="shared" si="6"/>
        <v>2.5864361616620658E-3</v>
      </c>
      <c r="F202" s="4">
        <f t="shared" si="7"/>
        <v>10633.367219309443</v>
      </c>
    </row>
    <row r="203" spans="1:6" x14ac:dyDescent="0.25">
      <c r="A203">
        <v>62043</v>
      </c>
      <c r="B203" t="s">
        <v>205</v>
      </c>
      <c r="C203" t="s">
        <v>191</v>
      </c>
      <c r="D203" s="4">
        <v>4525784.9000000004</v>
      </c>
      <c r="E203" s="9">
        <f t="shared" si="6"/>
        <v>2.1199399924530979E-3</v>
      </c>
      <c r="F203" s="4">
        <f t="shared" si="7"/>
        <v>8715.506207649114</v>
      </c>
    </row>
    <row r="204" spans="1:6" x14ac:dyDescent="0.25">
      <c r="A204">
        <v>62044</v>
      </c>
      <c r="B204" t="s">
        <v>206</v>
      </c>
      <c r="C204" t="s">
        <v>191</v>
      </c>
      <c r="D204" s="4">
        <v>3548834.31</v>
      </c>
      <c r="E204" s="9">
        <f t="shared" si="6"/>
        <v>1.6623228780401592E-3</v>
      </c>
      <c r="F204" s="4">
        <f t="shared" si="7"/>
        <v>6834.1488033872647</v>
      </c>
    </row>
    <row r="205" spans="1:6" x14ac:dyDescent="0.25">
      <c r="A205">
        <v>62045</v>
      </c>
      <c r="B205" t="s">
        <v>207</v>
      </c>
      <c r="C205" t="s">
        <v>191</v>
      </c>
      <c r="D205" s="4">
        <v>2501681.13</v>
      </c>
      <c r="E205" s="9">
        <f t="shared" si="6"/>
        <v>1.1718219033901183E-3</v>
      </c>
      <c r="F205" s="4">
        <f t="shared" si="7"/>
        <v>4817.5991346989649</v>
      </c>
    </row>
    <row r="206" spans="1:6" x14ac:dyDescent="0.25">
      <c r="A206">
        <v>62046</v>
      </c>
      <c r="B206" t="s">
        <v>208</v>
      </c>
      <c r="C206" t="s">
        <v>191</v>
      </c>
      <c r="D206" s="4">
        <v>3458547.92</v>
      </c>
      <c r="E206" s="9">
        <f t="shared" si="6"/>
        <v>1.6200314892171469E-3</v>
      </c>
      <c r="F206" s="4">
        <f t="shared" si="7"/>
        <v>6660.2802678960552</v>
      </c>
    </row>
    <row r="207" spans="1:6" x14ac:dyDescent="0.25">
      <c r="A207">
        <v>62047</v>
      </c>
      <c r="B207" t="s">
        <v>209</v>
      </c>
      <c r="C207" t="s">
        <v>191</v>
      </c>
      <c r="D207" s="4">
        <v>8868390.8100000005</v>
      </c>
      <c r="E207" s="9">
        <f t="shared" si="6"/>
        <v>4.1540764225941277E-3</v>
      </c>
      <c r="F207" s="4">
        <f t="shared" si="7"/>
        <v>17078.256449265486</v>
      </c>
    </row>
    <row r="208" spans="1:6" x14ac:dyDescent="0.25">
      <c r="A208">
        <v>62048</v>
      </c>
      <c r="B208" t="s">
        <v>210</v>
      </c>
      <c r="C208" t="s">
        <v>191</v>
      </c>
      <c r="D208" s="4">
        <v>6474260.3200000003</v>
      </c>
      <c r="E208" s="9">
        <f t="shared" si="6"/>
        <v>3.0326327205520065E-3</v>
      </c>
      <c r="F208" s="4">
        <f t="shared" si="7"/>
        <v>12467.772387701485</v>
      </c>
    </row>
    <row r="209" spans="1:6" x14ac:dyDescent="0.25">
      <c r="A209">
        <v>62105</v>
      </c>
      <c r="B209" t="s">
        <v>211</v>
      </c>
      <c r="C209" t="s">
        <v>212</v>
      </c>
      <c r="D209" s="4">
        <v>2328911.9500000002</v>
      </c>
      <c r="E209" s="9">
        <f t="shared" si="6"/>
        <v>1.0908944394831775E-3</v>
      </c>
      <c r="F209" s="4">
        <f t="shared" si="7"/>
        <v>4484.889804924931</v>
      </c>
    </row>
    <row r="210" spans="1:6" x14ac:dyDescent="0.25">
      <c r="A210">
        <v>62115</v>
      </c>
      <c r="B210" t="s">
        <v>213</v>
      </c>
      <c r="C210" t="s">
        <v>212</v>
      </c>
      <c r="D210" s="4">
        <v>7405370.7300000004</v>
      </c>
      <c r="E210" s="9">
        <f t="shared" si="6"/>
        <v>3.468777663178069E-3</v>
      </c>
      <c r="F210" s="4">
        <f t="shared" si="7"/>
        <v>14260.853309059836</v>
      </c>
    </row>
    <row r="211" spans="1:6" x14ac:dyDescent="0.25">
      <c r="A211">
        <v>62116</v>
      </c>
      <c r="B211" t="s">
        <v>214</v>
      </c>
      <c r="C211" t="s">
        <v>212</v>
      </c>
      <c r="D211" s="4">
        <v>5110540.6500000004</v>
      </c>
      <c r="E211" s="9">
        <f t="shared" si="6"/>
        <v>2.3938476411002763E-3</v>
      </c>
      <c r="F211" s="4">
        <f t="shared" si="7"/>
        <v>9841.5964840746474</v>
      </c>
    </row>
    <row r="212" spans="1:6" x14ac:dyDescent="0.25">
      <c r="A212">
        <v>62125</v>
      </c>
      <c r="B212" t="s">
        <v>215</v>
      </c>
      <c r="C212" t="s">
        <v>212</v>
      </c>
      <c r="D212" s="4">
        <v>3083235.3</v>
      </c>
      <c r="E212" s="9">
        <f t="shared" si="6"/>
        <v>1.4442298878616887E-3</v>
      </c>
      <c r="F212" s="4">
        <f t="shared" si="7"/>
        <v>5937.5239854622505</v>
      </c>
    </row>
    <row r="213" spans="1:6" x14ac:dyDescent="0.25">
      <c r="A213">
        <v>62128</v>
      </c>
      <c r="B213" t="s">
        <v>216</v>
      </c>
      <c r="C213" t="s">
        <v>212</v>
      </c>
      <c r="D213" s="4">
        <v>4894489.32</v>
      </c>
      <c r="E213" s="9">
        <f t="shared" si="6"/>
        <v>2.2926462218967958E-3</v>
      </c>
      <c r="F213" s="4">
        <f t="shared" si="7"/>
        <v>9425.5367840686122</v>
      </c>
    </row>
    <row r="214" spans="1:6" x14ac:dyDescent="0.25">
      <c r="A214">
        <v>62131</v>
      </c>
      <c r="B214" t="s">
        <v>217</v>
      </c>
      <c r="C214" t="s">
        <v>212</v>
      </c>
      <c r="D214" s="4">
        <v>3407057.87</v>
      </c>
      <c r="E214" s="9">
        <f t="shared" si="6"/>
        <v>1.5959128404920584E-3</v>
      </c>
      <c r="F214" s="4">
        <f t="shared" si="7"/>
        <v>6561.1235778803275</v>
      </c>
    </row>
    <row r="215" spans="1:6" x14ac:dyDescent="0.25">
      <c r="A215">
        <v>62132</v>
      </c>
      <c r="B215" t="s">
        <v>218</v>
      </c>
      <c r="C215" t="s">
        <v>212</v>
      </c>
      <c r="D215" s="4">
        <v>2165329.0499999998</v>
      </c>
      <c r="E215" s="9">
        <f t="shared" si="6"/>
        <v>1.0142699556745334E-3</v>
      </c>
      <c r="F215" s="4">
        <f t="shared" si="7"/>
        <v>4169.8709050175921</v>
      </c>
    </row>
    <row r="216" spans="1:6" x14ac:dyDescent="0.25">
      <c r="A216">
        <v>62135</v>
      </c>
      <c r="B216" t="s">
        <v>219</v>
      </c>
      <c r="C216" t="s">
        <v>212</v>
      </c>
      <c r="D216" s="4">
        <v>2008607.77</v>
      </c>
      <c r="E216" s="9">
        <f t="shared" si="6"/>
        <v>9.4085954919665609E-4</v>
      </c>
      <c r="F216" s="4">
        <f t="shared" si="7"/>
        <v>3868.0657333421304</v>
      </c>
    </row>
    <row r="217" spans="1:6" x14ac:dyDescent="0.25">
      <c r="A217">
        <v>62138</v>
      </c>
      <c r="B217" t="s">
        <v>220</v>
      </c>
      <c r="C217" t="s">
        <v>212</v>
      </c>
      <c r="D217" s="4">
        <v>3213130.14</v>
      </c>
      <c r="E217" s="9">
        <f t="shared" si="6"/>
        <v>1.5050744202939077E-3</v>
      </c>
      <c r="F217" s="4">
        <f t="shared" si="7"/>
        <v>6187.6682829434649</v>
      </c>
    </row>
    <row r="218" spans="1:6" x14ac:dyDescent="0.25">
      <c r="A218">
        <v>62139</v>
      </c>
      <c r="B218" t="s">
        <v>221</v>
      </c>
      <c r="C218" t="s">
        <v>212</v>
      </c>
      <c r="D218" s="4">
        <v>26499160.350000001</v>
      </c>
      <c r="E218" s="9">
        <f t="shared" si="6"/>
        <v>1.2412571749132935E-2</v>
      </c>
      <c r="F218" s="4">
        <f t="shared" si="7"/>
        <v>51030.617148400983</v>
      </c>
    </row>
    <row r="219" spans="1:6" x14ac:dyDescent="0.25">
      <c r="A219">
        <v>62140</v>
      </c>
      <c r="B219" t="s">
        <v>222</v>
      </c>
      <c r="C219" t="s">
        <v>212</v>
      </c>
      <c r="D219" s="4">
        <v>47444891.810000002</v>
      </c>
      <c r="E219" s="9">
        <f t="shared" si="6"/>
        <v>2.2223840904509056E-2</v>
      </c>
      <c r="F219" s="4">
        <f t="shared" si="7"/>
        <v>91366.748139376999</v>
      </c>
    </row>
    <row r="220" spans="1:6" x14ac:dyDescent="0.25">
      <c r="A220">
        <v>62141</v>
      </c>
      <c r="B220" t="s">
        <v>223</v>
      </c>
      <c r="C220" t="s">
        <v>212</v>
      </c>
      <c r="D220" s="4">
        <v>11968176.01</v>
      </c>
      <c r="E220" s="9">
        <f t="shared" si="6"/>
        <v>5.6060585116002185E-3</v>
      </c>
      <c r="F220" s="4">
        <f t="shared" si="7"/>
        <v>23047.651316657179</v>
      </c>
    </row>
    <row r="221" spans="1:6" x14ac:dyDescent="0.25">
      <c r="A221">
        <v>62142</v>
      </c>
      <c r="B221" t="s">
        <v>224</v>
      </c>
      <c r="C221" t="s">
        <v>212</v>
      </c>
      <c r="D221" s="4">
        <v>5644068.8499999996</v>
      </c>
      <c r="E221" s="9">
        <f t="shared" si="6"/>
        <v>2.6437595996384542E-3</v>
      </c>
      <c r="F221" s="4">
        <f t="shared" si="7"/>
        <v>10869.035578463743</v>
      </c>
    </row>
    <row r="222" spans="1:6" x14ac:dyDescent="0.25">
      <c r="A222">
        <v>62143</v>
      </c>
      <c r="B222" t="s">
        <v>225</v>
      </c>
      <c r="C222" t="s">
        <v>212</v>
      </c>
      <c r="D222" s="4">
        <v>12875492.84</v>
      </c>
      <c r="E222" s="9">
        <f t="shared" si="6"/>
        <v>6.0310582135840157E-3</v>
      </c>
      <c r="F222" s="4">
        <f t="shared" si="7"/>
        <v>24794.911877840615</v>
      </c>
    </row>
    <row r="223" spans="1:6" x14ac:dyDescent="0.25">
      <c r="A223">
        <v>62144</v>
      </c>
      <c r="B223" t="s">
        <v>226</v>
      </c>
      <c r="C223" t="s">
        <v>212</v>
      </c>
      <c r="D223" s="4">
        <v>3326619.76</v>
      </c>
      <c r="E223" s="9">
        <f t="shared" si="6"/>
        <v>1.558234521686774E-3</v>
      </c>
      <c r="F223" s="4">
        <f t="shared" si="7"/>
        <v>6406.2203152359707</v>
      </c>
    </row>
    <row r="224" spans="1:6" x14ac:dyDescent="0.25">
      <c r="A224">
        <v>62145</v>
      </c>
      <c r="B224" t="s">
        <v>227</v>
      </c>
      <c r="C224" t="s">
        <v>212</v>
      </c>
      <c r="D224" s="4">
        <v>9669717.0999999996</v>
      </c>
      <c r="E224" s="9">
        <f t="shared" si="6"/>
        <v>4.5294286955612027E-3</v>
      </c>
      <c r="F224" s="4">
        <f t="shared" si="7"/>
        <v>18621.406291593921</v>
      </c>
    </row>
    <row r="225" spans="1:6" x14ac:dyDescent="0.25">
      <c r="A225">
        <v>62146</v>
      </c>
      <c r="B225" t="s">
        <v>228</v>
      </c>
      <c r="C225" t="s">
        <v>212</v>
      </c>
      <c r="D225" s="4">
        <v>3630331.53</v>
      </c>
      <c r="E225" s="9">
        <f t="shared" si="6"/>
        <v>1.7004972985592934E-3</v>
      </c>
      <c r="F225" s="4">
        <f t="shared" si="7"/>
        <v>6991.0916414828498</v>
      </c>
    </row>
    <row r="226" spans="1:6" x14ac:dyDescent="0.25">
      <c r="A226">
        <v>62147</v>
      </c>
      <c r="B226" t="s">
        <v>229</v>
      </c>
      <c r="C226" t="s">
        <v>212</v>
      </c>
      <c r="D226" s="4">
        <v>3136368.44</v>
      </c>
      <c r="E226" s="9">
        <f t="shared" si="6"/>
        <v>1.4691181825772881E-3</v>
      </c>
      <c r="F226" s="4">
        <f t="shared" si="7"/>
        <v>6039.8448473091948</v>
      </c>
    </row>
    <row r="227" spans="1:6" x14ac:dyDescent="0.25">
      <c r="A227">
        <v>62148</v>
      </c>
      <c r="B227" t="s">
        <v>230</v>
      </c>
      <c r="C227" t="s">
        <v>212</v>
      </c>
      <c r="D227" s="4">
        <v>2337965.06</v>
      </c>
      <c r="E227" s="9">
        <f t="shared" si="6"/>
        <v>1.095135040918981E-3</v>
      </c>
      <c r="F227" s="4">
        <f t="shared" si="7"/>
        <v>4502.3237833721905</v>
      </c>
    </row>
    <row r="228" spans="1:6" x14ac:dyDescent="0.25">
      <c r="A228">
        <v>62202</v>
      </c>
      <c r="B228" t="s">
        <v>231</v>
      </c>
      <c r="C228" t="s">
        <v>232</v>
      </c>
      <c r="D228" s="4">
        <v>2769715.69</v>
      </c>
      <c r="E228" s="9">
        <f t="shared" si="6"/>
        <v>1.2973729836245258E-3</v>
      </c>
      <c r="F228" s="4">
        <f t="shared" si="7"/>
        <v>5333.7652634834994</v>
      </c>
    </row>
    <row r="229" spans="1:6" x14ac:dyDescent="0.25">
      <c r="A229">
        <v>62205</v>
      </c>
      <c r="B229" t="s">
        <v>233</v>
      </c>
      <c r="C229" t="s">
        <v>232</v>
      </c>
      <c r="D229" s="4">
        <v>2657991.77</v>
      </c>
      <c r="E229" s="9">
        <f t="shared" si="6"/>
        <v>1.2450399604351933E-3</v>
      </c>
      <c r="F229" s="4">
        <f t="shared" si="7"/>
        <v>5118.6135185777939</v>
      </c>
    </row>
    <row r="230" spans="1:6" x14ac:dyDescent="0.25">
      <c r="A230">
        <v>62206</v>
      </c>
      <c r="B230" t="s">
        <v>234</v>
      </c>
      <c r="C230" t="s">
        <v>232</v>
      </c>
      <c r="D230" s="4">
        <v>1469817.99</v>
      </c>
      <c r="E230" s="9">
        <f t="shared" si="6"/>
        <v>6.8848299410518318E-4</v>
      </c>
      <c r="F230" s="4">
        <f t="shared" si="7"/>
        <v>2830.4941792437685</v>
      </c>
    </row>
    <row r="231" spans="1:6" x14ac:dyDescent="0.25">
      <c r="A231">
        <v>62209</v>
      </c>
      <c r="B231" t="s">
        <v>235</v>
      </c>
      <c r="C231" t="s">
        <v>232</v>
      </c>
      <c r="D231" s="4">
        <v>1723314.04</v>
      </c>
      <c r="E231" s="9">
        <f t="shared" si="6"/>
        <v>8.0722403597924351E-4</v>
      </c>
      <c r="F231" s="4">
        <f t="shared" si="7"/>
        <v>3318.6628496968269</v>
      </c>
    </row>
    <row r="232" spans="1:6" x14ac:dyDescent="0.25">
      <c r="A232">
        <v>62211</v>
      </c>
      <c r="B232" t="s">
        <v>236</v>
      </c>
      <c r="C232" t="s">
        <v>232</v>
      </c>
      <c r="D232" s="4">
        <v>3318763.85</v>
      </c>
      <c r="E232" s="9">
        <f t="shared" si="6"/>
        <v>1.5545547052230903E-3</v>
      </c>
      <c r="F232" s="4">
        <f t="shared" si="7"/>
        <v>6391.0918383232192</v>
      </c>
    </row>
    <row r="233" spans="1:6" x14ac:dyDescent="0.25">
      <c r="A233">
        <v>62214</v>
      </c>
      <c r="B233" t="s">
        <v>237</v>
      </c>
      <c r="C233" t="s">
        <v>232</v>
      </c>
      <c r="D233" s="4">
        <v>2776138.32</v>
      </c>
      <c r="E233" s="9">
        <f t="shared" si="6"/>
        <v>1.3003814319919524E-3</v>
      </c>
      <c r="F233" s="4">
        <f t="shared" si="7"/>
        <v>5346.1336090569785</v>
      </c>
    </row>
    <row r="234" spans="1:6" x14ac:dyDescent="0.25">
      <c r="A234">
        <v>62216</v>
      </c>
      <c r="B234" t="s">
        <v>238</v>
      </c>
      <c r="C234" t="s">
        <v>232</v>
      </c>
      <c r="D234" s="4">
        <v>1627429.04</v>
      </c>
      <c r="E234" s="9">
        <f t="shared" si="6"/>
        <v>7.6231018110815472E-4</v>
      </c>
      <c r="F234" s="4">
        <f t="shared" si="7"/>
        <v>3134.0128207658377</v>
      </c>
    </row>
    <row r="235" spans="1:6" x14ac:dyDescent="0.25">
      <c r="A235">
        <v>62219</v>
      </c>
      <c r="B235" t="s">
        <v>239</v>
      </c>
      <c r="C235" t="s">
        <v>232</v>
      </c>
      <c r="D235" s="4">
        <v>12604526.439999999</v>
      </c>
      <c r="E235" s="9">
        <f t="shared" si="6"/>
        <v>5.9041338191058237E-3</v>
      </c>
      <c r="F235" s="4">
        <f t="shared" si="7"/>
        <v>24273.099773764625</v>
      </c>
    </row>
    <row r="236" spans="1:6" x14ac:dyDescent="0.25">
      <c r="A236">
        <v>62220</v>
      </c>
      <c r="B236" t="s">
        <v>240</v>
      </c>
      <c r="C236" t="s">
        <v>232</v>
      </c>
      <c r="D236" s="4">
        <v>3330973.12</v>
      </c>
      <c r="E236" s="9">
        <f t="shared" si="6"/>
        <v>1.5602736954808151E-3</v>
      </c>
      <c r="F236" s="4">
        <f t="shared" si="7"/>
        <v>6414.6037751092263</v>
      </c>
    </row>
    <row r="237" spans="1:6" x14ac:dyDescent="0.25">
      <c r="A237">
        <v>62226</v>
      </c>
      <c r="B237" t="s">
        <v>241</v>
      </c>
      <c r="C237" t="s">
        <v>232</v>
      </c>
      <c r="D237" s="4">
        <v>2817597.43</v>
      </c>
      <c r="E237" s="9">
        <f t="shared" si="6"/>
        <v>1.3198014502390663E-3</v>
      </c>
      <c r="F237" s="4">
        <f t="shared" si="7"/>
        <v>5425.9732697020545</v>
      </c>
    </row>
    <row r="238" spans="1:6" x14ac:dyDescent="0.25">
      <c r="A238">
        <v>62232</v>
      </c>
      <c r="B238" t="s">
        <v>242</v>
      </c>
      <c r="C238" t="s">
        <v>232</v>
      </c>
      <c r="D238" s="4">
        <v>1833107.18</v>
      </c>
      <c r="E238" s="9">
        <f t="shared" si="6"/>
        <v>8.5865265521896958E-4</v>
      </c>
      <c r="F238" s="4">
        <f t="shared" si="7"/>
        <v>3530.0964052834584</v>
      </c>
    </row>
    <row r="239" spans="1:6" x14ac:dyDescent="0.25">
      <c r="A239">
        <v>62233</v>
      </c>
      <c r="B239" t="s">
        <v>243</v>
      </c>
      <c r="C239" t="s">
        <v>232</v>
      </c>
      <c r="D239" s="4">
        <v>4445536.3899999997</v>
      </c>
      <c r="E239" s="9">
        <f t="shared" si="6"/>
        <v>2.0823504848996623E-3</v>
      </c>
      <c r="F239" s="4">
        <f t="shared" si="7"/>
        <v>8560.968066196654</v>
      </c>
    </row>
    <row r="240" spans="1:6" x14ac:dyDescent="0.25">
      <c r="A240">
        <v>62235</v>
      </c>
      <c r="B240" t="s">
        <v>244</v>
      </c>
      <c r="C240" t="s">
        <v>232</v>
      </c>
      <c r="D240" s="4">
        <v>2620029.0499999998</v>
      </c>
      <c r="E240" s="9">
        <f t="shared" si="6"/>
        <v>1.2272576994288651E-3</v>
      </c>
      <c r="F240" s="4">
        <f t="shared" si="7"/>
        <v>5045.5070123849691</v>
      </c>
    </row>
    <row r="241" spans="1:6" x14ac:dyDescent="0.25">
      <c r="A241">
        <v>62242</v>
      </c>
      <c r="B241" t="s">
        <v>245</v>
      </c>
      <c r="C241" t="s">
        <v>232</v>
      </c>
      <c r="D241" s="4">
        <v>1335873.21</v>
      </c>
      <c r="E241" s="9">
        <f t="shared" si="6"/>
        <v>6.2574141398670871E-4</v>
      </c>
      <c r="F241" s="4">
        <f t="shared" si="7"/>
        <v>2572.5507313410199</v>
      </c>
    </row>
    <row r="242" spans="1:6" x14ac:dyDescent="0.25">
      <c r="A242">
        <v>62244</v>
      </c>
      <c r="B242" t="s">
        <v>246</v>
      </c>
      <c r="C242" t="s">
        <v>232</v>
      </c>
      <c r="D242" s="4">
        <v>3754189.32</v>
      </c>
      <c r="E242" s="9">
        <f t="shared" si="6"/>
        <v>1.7585139936076722E-3</v>
      </c>
      <c r="F242" s="4">
        <f t="shared" si="7"/>
        <v>7229.6101220254632</v>
      </c>
    </row>
    <row r="243" spans="1:6" x14ac:dyDescent="0.25">
      <c r="A243">
        <v>62245</v>
      </c>
      <c r="B243" t="s">
        <v>247</v>
      </c>
      <c r="C243" t="s">
        <v>232</v>
      </c>
      <c r="D243" s="4">
        <v>1767436.89</v>
      </c>
      <c r="E243" s="9">
        <f t="shared" si="6"/>
        <v>8.2789178673690965E-4</v>
      </c>
      <c r="F243" s="4">
        <f t="shared" si="7"/>
        <v>3403.6321934838393</v>
      </c>
    </row>
    <row r="244" spans="1:6" x14ac:dyDescent="0.25">
      <c r="A244">
        <v>62247</v>
      </c>
      <c r="B244" t="s">
        <v>248</v>
      </c>
      <c r="C244" t="s">
        <v>232</v>
      </c>
      <c r="D244" s="4">
        <v>1712264.57</v>
      </c>
      <c r="E244" s="9">
        <f t="shared" si="6"/>
        <v>8.0204831201843168E-4</v>
      </c>
      <c r="F244" s="4">
        <f t="shared" si="7"/>
        <v>3297.3843915941825</v>
      </c>
    </row>
    <row r="245" spans="1:6" x14ac:dyDescent="0.25">
      <c r="A245">
        <v>62252</v>
      </c>
      <c r="B245" t="s">
        <v>249</v>
      </c>
      <c r="C245" t="s">
        <v>232</v>
      </c>
      <c r="D245" s="4">
        <v>1748423.08</v>
      </c>
      <c r="E245" s="9">
        <f t="shared" si="6"/>
        <v>8.1898545620672815E-4</v>
      </c>
      <c r="F245" s="4">
        <f t="shared" si="7"/>
        <v>3367.0164499724633</v>
      </c>
    </row>
    <row r="246" spans="1:6" x14ac:dyDescent="0.25">
      <c r="A246">
        <v>62256</v>
      </c>
      <c r="B246" t="s">
        <v>250</v>
      </c>
      <c r="C246" t="s">
        <v>232</v>
      </c>
      <c r="D246" s="4">
        <v>3020746.25</v>
      </c>
      <c r="E246" s="9">
        <f t="shared" si="6"/>
        <v>1.4149591560190416E-3</v>
      </c>
      <c r="F246" s="4">
        <f t="shared" si="7"/>
        <v>5817.1860296780287</v>
      </c>
    </row>
    <row r="247" spans="1:6" x14ac:dyDescent="0.25">
      <c r="A247">
        <v>62262</v>
      </c>
      <c r="B247" t="s">
        <v>251</v>
      </c>
      <c r="C247" t="s">
        <v>232</v>
      </c>
      <c r="D247" s="4">
        <v>1810424.18</v>
      </c>
      <c r="E247" s="9">
        <f t="shared" si="6"/>
        <v>8.4802762554758292E-4</v>
      </c>
      <c r="F247" s="4">
        <f t="shared" si="7"/>
        <v>3486.4147386386062</v>
      </c>
    </row>
    <row r="248" spans="1:6" x14ac:dyDescent="0.25">
      <c r="A248">
        <v>62264</v>
      </c>
      <c r="B248" t="s">
        <v>252</v>
      </c>
      <c r="C248" t="s">
        <v>232</v>
      </c>
      <c r="D248" s="4">
        <v>6028489.7199999997</v>
      </c>
      <c r="E248" s="9">
        <f t="shared" si="6"/>
        <v>2.8238276307653012E-3</v>
      </c>
      <c r="F248" s="4">
        <f t="shared" si="7"/>
        <v>11609.332024906631</v>
      </c>
    </row>
    <row r="249" spans="1:6" x14ac:dyDescent="0.25">
      <c r="A249">
        <v>62265</v>
      </c>
      <c r="B249" t="s">
        <v>253</v>
      </c>
      <c r="C249" t="s">
        <v>232</v>
      </c>
      <c r="D249" s="4">
        <v>2499591.81</v>
      </c>
      <c r="E249" s="9">
        <f t="shared" si="6"/>
        <v>1.1708432371205324E-3</v>
      </c>
      <c r="F249" s="4">
        <f t="shared" si="7"/>
        <v>4813.5756378178467</v>
      </c>
    </row>
    <row r="250" spans="1:6" x14ac:dyDescent="0.25">
      <c r="A250">
        <v>62266</v>
      </c>
      <c r="B250" t="s">
        <v>254</v>
      </c>
      <c r="C250" t="s">
        <v>232</v>
      </c>
      <c r="D250" s="4">
        <v>3208620.45</v>
      </c>
      <c r="E250" s="9">
        <f t="shared" si="6"/>
        <v>1.502962019374331E-3</v>
      </c>
      <c r="F250" s="4">
        <f t="shared" si="7"/>
        <v>6178.983771403914</v>
      </c>
    </row>
    <row r="251" spans="1:6" x14ac:dyDescent="0.25">
      <c r="A251">
        <v>62267</v>
      </c>
      <c r="B251" t="s">
        <v>255</v>
      </c>
      <c r="C251" t="s">
        <v>232</v>
      </c>
      <c r="D251" s="4">
        <v>14603998.57</v>
      </c>
      <c r="E251" s="9">
        <f t="shared" si="6"/>
        <v>6.8407141086777781E-3</v>
      </c>
      <c r="F251" s="4">
        <f t="shared" si="7"/>
        <v>28123.572596950806</v>
      </c>
    </row>
    <row r="252" spans="1:6" x14ac:dyDescent="0.25">
      <c r="A252">
        <v>62268</v>
      </c>
      <c r="B252" t="s">
        <v>256</v>
      </c>
      <c r="C252" t="s">
        <v>232</v>
      </c>
      <c r="D252" s="4">
        <v>4468938.2699999996</v>
      </c>
      <c r="E252" s="9">
        <f t="shared" si="6"/>
        <v>2.0933122478660349E-3</v>
      </c>
      <c r="F252" s="4">
        <f t="shared" si="7"/>
        <v>8606.0341121792335</v>
      </c>
    </row>
    <row r="253" spans="1:6" x14ac:dyDescent="0.25">
      <c r="A253">
        <v>62269</v>
      </c>
      <c r="B253" t="s">
        <v>257</v>
      </c>
      <c r="C253" t="s">
        <v>232</v>
      </c>
      <c r="D253" s="4">
        <v>3587991.47</v>
      </c>
      <c r="E253" s="9">
        <f t="shared" si="6"/>
        <v>1.6806646311965862E-3</v>
      </c>
      <c r="F253" s="4">
        <f t="shared" si="7"/>
        <v>6909.5554960592717</v>
      </c>
    </row>
    <row r="254" spans="1:6" x14ac:dyDescent="0.25">
      <c r="A254">
        <v>62270</v>
      </c>
      <c r="B254" t="s">
        <v>258</v>
      </c>
      <c r="C254" t="s">
        <v>232</v>
      </c>
      <c r="D254" s="4">
        <v>3452703.67</v>
      </c>
      <c r="E254" s="9">
        <f t="shared" si="6"/>
        <v>1.6172939620092378E-3</v>
      </c>
      <c r="F254" s="4">
        <f t="shared" si="7"/>
        <v>6649.0257345323389</v>
      </c>
    </row>
    <row r="255" spans="1:6" x14ac:dyDescent="0.25">
      <c r="A255">
        <v>62271</v>
      </c>
      <c r="B255" t="s">
        <v>259</v>
      </c>
      <c r="C255" t="s">
        <v>232</v>
      </c>
      <c r="D255" s="4">
        <v>7535798.0899999999</v>
      </c>
      <c r="E255" s="9">
        <f t="shared" si="6"/>
        <v>3.529871635314057E-3</v>
      </c>
      <c r="F255" s="4">
        <f t="shared" si="7"/>
        <v>14512.023104099648</v>
      </c>
    </row>
    <row r="256" spans="1:6" x14ac:dyDescent="0.25">
      <c r="A256">
        <v>62272</v>
      </c>
      <c r="B256" t="s">
        <v>260</v>
      </c>
      <c r="C256" t="s">
        <v>232</v>
      </c>
      <c r="D256" s="4">
        <v>4120151.18</v>
      </c>
      <c r="E256" s="9">
        <f t="shared" si="6"/>
        <v>1.9299355701670271E-3</v>
      </c>
      <c r="F256" s="4">
        <f t="shared" si="7"/>
        <v>7934.3592281071105</v>
      </c>
    </row>
    <row r="257" spans="1:6" x14ac:dyDescent="0.25">
      <c r="A257">
        <v>62273</v>
      </c>
      <c r="B257" t="s">
        <v>261</v>
      </c>
      <c r="C257" t="s">
        <v>232</v>
      </c>
      <c r="D257" s="4">
        <v>2960779.84</v>
      </c>
      <c r="E257" s="9">
        <f t="shared" si="6"/>
        <v>1.3868700635032132E-3</v>
      </c>
      <c r="F257" s="4">
        <f t="shared" si="7"/>
        <v>5701.7060344609718</v>
      </c>
    </row>
    <row r="258" spans="1:6" x14ac:dyDescent="0.25">
      <c r="A258">
        <v>62274</v>
      </c>
      <c r="B258" t="s">
        <v>262</v>
      </c>
      <c r="C258" t="s">
        <v>232</v>
      </c>
      <c r="D258" s="4">
        <v>1858456.05</v>
      </c>
      <c r="E258" s="9">
        <f t="shared" si="6"/>
        <v>8.7052641512225064E-4</v>
      </c>
      <c r="F258" s="4">
        <f t="shared" si="7"/>
        <v>3578.9118569064226</v>
      </c>
    </row>
    <row r="259" spans="1:6" x14ac:dyDescent="0.25">
      <c r="A259">
        <v>62275</v>
      </c>
      <c r="B259" t="s">
        <v>263</v>
      </c>
      <c r="C259" t="s">
        <v>232</v>
      </c>
      <c r="D259" s="4">
        <v>8050621.5800000001</v>
      </c>
      <c r="E259" s="9">
        <f t="shared" si="6"/>
        <v>3.7710220500200846E-3</v>
      </c>
      <c r="F259" s="4">
        <f t="shared" si="7"/>
        <v>15503.441702658891</v>
      </c>
    </row>
    <row r="260" spans="1:6" x14ac:dyDescent="0.25">
      <c r="A260">
        <v>62276</v>
      </c>
      <c r="B260" t="s">
        <v>264</v>
      </c>
      <c r="C260" t="s">
        <v>232</v>
      </c>
      <c r="D260" s="4">
        <v>1739718.05</v>
      </c>
      <c r="E260" s="9">
        <f t="shared" ref="E260:E288" si="8">D260/$D$289</f>
        <v>8.149079002379273E-4</v>
      </c>
      <c r="F260" s="4">
        <f t="shared" ref="F260:F288" si="9">$F$289*E260</f>
        <v>3350.2527847344686</v>
      </c>
    </row>
    <row r="261" spans="1:6" x14ac:dyDescent="0.25">
      <c r="A261">
        <v>62277</v>
      </c>
      <c r="B261" t="s">
        <v>265</v>
      </c>
      <c r="C261" t="s">
        <v>232</v>
      </c>
      <c r="D261" s="4">
        <v>3766625.04</v>
      </c>
      <c r="E261" s="9">
        <f t="shared" si="8"/>
        <v>1.7643390561648761E-3</v>
      </c>
      <c r="F261" s="4">
        <f t="shared" si="9"/>
        <v>7253.5581436949387</v>
      </c>
    </row>
    <row r="262" spans="1:6" x14ac:dyDescent="0.25">
      <c r="A262">
        <v>62278</v>
      </c>
      <c r="B262" t="s">
        <v>266</v>
      </c>
      <c r="C262" t="s">
        <v>232</v>
      </c>
      <c r="D262" s="4">
        <v>6015930.3300000001</v>
      </c>
      <c r="E262" s="9">
        <f t="shared" si="8"/>
        <v>2.817944639476472E-3</v>
      </c>
      <c r="F262" s="4">
        <f t="shared" si="9"/>
        <v>11585.145846392206</v>
      </c>
    </row>
    <row r="263" spans="1:6" x14ac:dyDescent="0.25">
      <c r="A263">
        <v>62279</v>
      </c>
      <c r="B263" t="s">
        <v>267</v>
      </c>
      <c r="C263" t="s">
        <v>232</v>
      </c>
      <c r="D263" s="4">
        <v>1905335.9</v>
      </c>
      <c r="E263" s="9">
        <f t="shared" si="8"/>
        <v>8.924855826591793E-4</v>
      </c>
      <c r="F263" s="4">
        <f t="shared" si="9"/>
        <v>3669.1904787845101</v>
      </c>
    </row>
    <row r="264" spans="1:6" x14ac:dyDescent="0.25">
      <c r="A264">
        <v>62311</v>
      </c>
      <c r="B264" t="s">
        <v>268</v>
      </c>
      <c r="C264" t="s">
        <v>269</v>
      </c>
      <c r="D264" s="4">
        <v>1798858.2</v>
      </c>
      <c r="E264" s="9">
        <f t="shared" si="8"/>
        <v>8.4260996118754841E-4</v>
      </c>
      <c r="F264" s="4">
        <f t="shared" si="9"/>
        <v>3464.1416141497371</v>
      </c>
    </row>
    <row r="265" spans="1:6" x14ac:dyDescent="0.25">
      <c r="A265">
        <v>62314</v>
      </c>
      <c r="B265" t="s">
        <v>270</v>
      </c>
      <c r="C265" t="s">
        <v>269</v>
      </c>
      <c r="D265" s="4">
        <v>1591007.82</v>
      </c>
      <c r="E265" s="9">
        <f t="shared" si="8"/>
        <v>7.4524997993687667E-4</v>
      </c>
      <c r="F265" s="4">
        <f t="shared" si="9"/>
        <v>3063.8748500018819</v>
      </c>
    </row>
    <row r="266" spans="1:6" x14ac:dyDescent="0.25">
      <c r="A266">
        <v>62326</v>
      </c>
      <c r="B266" t="s">
        <v>271</v>
      </c>
      <c r="C266" t="s">
        <v>269</v>
      </c>
      <c r="D266" s="4">
        <v>2335614.04</v>
      </c>
      <c r="E266" s="9">
        <f t="shared" si="8"/>
        <v>1.0940337907643265E-3</v>
      </c>
      <c r="F266" s="4">
        <f t="shared" si="9"/>
        <v>4497.7963191075251</v>
      </c>
    </row>
    <row r="267" spans="1:6" x14ac:dyDescent="0.25">
      <c r="A267">
        <v>62330</v>
      </c>
      <c r="B267" t="s">
        <v>272</v>
      </c>
      <c r="C267" t="s">
        <v>269</v>
      </c>
      <c r="D267" s="4">
        <v>2106826.9299999997</v>
      </c>
      <c r="E267" s="9">
        <f t="shared" si="8"/>
        <v>9.868667567661429E-4</v>
      </c>
      <c r="F267" s="4">
        <f t="shared" si="9"/>
        <v>4057.210758482428</v>
      </c>
    </row>
    <row r="268" spans="1:6" x14ac:dyDescent="0.25">
      <c r="A268">
        <v>62332</v>
      </c>
      <c r="B268" t="s">
        <v>273</v>
      </c>
      <c r="C268" t="s">
        <v>269</v>
      </c>
      <c r="D268" s="4">
        <v>2028523.53</v>
      </c>
      <c r="E268" s="9">
        <f t="shared" si="8"/>
        <v>9.5018836553171821E-4</v>
      </c>
      <c r="F268" s="4">
        <f t="shared" si="9"/>
        <v>3906.418402270353</v>
      </c>
    </row>
    <row r="269" spans="1:6" x14ac:dyDescent="0.25">
      <c r="A269">
        <v>62335</v>
      </c>
      <c r="B269" t="s">
        <v>274</v>
      </c>
      <c r="C269" t="s">
        <v>269</v>
      </c>
      <c r="D269" s="4">
        <v>1688004.32</v>
      </c>
      <c r="E269" s="9">
        <f t="shared" si="8"/>
        <v>7.9068447671951808E-4</v>
      </c>
      <c r="F269" s="4">
        <f t="shared" si="9"/>
        <v>3250.6653441480435</v>
      </c>
    </row>
    <row r="270" spans="1:6" x14ac:dyDescent="0.25">
      <c r="A270">
        <v>62343</v>
      </c>
      <c r="B270" t="s">
        <v>275</v>
      </c>
      <c r="C270" t="s">
        <v>269</v>
      </c>
      <c r="D270" s="4">
        <v>2066344.43</v>
      </c>
      <c r="E270" s="9">
        <f t="shared" si="8"/>
        <v>9.6790419609639423E-4</v>
      </c>
      <c r="F270" s="4">
        <f t="shared" si="9"/>
        <v>3979.2517993522329</v>
      </c>
    </row>
    <row r="271" spans="1:6" x14ac:dyDescent="0.25">
      <c r="A271">
        <v>62368</v>
      </c>
      <c r="B271" t="s">
        <v>276</v>
      </c>
      <c r="C271" t="s">
        <v>269</v>
      </c>
      <c r="D271" s="4">
        <v>1587759.74</v>
      </c>
      <c r="E271" s="9">
        <f t="shared" si="8"/>
        <v>7.4372853452070431E-4</v>
      </c>
      <c r="F271" s="4">
        <f t="shared" si="9"/>
        <v>3057.619877211871</v>
      </c>
    </row>
    <row r="272" spans="1:6" x14ac:dyDescent="0.25">
      <c r="A272">
        <v>62372</v>
      </c>
      <c r="B272" t="s">
        <v>277</v>
      </c>
      <c r="C272" t="s">
        <v>269</v>
      </c>
      <c r="D272" s="4">
        <v>1556324.83</v>
      </c>
      <c r="E272" s="9">
        <f t="shared" si="8"/>
        <v>7.290039896427178E-4</v>
      </c>
      <c r="F272" s="4">
        <f t="shared" si="9"/>
        <v>2997.0842664182846</v>
      </c>
    </row>
    <row r="273" spans="1:8" x14ac:dyDescent="0.25">
      <c r="A273">
        <v>62375</v>
      </c>
      <c r="B273" t="s">
        <v>278</v>
      </c>
      <c r="C273" t="s">
        <v>269</v>
      </c>
      <c r="D273" s="4">
        <v>8279715.6299999999</v>
      </c>
      <c r="E273" s="9">
        <f t="shared" si="8"/>
        <v>3.8783328589425434E-3</v>
      </c>
      <c r="F273" s="4">
        <f t="shared" si="9"/>
        <v>15944.618351356992</v>
      </c>
    </row>
    <row r="274" spans="1:8" x14ac:dyDescent="0.25">
      <c r="A274">
        <v>62376</v>
      </c>
      <c r="B274" t="s">
        <v>279</v>
      </c>
      <c r="C274" t="s">
        <v>269</v>
      </c>
      <c r="D274" s="4">
        <v>6094337.1500000004</v>
      </c>
      <c r="E274" s="9">
        <f t="shared" si="8"/>
        <v>2.8546714740635671E-3</v>
      </c>
      <c r="F274" s="4">
        <f t="shared" si="9"/>
        <v>11736.1373631194</v>
      </c>
    </row>
    <row r="275" spans="1:8" x14ac:dyDescent="0.25">
      <c r="A275">
        <v>62377</v>
      </c>
      <c r="B275" t="s">
        <v>280</v>
      </c>
      <c r="C275" t="s">
        <v>269</v>
      </c>
      <c r="D275" s="4">
        <v>2705531.75</v>
      </c>
      <c r="E275" s="9">
        <f t="shared" si="8"/>
        <v>1.267308341957793E-3</v>
      </c>
      <c r="F275" s="4">
        <f t="shared" si="9"/>
        <v>5210.1633822934809</v>
      </c>
    </row>
    <row r="276" spans="1:8" x14ac:dyDescent="0.25">
      <c r="A276">
        <v>62378</v>
      </c>
      <c r="B276" t="s">
        <v>281</v>
      </c>
      <c r="C276" t="s">
        <v>269</v>
      </c>
      <c r="D276" s="4">
        <v>9971611.4399999995</v>
      </c>
      <c r="E276" s="9">
        <f t="shared" si="8"/>
        <v>4.6708401631855769E-3</v>
      </c>
      <c r="F276" s="4">
        <f t="shared" si="9"/>
        <v>19202.777711681545</v>
      </c>
    </row>
    <row r="277" spans="1:8" x14ac:dyDescent="0.25">
      <c r="A277">
        <v>62379</v>
      </c>
      <c r="B277" t="s">
        <v>282</v>
      </c>
      <c r="C277" t="s">
        <v>269</v>
      </c>
      <c r="D277" s="4">
        <v>21914222.32</v>
      </c>
      <c r="E277" s="9">
        <f t="shared" si="8"/>
        <v>1.0264923615719408E-2</v>
      </c>
      <c r="F277" s="4">
        <f t="shared" si="9"/>
        <v>42201.197115170609</v>
      </c>
    </row>
    <row r="278" spans="1:8" x14ac:dyDescent="0.25">
      <c r="A278">
        <v>62380</v>
      </c>
      <c r="B278" t="s">
        <v>283</v>
      </c>
      <c r="C278" t="s">
        <v>269</v>
      </c>
      <c r="D278" s="4">
        <v>7954244.9199999999</v>
      </c>
      <c r="E278" s="9">
        <f t="shared" si="8"/>
        <v>3.7258778948320963E-3</v>
      </c>
      <c r="F278" s="4">
        <f t="shared" si="9"/>
        <v>15317.84486209705</v>
      </c>
    </row>
    <row r="279" spans="1:8" x14ac:dyDescent="0.25">
      <c r="A279">
        <v>62381</v>
      </c>
      <c r="B279" t="s">
        <v>284</v>
      </c>
      <c r="C279" t="s">
        <v>269</v>
      </c>
      <c r="D279" s="4">
        <v>4523099.96</v>
      </c>
      <c r="E279" s="9">
        <f t="shared" si="8"/>
        <v>2.118682329570503E-3</v>
      </c>
      <c r="F279" s="4">
        <f t="shared" si="9"/>
        <v>8710.3356987198949</v>
      </c>
    </row>
    <row r="280" spans="1:8" x14ac:dyDescent="0.25">
      <c r="A280">
        <v>62382</v>
      </c>
      <c r="B280" t="s">
        <v>285</v>
      </c>
      <c r="C280" t="s">
        <v>269</v>
      </c>
      <c r="D280" s="4">
        <v>6642719.5099999998</v>
      </c>
      <c r="E280" s="9">
        <f t="shared" si="8"/>
        <v>3.1115413257703528E-3</v>
      </c>
      <c r="F280" s="4">
        <f t="shared" si="9"/>
        <v>12792.181777149166</v>
      </c>
    </row>
    <row r="281" spans="1:8" x14ac:dyDescent="0.25">
      <c r="A281">
        <v>62383</v>
      </c>
      <c r="B281" t="s">
        <v>286</v>
      </c>
      <c r="C281" t="s">
        <v>269</v>
      </c>
      <c r="D281" s="4">
        <v>4879153.88</v>
      </c>
      <c r="E281" s="9">
        <f t="shared" si="8"/>
        <v>2.2854628905462789E-3</v>
      </c>
      <c r="F281" s="4">
        <f t="shared" si="9"/>
        <v>9396.0046420269009</v>
      </c>
    </row>
    <row r="282" spans="1:8" x14ac:dyDescent="0.25">
      <c r="A282">
        <v>62384</v>
      </c>
      <c r="B282" t="s">
        <v>287</v>
      </c>
      <c r="C282" t="s">
        <v>269</v>
      </c>
      <c r="D282" s="4">
        <v>4197148.93</v>
      </c>
      <c r="E282" s="9">
        <f t="shared" si="8"/>
        <v>1.9660023769553711E-3</v>
      </c>
      <c r="F282" s="4">
        <f t="shared" si="9"/>
        <v>8082.6372357738055</v>
      </c>
    </row>
    <row r="283" spans="1:8" x14ac:dyDescent="0.25">
      <c r="A283">
        <v>62385</v>
      </c>
      <c r="B283" t="s">
        <v>288</v>
      </c>
      <c r="C283" t="s">
        <v>269</v>
      </c>
      <c r="D283" s="4">
        <v>3118994.34</v>
      </c>
      <c r="E283" s="9">
        <f t="shared" si="8"/>
        <v>1.4609799147990558E-3</v>
      </c>
      <c r="F283" s="4">
        <f t="shared" si="9"/>
        <v>6006.3867666120059</v>
      </c>
    </row>
    <row r="284" spans="1:8" x14ac:dyDescent="0.25">
      <c r="A284">
        <v>62386</v>
      </c>
      <c r="B284" t="s">
        <v>289</v>
      </c>
      <c r="C284" t="s">
        <v>269</v>
      </c>
      <c r="D284" s="4">
        <v>6338797.75</v>
      </c>
      <c r="E284" s="9">
        <f t="shared" si="8"/>
        <v>2.9691801866891005E-3</v>
      </c>
      <c r="F284" s="4">
        <f t="shared" si="9"/>
        <v>12206.906063776301</v>
      </c>
    </row>
    <row r="285" spans="1:8" x14ac:dyDescent="0.25">
      <c r="A285">
        <v>62387</v>
      </c>
      <c r="B285" t="s">
        <v>290</v>
      </c>
      <c r="C285" t="s">
        <v>269</v>
      </c>
      <c r="D285" s="4">
        <v>2842132.17</v>
      </c>
      <c r="E285" s="9">
        <f t="shared" si="8"/>
        <v>1.3312938604352375E-3</v>
      </c>
      <c r="F285" s="4">
        <f t="shared" si="9"/>
        <v>5473.2209148062338</v>
      </c>
    </row>
    <row r="286" spans="1:8" x14ac:dyDescent="0.25">
      <c r="A286">
        <v>62388</v>
      </c>
      <c r="B286" t="s">
        <v>291</v>
      </c>
      <c r="C286" t="s">
        <v>269</v>
      </c>
      <c r="D286" s="4">
        <v>3721783.12</v>
      </c>
      <c r="E286" s="9">
        <f t="shared" si="8"/>
        <v>1.7433344831136067E-3</v>
      </c>
      <c r="F286" s="4">
        <f t="shared" si="9"/>
        <v>7167.2040546787102</v>
      </c>
    </row>
    <row r="287" spans="1:8" x14ac:dyDescent="0.25">
      <c r="A287">
        <v>62389</v>
      </c>
      <c r="B287" t="s">
        <v>292</v>
      </c>
      <c r="C287" t="s">
        <v>269</v>
      </c>
      <c r="D287" s="4">
        <v>5417758.04</v>
      </c>
      <c r="E287" s="9">
        <f t="shared" si="8"/>
        <v>2.5377524986727293E-3</v>
      </c>
      <c r="F287" s="4">
        <f t="shared" si="9"/>
        <v>10433.2187393972</v>
      </c>
    </row>
    <row r="288" spans="1:8" ht="15.75" thickBot="1" x14ac:dyDescent="0.3">
      <c r="A288" s="10">
        <v>62390</v>
      </c>
      <c r="B288" s="10" t="s">
        <v>293</v>
      </c>
      <c r="C288" s="10" t="s">
        <v>269</v>
      </c>
      <c r="D288" s="11">
        <v>4965796.0999999996</v>
      </c>
      <c r="E288" s="12">
        <f t="shared" si="8"/>
        <v>2.3260472999407505E-3</v>
      </c>
      <c r="F288" s="11">
        <f t="shared" si="9"/>
        <v>9562.8554365166019</v>
      </c>
      <c r="G288" s="10"/>
      <c r="H288" s="10"/>
    </row>
    <row r="289" spans="2:6" x14ac:dyDescent="0.25">
      <c r="B289" s="8" t="s">
        <v>302</v>
      </c>
      <c r="C289" s="8"/>
      <c r="D289" s="8">
        <f>SUM(D3:D288)</f>
        <v>2134864626.4099998</v>
      </c>
      <c r="E289" s="33"/>
      <c r="F289" s="8">
        <f>'Grunddaten Umlage § 4_Plan'!E289</f>
        <v>4111204.2032680023</v>
      </c>
    </row>
    <row r="290" spans="2:6" x14ac:dyDescent="0.25">
      <c r="B290" s="13"/>
      <c r="C290" s="13"/>
      <c r="D290" s="14"/>
      <c r="E290" s="34"/>
    </row>
    <row r="291" spans="2:6" x14ac:dyDescent="0.25">
      <c r="E291" s="33"/>
      <c r="F291" s="8"/>
    </row>
  </sheetData>
  <mergeCells count="1">
    <mergeCell ref="A1:E1"/>
  </mergeCells>
  <pageMargins left="0.7" right="0.7" top="0.78740157499999996" bottom="0.78740157499999996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2</vt:i4>
      </vt:variant>
    </vt:vector>
  </HeadingPairs>
  <TitlesOfParts>
    <vt:vector size="13" baseType="lpstr">
      <vt:lpstr>Schlussrechnung</vt:lpstr>
      <vt:lpstr>Finanzkraft</vt:lpstr>
      <vt:lpstr>Grunddaten Umlage § 4_IST</vt:lpstr>
      <vt:lpstr>Mehr-Weniger Re Aufrollung</vt:lpstr>
      <vt:lpstr>landesw Umlage § 4_IST</vt:lpstr>
      <vt:lpstr>Gde_ohne_SA_Einbehalt_ERT_IST</vt:lpstr>
      <vt:lpstr>SA_Gde_Akontierung_Ist</vt:lpstr>
      <vt:lpstr>Grunddaten Umlage § 4_Plan</vt:lpstr>
      <vt:lpstr>landesw Umlage § 4_Plan</vt:lpstr>
      <vt:lpstr>Gde_ohne_SA_Einbehalt_ERT_Plan</vt:lpstr>
      <vt:lpstr>SA_Gde_Akontierung_Plan</vt:lpstr>
      <vt:lpstr>'Grunddaten Umlage § 4_IST'!Drucktitel</vt:lpstr>
      <vt:lpstr>Schlussrechnung!Drucktitel</vt:lpstr>
    </vt:vector>
  </TitlesOfParts>
  <Company>Land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Temel Bianca</dc:creator>
  <cp:lastModifiedBy>Wolf Michael</cp:lastModifiedBy>
  <cp:lastPrinted>2025-07-16T07:37:44Z</cp:lastPrinted>
  <dcterms:created xsi:type="dcterms:W3CDTF">2023-08-23T07:50:21Z</dcterms:created>
  <dcterms:modified xsi:type="dcterms:W3CDTF">2026-06-15T12:41:04Z</dcterms:modified>
</cp:coreProperties>
</file>